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2B38662F-1D4C-4A65-A1E2-708B0BF9A9E0}" xr6:coauthVersionLast="47" xr6:coauthVersionMax="47" xr10:uidLastSave="{00000000-0000-0000-0000-000000000000}"/>
  <bookViews>
    <workbookView xWindow="-110" yWindow="-110" windowWidth="19420" windowHeight="11500" tabRatio="68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CO36" i="10"/>
  <c r="BE36" i="10"/>
  <c r="AM36" i="10"/>
  <c r="C36" i="10"/>
  <c r="BE35" i="10"/>
  <c r="C35" i="10"/>
  <c r="BE34" i="10"/>
  <c r="U34" i="10"/>
  <c r="U35" i="10" s="1"/>
  <c r="U36" i="10" s="1"/>
  <c r="C34" i="10"/>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CO34" i="10"/>
  <c r="CO35" i="10" s="1"/>
</calcChain>
</file>

<file path=xl/sharedStrings.xml><?xml version="1.0" encoding="utf-8"?>
<sst xmlns="http://schemas.openxmlformats.org/spreadsheetml/2006/main" count="1092" uniqueCount="561">
  <si>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</si>
  <si>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</si>
  <si>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</si>
  <si>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</si>
  <si>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</si>
  <si>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</si>
  <si>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</si>
  <si>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</si>
  <si>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</si>
  <si>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</si>
  <si>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</si>
  <si>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</si>
  <si>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</si>
  <si>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</si>
  <si>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</si>
  <si>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</si>
  <si>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</si>
  <si>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</si>
  <si>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</si>
  <si>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</si>
  <si>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</si>
  <si>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</si>
  <si>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</si>
  <si>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</si>
  <si>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</si>
  <si>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</si>
  <si>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</si>
  <si>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</si>
  <si>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</si>
  <si>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</si>
  <si>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</si>
  <si>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</si>
  <si>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</si>
  <si>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</si>
  <si>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</si>
  <si>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</si>
  <si>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</si>
  <si>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</si>
  <si>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</si>
  <si>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</si>
  <si>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</si>
  <si>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</si>
  <si>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</si>
  <si>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</si>
  <si>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</si>
  <si>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</si>
  <si>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</si>
  <si>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</si>
  <si>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</si>
  <si>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</si>
  <si>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</si>
  <si>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</si>
  <si>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</si>
  <si>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</si>
  <si>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</si>
  <si>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</si>
  <si>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</si>
  <si>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</si>
  <si>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</si>
  <si>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</si>
  <si>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</si>
  <si>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</si>
  <si>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</si>
  <si>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</si>
  <si>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</si>
  <si>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</si>
  <si>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</si>
  <si>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</si>
  <si>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</si>
  <si>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</si>
  <si>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</si>
  <si>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</si>
  <si>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</si>
  <si>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</si>
  <si>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</si>
  <si>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</si>
  <si>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</si>
  <si>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</si>
  <si>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</si>
  <si>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</si>
  <si>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</si>
  <si>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</si>
  <si>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</si>
  <si>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</si>
  <si>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</si>
  <si>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</si>
  <si>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</si>
  <si>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</si>
  <si>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</si>
  <si>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</si>
  <si>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</si>
  <si>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</si>
  <si>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</si>
  <si>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</si>
  <si>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座間市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</si>
  <si>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</si>
  <si>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</si>
  <si>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</si>
  <si>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</si>
  <si>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</si>
  <si>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</si>
  <si>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</si>
  <si>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</si>
  <si>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</si>
  <si>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</si>
  <si>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</si>
  <si>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</si>
  <si>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</si>
  <si>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</si>
  <si>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</si>
  <si>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</si>
  <si>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</si>
  <si>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</si>
  <si>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</si>
  <si>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</si>
  <si>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</si>
  <si>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</si>
  <si>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</si>
  <si>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</si>
  <si>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</si>
  <si>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</si>
  <si>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</si>
  <si>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</si>
  <si>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</si>
  <si>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</si>
  <si>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</si>
  <si>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</si>
  <si>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</si>
  <si>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</si>
  <si>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</si>
  <si>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</si>
  <si>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</si>
  <si>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</si>
  <si>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</si>
  <si>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</si>
  <si>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</si>
  <si>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</si>
  <si>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</si>
  <si>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</si>
  <si>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</si>
  <si>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</si>
  <si>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</si>
  <si>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</si>
  <si>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</si>
  <si>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</si>
  <si>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</si>
  <si>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</si>
  <si>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</si>
  <si>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</si>
  <si>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</si>
  <si>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</si>
  <si>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</si>
  <si>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</si>
  <si>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</si>
  <si>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</si>
  <si>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</si>
  <si>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</si>
  <si>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</si>
  <si>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</si>
  <si>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</si>
  <si>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</si>
  <si>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</si>
  <si>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</si>
  <si>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</si>
  <si>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</si>
  <si>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</si>
  <si>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</si>
  <si>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</si>
  <si>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</si>
  <si>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</si>
  <si>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</si>
  <si>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</si>
  <si>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</si>
  <si>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</si>
  <si>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</si>
  <si>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</si>
  <si>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</si>
  <si>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</si>
  <si>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</si>
  <si>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</si>
  <si>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</si>
  <si>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</si>
  <si>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</si>
  <si>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</si>
  <si>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</si>
  <si>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</si>
  <si>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</si>
  <si>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</si>
  <si>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</si>
  <si>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</si>
  <si>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</si>
  <si>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</si>
  <si>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</si>
  <si>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</si>
  <si>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</si>
  <si>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</si>
  <si>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</si>
  <si>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</si>
  <si>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</si>
  <si>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</si>
  <si>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</si>
  <si>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</si>
  <si>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</si>
  <si>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神奈川県座間市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</si>
  <si>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</si>
  <si>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</si>
  <si>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</si>
  <si>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</si>
  <si>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</si>
  <si>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</si>
  <si>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</si>
  <si>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</si>
  <si>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</si>
  <si>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</si>
  <si>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</si>
  <si>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</si>
  <si>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</si>
  <si>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</si>
  <si>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</si>
  <si>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</si>
  <si>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</si>
  <si>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</si>
  <si>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</si>
  <si>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</si>
  <si>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</si>
  <si>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</si>
  <si>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</si>
  <si>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</si>
  <si>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</si>
  <si>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</si>
  <si>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</si>
  <si>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</si>
  <si>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</si>
  <si>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</si>
  <si>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</si>
  <si>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</si>
  <si>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</si>
  <si>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</si>
  <si>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</si>
  <si>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</si>
  <si>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</si>
  <si>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</si>
  <si>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</si>
  <si>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</si>
  <si>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</si>
  <si>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</si>
  <si>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</si>
  <si>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</si>
  <si>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</si>
  <si>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</si>
  <si>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</si>
  <si>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</si>
  <si>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</si>
  <si>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</si>
  <si>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</si>
  <si>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</si>
  <si>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</si>
  <si>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</si>
  <si>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</si>
  <si>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</si>
  <si>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</si>
  <si>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</si>
  <si>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</si>
  <si>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</si>
  <si>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</si>
  <si>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</si>
  <si>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</si>
  <si>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</si>
  <si>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</si>
  <si>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</si>
  <si>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</si>
  <si>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</si>
  <si>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</si>
  <si>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</si>
  <si>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</si>
  <si>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</si>
  <si>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</si>
  <si>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</si>
  <si>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</si>
  <si>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</si>
  <si>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</si>
  <si>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</si>
  <si>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</si>
  <si>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</si>
  <si>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</si>
  <si>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</si>
  <si>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</si>
  <si>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</si>
  <si>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</si>
  <si>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</si>
  <si>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</si>
  <si>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</si>
  <si>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</si>
  <si>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</si>
  <si>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</si>
  <si>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</si>
  <si>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</si>
  <si>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</si>
  <si>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</si>
  <si>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</si>
  <si>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</si>
  <si>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</si>
  <si>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</si>
  <si>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</si>
  <si>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</si>
  <si>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</si>
  <si>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</si>
  <si>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</si>
  <si>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</si>
  <si>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</si>
  <si>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</si>
  <si>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</si>
  <si>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</si>
  <si>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</si>
  <si>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</si>
  <si>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</si>
  <si>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</si>
  <si>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</si>
  <si>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</si>
  <si>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</si>
  <si>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</si>
  <si>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</si>
  <si>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</si>
  <si>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</si>
  <si>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</si>
  <si>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</si>
  <si>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</si>
  <si>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</si>
  <si>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</si>
  <si>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</si>
  <si>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</si>
  <si>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</si>
  <si>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</si>
  <si>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</si>
  <si>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</si>
  <si>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</si>
  <si>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</si>
  <si>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</si>
  <si>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</si>
  <si>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</si>
  <si>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</si>
  <si>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</si>
  <si>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</si>
  <si>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</si>
  <si>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</si>
  <si>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</si>
  <si>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</si>
  <si>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</si>
  <si>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</si>
  <si>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</si>
  <si>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</si>
  <si>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</si>
  <si>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</si>
  <si>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</si>
  <si>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神奈川県座間市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</si>
  <si>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</si>
  <si>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</si>
  <si>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</si>
  <si>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</si>
  <si>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</si>
  <si>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</si>
  <si>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</si>
  <si>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</si>
  <si>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</si>
  <si>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</si>
  <si>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</si>
  <si>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</si>
  <si>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</si>
  <si>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</si>
  <si>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</si>
  <si>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</si>
  <si>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</si>
  <si>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</si>
  <si>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</si>
  <si>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</si>
  <si>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</si>
  <si>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</si>
  <si>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</si>
  <si>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</si>
  <si>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</si>
  <si>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</si>
  <si>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</si>
  <si>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</si>
  <si>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</si>
  <si>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</si>
  <si>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</si>
  <si>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</si>
  <si>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</si>
  <si>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</si>
  <si>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</si>
  <si>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後期高齢者医療保険事業特別会計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</si>
  <si>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</si>
  <si>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</si>
  <si>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</si>
  <si>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</si>
  <si>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</si>
  <si>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</si>
  <si>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</si>
  <si>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</si>
  <si>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</si>
  <si>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</si>
  <si>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</si>
  <si>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</si>
  <si>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</si>
  <si>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</si>
  <si>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</si>
  <si>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</si>
  <si>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</si>
  <si>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</si>
  <si>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</si>
  <si>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</si>
  <si>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</si>
  <si>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</si>
  <si>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</si>
  <si>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</si>
  <si>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</si>
  <si>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</si>
  <si>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</si>
  <si>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</si>
  <si>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</si>
  <si>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</si>
  <si>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</si>
  <si>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</si>
  <si>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</si>
  <si>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</si>
  <si>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</si>
  <si>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</si>
  <si>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</si>
  <si>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</si>
  <si>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</si>
  <si>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</si>
  <si>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</si>
  <si>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</si>
  <si>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</si>
  <si>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</si>
  <si>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</si>
  <si>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</si>
  <si>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</si>
  <si>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</si>
  <si>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</si>
  <si>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</si>
  <si>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</si>
  <si>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</si>
  <si>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</si>
  <si>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</si>
  <si>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</si>
  <si>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</si>
  <si>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</si>
  <si>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</si>
  <si>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</si>
  <si>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</si>
  <si>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</si>
  <si>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</si>
  <si>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</si>
  <si>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</si>
  <si>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</si>
  <si>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</si>
  <si>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</si>
  <si>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</si>
  <si>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</si>
  <si>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</si>
  <si>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</si>
  <si>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</si>
  <si>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</si>
  <si>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</si>
  <si>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</si>
  <si>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</si>
  <si>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</si>
  <si>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</si>
  <si>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</si>
  <si>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</si>
  <si>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</si>
  <si>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</si>
  <si>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</si>
  <si>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</si>
  <si>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</si>
  <si>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</si>
  <si>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</si>
  <si>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</si>
  <si>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</si>
  <si>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</si>
  <si>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</si>
  <si>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</si>
  <si>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</si>
  <si>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</si>
  <si>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</si>
  <si>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</si>
  <si>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</si>
  <si>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</si>
  <si>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</si>
  <si>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</si>
  <si>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</si>
  <si>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</si>
  <si>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</si>
  <si>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</si>
  <si>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</si>
  <si>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</si>
  <si>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</si>
  <si>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</si>
  <si>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</si>
  <si>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</si>
  <si>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</si>
  <si>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</si>
  <si>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</si>
  <si>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</si>
  <si>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</si>
  <si>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</si>
  <si>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</si>
  <si>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</si>
  <si>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</si>
  <si>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</si>
  <si>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</si>
  <si>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</si>
  <si>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</si>
  <si>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</si>
  <si>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</si>
  <si>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</si>
  <si>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</si>
  <si>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</si>
  <si>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</si>
  <si>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</si>
  <si>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</si>
  <si>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</si>
  <si>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</si>
  <si>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</si>
  <si>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</si>
  <si>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</si>
  <si>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</si>
  <si>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</si>
  <si>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4.41</t>
  </si>
  <si>
    <t>▲ 3.12</t>
  </si>
  <si>
    <t>一般会計</t>
  </si>
  <si>
    <t>水道事業会計</t>
  </si>
  <si>
    <t>介護保険事業特別会計</t>
  </si>
  <si>
    <t>公共下水道事業会計</t>
  </si>
  <si>
    <t>国民健康保険事業特別会計</t>
  </si>
  <si>
    <t>後期高齢者医療保険事業特別会計</t>
  </si>
  <si>
    <t>その他会計（赤字）</t>
  </si>
  <si>
    <t>その他会計（黒字）</t>
  </si>
  <si>
    <t>R02</t>
    <phoneticPr fontId="5"/>
  </si>
  <si>
    <t>R03</t>
    <phoneticPr fontId="5"/>
  </si>
  <si>
    <t>R04</t>
    <phoneticPr fontId="5"/>
  </si>
  <si>
    <t>R05</t>
    <phoneticPr fontId="5"/>
  </si>
  <si>
    <t>R06</t>
    <phoneticPr fontId="5"/>
  </si>
  <si>
    <t>-</t>
    <phoneticPr fontId="2"/>
  </si>
  <si>
    <t>高座清掃施設組合</t>
    <rPh sb="0" eb="2">
      <t>コウザ</t>
    </rPh>
    <rPh sb="2" eb="4">
      <t>セイソウ</t>
    </rPh>
    <rPh sb="4" eb="6">
      <t>シセツ</t>
    </rPh>
    <rPh sb="6" eb="8">
      <t>クミアイ</t>
    </rPh>
    <phoneticPr fontId="2"/>
  </si>
  <si>
    <t>広域大和斎場組合</t>
    <rPh sb="0" eb="2">
      <t>コウイキ</t>
    </rPh>
    <rPh sb="2" eb="4">
      <t>ヤマト</t>
    </rPh>
    <rPh sb="4" eb="6">
      <t>サイジョウ</t>
    </rPh>
    <rPh sb="6" eb="8">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</si>
  <si>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</si>
  <si>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t>
    <phoneticPr fontId="2"/>
  </si>
  <si>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2"/>
  </si>
  <si>
    <t>〇</t>
    <phoneticPr fontId="2"/>
  </si>
  <si>
    <t>座間市土地開発公社</t>
    <rPh sb="0" eb="3">
      <t>ザマシ</t>
    </rPh>
    <rPh sb="3" eb="5">
      <t>トチ</t>
    </rPh>
    <rPh sb="5" eb="7">
      <t>カイハツ</t>
    </rPh>
    <rPh sb="7" eb="9">
      <t>コウシャ</t>
    </rPh>
    <phoneticPr fontId="2"/>
  </si>
  <si>
    <t>座間市スポーツ・文化振興財団</t>
    <rPh sb="0" eb="3">
      <t>ザマシ</t>
    </rPh>
    <rPh sb="8" eb="10">
      <t>ブンカ</t>
    </rPh>
    <rPh sb="10" eb="12">
      <t>シンコウ</t>
    </rPh>
    <rPh sb="12" eb="14">
      <t>ザイダン</t>
    </rPh>
    <phoneticPr fontId="2"/>
  </si>
  <si>
    <t>-</t>
    <phoneticPr fontId="2"/>
  </si>
  <si>
    <t>職員退職手当基金</t>
    <rPh sb="0" eb="2">
      <t>ショクイン</t>
    </rPh>
    <rPh sb="2" eb="4">
      <t>タイショク</t>
    </rPh>
    <rPh sb="4" eb="6">
      <t>テアテ</t>
    </rPh>
    <rPh sb="6" eb="8">
      <t>キキン</t>
    </rPh>
    <phoneticPr fontId="5"/>
  </si>
  <si>
    <t>ふるさとづくり基金</t>
    <rPh sb="7" eb="9">
      <t>キキン</t>
    </rPh>
    <phoneticPr fontId="5"/>
  </si>
  <si>
    <t>地下水保全対策基金</t>
    <rPh sb="0" eb="3">
      <t>チカスイ</t>
    </rPh>
    <rPh sb="3" eb="5">
      <t>ホゼン</t>
    </rPh>
    <rPh sb="5" eb="7">
      <t>タイサク</t>
    </rPh>
    <rPh sb="7" eb="9">
      <t>キキン</t>
    </rPh>
    <phoneticPr fontId="5"/>
  </si>
  <si>
    <t>地域福祉ふれあい基金</t>
    <rPh sb="0" eb="2">
      <t>チイキ</t>
    </rPh>
    <rPh sb="2" eb="4">
      <t>フクシ</t>
    </rPh>
    <rPh sb="8" eb="10">
      <t>キキン</t>
    </rPh>
    <phoneticPr fontId="5"/>
  </si>
  <si>
    <t>緑地保全基金</t>
    <rPh sb="0" eb="2">
      <t>リョクチ</t>
    </rPh>
    <rPh sb="2" eb="4">
      <t>ホゼン</t>
    </rPh>
    <rPh sb="4" eb="6">
      <t>キキン</t>
    </rPh>
    <phoneticPr fontId="5"/>
  </si>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</sst>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E814-4224-A5A7-B5145EF5CC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14388</c:v>
                </c:pt>
                <c:pt idx="1">
                  <c:v>13995</c:v>
                </c:pt>
                <c:pt idx="2">
                  <c:v>18687</c:v>
                </c:pt>
                <c:pt idx="3">
                  <c:v>17647</c:v>
                </c:pt>
                <c:pt idx="4">
                  <c:v>22265</c:v>
                </c:pt>
              </c:numCache>
            </c:numRef>
          </c:val>
          <c:smooth val="0"/>
          <c:extLst>
            <c:ext xmlns:c16="http://schemas.microsoft.com/office/drawing/2014/chart" uri="{C3380CC4-5D6E-409C-BE32-E72D297353CC}">
              <c16:uniqueId val="{00000001-E814-4224-A5A7-B5145EF5CC9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7.3</c:v>
                </c:pt>
                <c:pt idx="1">
                  <c:v>8.57</c:v>
                </c:pt>
                <c:pt idx="2">
                  <c:v>8.35</c:v>
                </c:pt>
                <c:pt idx="3">
                  <c:v>4.57</c:v>
                </c:pt>
                <c:pt idx="4">
                  <c:v>7.36</c:v>
                </c:pt>
              </c:numCache>
            </c:numRef>
          </c:val>
          <c:extLst>
            <c:ext xmlns:c16="http://schemas.microsoft.com/office/drawing/2014/chart" uri="{C3380CC4-5D6E-409C-BE32-E72D297353CC}">
              <c16:uniqueId val="{00000000-2E61-42DA-A0E3-4ADAF68055F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9.07</c:v>
                </c:pt>
                <c:pt idx="1">
                  <c:v>14.19</c:v>
                </c:pt>
                <c:pt idx="2">
                  <c:v>10.37</c:v>
                </c:pt>
                <c:pt idx="3">
                  <c:v>10.59</c:v>
                </c:pt>
                <c:pt idx="4">
                  <c:v>13.94</c:v>
                </c:pt>
              </c:numCache>
            </c:numRef>
          </c:val>
          <c:extLst>
            <c:ext xmlns:c16="http://schemas.microsoft.com/office/drawing/2014/chart" uri="{C3380CC4-5D6E-409C-BE32-E72D297353CC}">
              <c16:uniqueId val="{00000001-2E61-42DA-A0E3-4ADAF68055F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2.48</c:v>
                </c:pt>
                <c:pt idx="1">
                  <c:v>8.2899999999999991</c:v>
                </c:pt>
                <c:pt idx="2">
                  <c:v>-4.41</c:v>
                </c:pt>
                <c:pt idx="3">
                  <c:v>-3.12</c:v>
                </c:pt>
                <c:pt idx="4">
                  <c:v>6.6</c:v>
                </c:pt>
              </c:numCache>
            </c:numRef>
          </c:val>
          <c:smooth val="0"/>
          <c:extLst>
            <c:ext xmlns:c16="http://schemas.microsoft.com/office/drawing/2014/chart" uri="{C3380CC4-5D6E-409C-BE32-E72D297353CC}">
              <c16:uniqueId val="{00000002-2E61-42DA-A0E3-4ADAF68055F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098-437C-BEF0-E7AABD819AB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098-437C-BEF0-E7AABD819AB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098-437C-BEF0-E7AABD819AB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098-437C-BEF0-E7AABD819ABA}"/>
            </c:ext>
          </c:extLst>
        </c:ser>
        <c:ser>
          <c:idx val="4"/>
          <c:order val="4"/>
          <c:tx>
            <c:strRef>
              <c:f>データシート!$A$31</c:f>
              <c:strCache>
                <c:ptCount val="1"/>
                <c:pt idx="0">
                  <c:v>後期高齢者医療保険事業特別会計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0.33</c:v>
                </c:pt>
                <c:pt idx="2">
                  <c:v>#N/A</c:v>
                </c:pt>
                <c:pt idx="3">
                  <c:v>0.32</c:v>
                </c:pt>
                <c:pt idx="4">
                  <c:v>#N/A</c:v>
                </c:pt>
                <c:pt idx="5">
                  <c:v>0.09</c:v>
                </c:pt>
                <c:pt idx="6">
                  <c:v>#N/A</c:v>
                </c:pt>
                <c:pt idx="7">
                  <c:v>0.37</c:v>
                </c:pt>
                <c:pt idx="8">
                  <c:v>#N/A</c:v>
                </c:pt>
                <c:pt idx="9">
                  <c:v>0.52</c:v>
                </c:pt>
              </c:numCache>
            </c:numRef>
          </c:val>
          <c:extLst>
            <c:ext xmlns:c16="http://schemas.microsoft.com/office/drawing/2014/chart" uri="{C3380CC4-5D6E-409C-BE32-E72D297353CC}">
              <c16:uniqueId val="{00000004-6098-437C-BEF0-E7AABD819ABA}"/>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0.53</c:v>
                </c:pt>
                <c:pt idx="2">
                  <c:v>#N/A</c:v>
                </c:pt>
                <c:pt idx="3">
                  <c:v>0.36</c:v>
                </c:pt>
                <c:pt idx="4">
                  <c:v>#N/A</c:v>
                </c:pt>
                <c:pt idx="5">
                  <c:v>0.34</c:v>
                </c:pt>
                <c:pt idx="6">
                  <c:v>#N/A</c:v>
                </c:pt>
                <c:pt idx="7">
                  <c:v>0.41</c:v>
                </c:pt>
                <c:pt idx="8">
                  <c:v>#N/A</c:v>
                </c:pt>
                <c:pt idx="9">
                  <c:v>0.6</c:v>
                </c:pt>
              </c:numCache>
            </c:numRef>
          </c:val>
          <c:extLst>
            <c:ext xmlns:c16="http://schemas.microsoft.com/office/drawing/2014/chart" uri="{C3380CC4-5D6E-409C-BE32-E72D297353CC}">
              <c16:uniqueId val="{00000005-6098-437C-BEF0-E7AABD819ABA}"/>
            </c:ext>
          </c:extLst>
        </c:ser>
        <c:ser>
          <c:idx val="6"/>
          <c:order val="6"/>
          <c:tx>
            <c:strRef>
              <c:f>データシート!$A$33</c:f>
              <c:strCache>
                <c:ptCount val="1"/>
                <c:pt idx="0">
                  <c:v>公共下水道事業会計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c:v>
                </c:pt>
                <c:pt idx="2">
                  <c:v>#N/A</c:v>
                </c:pt>
                <c:pt idx="3">
                  <c:v>1.1200000000000001</c:v>
                </c:pt>
                <c:pt idx="4">
                  <c:v>#N/A</c:v>
                </c:pt>
                <c:pt idx="5">
                  <c:v>1.23</c:v>
                </c:pt>
                <c:pt idx="6">
                  <c:v>#N/A</c:v>
                </c:pt>
                <c:pt idx="7">
                  <c:v>1.19</c:v>
                </c:pt>
                <c:pt idx="8">
                  <c:v>#N/A</c:v>
                </c:pt>
                <c:pt idx="9">
                  <c:v>0.86</c:v>
                </c:pt>
              </c:numCache>
            </c:numRef>
          </c:val>
          <c:extLst>
            <c:ext xmlns:c16="http://schemas.microsoft.com/office/drawing/2014/chart" uri="{C3380CC4-5D6E-409C-BE32-E72D297353CC}">
              <c16:uniqueId val="{00000006-6098-437C-BEF0-E7AABD819ABA}"/>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1.56</c:v>
                </c:pt>
                <c:pt idx="2">
                  <c:v>#N/A</c:v>
                </c:pt>
                <c:pt idx="3">
                  <c:v>0.83</c:v>
                </c:pt>
                <c:pt idx="4">
                  <c:v>#N/A</c:v>
                </c:pt>
                <c:pt idx="5">
                  <c:v>1.25</c:v>
                </c:pt>
                <c:pt idx="6">
                  <c:v>#N/A</c:v>
                </c:pt>
                <c:pt idx="7">
                  <c:v>1.04</c:v>
                </c:pt>
                <c:pt idx="8">
                  <c:v>#N/A</c:v>
                </c:pt>
                <c:pt idx="9">
                  <c:v>1.1599999999999999</c:v>
                </c:pt>
              </c:numCache>
            </c:numRef>
          </c:val>
          <c:extLst>
            <c:ext xmlns:c16="http://schemas.microsoft.com/office/drawing/2014/chart" uri="{C3380CC4-5D6E-409C-BE32-E72D297353CC}">
              <c16:uniqueId val="{00000007-6098-437C-BEF0-E7AABD819ABA}"/>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5.52</c:v>
                </c:pt>
                <c:pt idx="2">
                  <c:v>#N/A</c:v>
                </c:pt>
                <c:pt idx="3">
                  <c:v>6.29</c:v>
                </c:pt>
                <c:pt idx="4">
                  <c:v>#N/A</c:v>
                </c:pt>
                <c:pt idx="5">
                  <c:v>7.13</c:v>
                </c:pt>
                <c:pt idx="6">
                  <c:v>#N/A</c:v>
                </c:pt>
                <c:pt idx="7">
                  <c:v>7.05</c:v>
                </c:pt>
                <c:pt idx="8">
                  <c:v>#N/A</c:v>
                </c:pt>
                <c:pt idx="9">
                  <c:v>6.36</c:v>
                </c:pt>
              </c:numCache>
            </c:numRef>
          </c:val>
          <c:extLst>
            <c:ext xmlns:c16="http://schemas.microsoft.com/office/drawing/2014/chart" uri="{C3380CC4-5D6E-409C-BE32-E72D297353CC}">
              <c16:uniqueId val="{00000008-6098-437C-BEF0-E7AABD819AB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7.3</c:v>
                </c:pt>
                <c:pt idx="2">
                  <c:v>#N/A</c:v>
                </c:pt>
                <c:pt idx="3">
                  <c:v>8.56</c:v>
                </c:pt>
                <c:pt idx="4">
                  <c:v>#N/A</c:v>
                </c:pt>
                <c:pt idx="5">
                  <c:v>8.34</c:v>
                </c:pt>
                <c:pt idx="6">
                  <c:v>#N/A</c:v>
                </c:pt>
                <c:pt idx="7">
                  <c:v>4.5599999999999996</c:v>
                </c:pt>
                <c:pt idx="8">
                  <c:v>#N/A</c:v>
                </c:pt>
                <c:pt idx="9">
                  <c:v>7.36</c:v>
                </c:pt>
              </c:numCache>
            </c:numRef>
          </c:val>
          <c:extLst>
            <c:ext xmlns:c16="http://schemas.microsoft.com/office/drawing/2014/chart" uri="{C3380CC4-5D6E-409C-BE32-E72D297353CC}">
              <c16:uniqueId val="{00000009-6098-437C-BEF0-E7AABD819AB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2916</c:v>
                </c:pt>
                <c:pt idx="5">
                  <c:v>3205</c:v>
                </c:pt>
                <c:pt idx="8">
                  <c:v>3161</c:v>
                </c:pt>
                <c:pt idx="11">
                  <c:v>2875</c:v>
                </c:pt>
                <c:pt idx="14">
                  <c:v>2658</c:v>
                </c:pt>
              </c:numCache>
            </c:numRef>
          </c:val>
          <c:extLst>
            <c:ext xmlns:c16="http://schemas.microsoft.com/office/drawing/2014/chart" uri="{C3380CC4-5D6E-409C-BE32-E72D297353CC}">
              <c16:uniqueId val="{00000000-CBB2-4A43-B16C-66D18AA792F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CBB2-4A43-B16C-66D18AA792F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240</c:v>
                </c:pt>
                <c:pt idx="6">
                  <c:v>421</c:v>
                </c:pt>
                <c:pt idx="9">
                  <c:v>0</c:v>
                </c:pt>
                <c:pt idx="12">
                  <c:v>0</c:v>
                </c:pt>
              </c:numCache>
            </c:numRef>
          </c:val>
          <c:extLst>
            <c:ext xmlns:c16="http://schemas.microsoft.com/office/drawing/2014/chart" uri="{C3380CC4-5D6E-409C-BE32-E72D297353CC}">
              <c16:uniqueId val="{00000002-CBB2-4A43-B16C-66D18AA792F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116</c:v>
                </c:pt>
                <c:pt idx="3">
                  <c:v>213</c:v>
                </c:pt>
                <c:pt idx="6">
                  <c:v>364</c:v>
                </c:pt>
                <c:pt idx="9">
                  <c:v>365</c:v>
                </c:pt>
                <c:pt idx="12">
                  <c:v>232</c:v>
                </c:pt>
              </c:numCache>
            </c:numRef>
          </c:val>
          <c:extLst>
            <c:ext xmlns:c16="http://schemas.microsoft.com/office/drawing/2014/chart" uri="{C3380CC4-5D6E-409C-BE32-E72D297353CC}">
              <c16:uniqueId val="{00000003-CBB2-4A43-B16C-66D18AA792F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399</c:v>
                </c:pt>
                <c:pt idx="3">
                  <c:v>371</c:v>
                </c:pt>
                <c:pt idx="6">
                  <c:v>380</c:v>
                </c:pt>
                <c:pt idx="9">
                  <c:v>326</c:v>
                </c:pt>
                <c:pt idx="12">
                  <c:v>271</c:v>
                </c:pt>
              </c:numCache>
            </c:numRef>
          </c:val>
          <c:extLst>
            <c:ext xmlns:c16="http://schemas.microsoft.com/office/drawing/2014/chart" uri="{C3380CC4-5D6E-409C-BE32-E72D297353CC}">
              <c16:uniqueId val="{00000004-CBB2-4A43-B16C-66D18AA792F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BB2-4A43-B16C-66D18AA792F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BB2-4A43-B16C-66D18AA792F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2502</c:v>
                </c:pt>
                <c:pt idx="3">
                  <c:v>2759</c:v>
                </c:pt>
                <c:pt idx="6">
                  <c:v>2734</c:v>
                </c:pt>
                <c:pt idx="9">
                  <c:v>2767</c:v>
                </c:pt>
                <c:pt idx="12">
                  <c:v>2637</c:v>
                </c:pt>
              </c:numCache>
            </c:numRef>
          </c:val>
          <c:extLst>
            <c:ext xmlns:c16="http://schemas.microsoft.com/office/drawing/2014/chart" uri="{C3380CC4-5D6E-409C-BE32-E72D297353CC}">
              <c16:uniqueId val="{00000007-CBB2-4A43-B16C-66D18AA792F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102</c:v>
                </c:pt>
                <c:pt idx="2">
                  <c:v>#N/A</c:v>
                </c:pt>
                <c:pt idx="3">
                  <c:v>#N/A</c:v>
                </c:pt>
                <c:pt idx="4">
                  <c:v>378</c:v>
                </c:pt>
                <c:pt idx="5">
                  <c:v>#N/A</c:v>
                </c:pt>
                <c:pt idx="6">
                  <c:v>#N/A</c:v>
                </c:pt>
                <c:pt idx="7">
                  <c:v>738</c:v>
                </c:pt>
                <c:pt idx="8">
                  <c:v>#N/A</c:v>
                </c:pt>
                <c:pt idx="9">
                  <c:v>#N/A</c:v>
                </c:pt>
                <c:pt idx="10">
                  <c:v>583</c:v>
                </c:pt>
                <c:pt idx="11">
                  <c:v>#N/A</c:v>
                </c:pt>
                <c:pt idx="12">
                  <c:v>#N/A</c:v>
                </c:pt>
                <c:pt idx="13">
                  <c:v>482</c:v>
                </c:pt>
                <c:pt idx="14">
                  <c:v>#N/A</c:v>
                </c:pt>
              </c:numCache>
            </c:numRef>
          </c:val>
          <c:smooth val="0"/>
          <c:extLst>
            <c:ext xmlns:c16="http://schemas.microsoft.com/office/drawing/2014/chart" uri="{C3380CC4-5D6E-409C-BE32-E72D297353CC}">
              <c16:uniqueId val="{00000008-CBB2-4A43-B16C-66D18AA792F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27721</c:v>
                </c:pt>
                <c:pt idx="5">
                  <c:v>27313</c:v>
                </c:pt>
                <c:pt idx="8">
                  <c:v>25843</c:v>
                </c:pt>
                <c:pt idx="11">
                  <c:v>24093</c:v>
                </c:pt>
                <c:pt idx="14">
                  <c:v>22786</c:v>
                </c:pt>
              </c:numCache>
            </c:numRef>
          </c:val>
          <c:extLst>
            <c:ext xmlns:c16="http://schemas.microsoft.com/office/drawing/2014/chart" uri="{C3380CC4-5D6E-409C-BE32-E72D297353CC}">
              <c16:uniqueId val="{00000000-CD82-42A8-AB83-6C19791730C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4655</c:v>
                </c:pt>
                <c:pt idx="5">
                  <c:v>4200</c:v>
                </c:pt>
                <c:pt idx="8">
                  <c:v>3545</c:v>
                </c:pt>
                <c:pt idx="11">
                  <c:v>3120</c:v>
                </c:pt>
                <c:pt idx="14">
                  <c:v>2901</c:v>
                </c:pt>
              </c:numCache>
            </c:numRef>
          </c:val>
          <c:extLst>
            <c:ext xmlns:c16="http://schemas.microsoft.com/office/drawing/2014/chart" uri="{C3380CC4-5D6E-409C-BE32-E72D297353CC}">
              <c16:uniqueId val="{00000001-CD82-42A8-AB83-6C19791730C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4103</c:v>
                </c:pt>
                <c:pt idx="5">
                  <c:v>5893</c:v>
                </c:pt>
                <c:pt idx="8">
                  <c:v>5410</c:v>
                </c:pt>
                <c:pt idx="11">
                  <c:v>4851</c:v>
                </c:pt>
                <c:pt idx="14">
                  <c:v>5456</c:v>
                </c:pt>
              </c:numCache>
            </c:numRef>
          </c:val>
          <c:extLst>
            <c:ext xmlns:c16="http://schemas.microsoft.com/office/drawing/2014/chart" uri="{C3380CC4-5D6E-409C-BE32-E72D297353CC}">
              <c16:uniqueId val="{00000002-CD82-42A8-AB83-6C19791730C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D82-42A8-AB83-6C19791730C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D82-42A8-AB83-6C19791730C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D82-42A8-AB83-6C19791730C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4891</c:v>
                </c:pt>
                <c:pt idx="3">
                  <c:v>4842</c:v>
                </c:pt>
                <c:pt idx="6">
                  <c:v>4885</c:v>
                </c:pt>
                <c:pt idx="9">
                  <c:v>5073</c:v>
                </c:pt>
                <c:pt idx="12">
                  <c:v>5078</c:v>
                </c:pt>
              </c:numCache>
            </c:numRef>
          </c:val>
          <c:extLst>
            <c:ext xmlns:c16="http://schemas.microsoft.com/office/drawing/2014/chart" uri="{C3380CC4-5D6E-409C-BE32-E72D297353CC}">
              <c16:uniqueId val="{00000006-CD82-42A8-AB83-6C19791730C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4231</c:v>
                </c:pt>
                <c:pt idx="3">
                  <c:v>4141</c:v>
                </c:pt>
                <c:pt idx="6">
                  <c:v>3862</c:v>
                </c:pt>
                <c:pt idx="9">
                  <c:v>3542</c:v>
                </c:pt>
                <c:pt idx="12">
                  <c:v>3518</c:v>
                </c:pt>
              </c:numCache>
            </c:numRef>
          </c:val>
          <c:extLst>
            <c:ext xmlns:c16="http://schemas.microsoft.com/office/drawing/2014/chart" uri="{C3380CC4-5D6E-409C-BE32-E72D297353CC}">
              <c16:uniqueId val="{00000007-CD82-42A8-AB83-6C19791730C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3787</c:v>
                </c:pt>
                <c:pt idx="3">
                  <c:v>3261</c:v>
                </c:pt>
                <c:pt idx="6">
                  <c:v>2894</c:v>
                </c:pt>
                <c:pt idx="9">
                  <c:v>2545</c:v>
                </c:pt>
                <c:pt idx="12">
                  <c:v>2213</c:v>
                </c:pt>
              </c:numCache>
            </c:numRef>
          </c:val>
          <c:extLst>
            <c:ext xmlns:c16="http://schemas.microsoft.com/office/drawing/2014/chart" uri="{C3380CC4-5D6E-409C-BE32-E72D297353CC}">
              <c16:uniqueId val="{00000008-CD82-42A8-AB83-6C19791730C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470</c:v>
                </c:pt>
                <c:pt idx="3">
                  <c:v>380</c:v>
                </c:pt>
                <c:pt idx="6">
                  <c:v>0</c:v>
                </c:pt>
                <c:pt idx="9">
                  <c:v>0</c:v>
                </c:pt>
                <c:pt idx="12">
                  <c:v>0</c:v>
                </c:pt>
              </c:numCache>
            </c:numRef>
          </c:val>
          <c:extLst>
            <c:ext xmlns:c16="http://schemas.microsoft.com/office/drawing/2014/chart" uri="{C3380CC4-5D6E-409C-BE32-E72D297353CC}">
              <c16:uniqueId val="{00000009-CD82-42A8-AB83-6C19791730C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28413</c:v>
                </c:pt>
                <c:pt idx="3">
                  <c:v>27912</c:v>
                </c:pt>
                <c:pt idx="6">
                  <c:v>25513</c:v>
                </c:pt>
                <c:pt idx="9">
                  <c:v>23343</c:v>
                </c:pt>
                <c:pt idx="12">
                  <c:v>22467</c:v>
                </c:pt>
              </c:numCache>
            </c:numRef>
          </c:val>
          <c:extLst>
            <c:ext xmlns:c16="http://schemas.microsoft.com/office/drawing/2014/chart" uri="{C3380CC4-5D6E-409C-BE32-E72D297353CC}">
              <c16:uniqueId val="{0000000A-CD82-42A8-AB83-6C19791730C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5314</c:v>
                </c:pt>
                <c:pt idx="2">
                  <c:v>#N/A</c:v>
                </c:pt>
                <c:pt idx="3">
                  <c:v>#N/A</c:v>
                </c:pt>
                <c:pt idx="4">
                  <c:v>3130</c:v>
                </c:pt>
                <c:pt idx="5">
                  <c:v>#N/A</c:v>
                </c:pt>
                <c:pt idx="6">
                  <c:v>#N/A</c:v>
                </c:pt>
                <c:pt idx="7">
                  <c:v>2356</c:v>
                </c:pt>
                <c:pt idx="8">
                  <c:v>#N/A</c:v>
                </c:pt>
                <c:pt idx="9">
                  <c:v>#N/A</c:v>
                </c:pt>
                <c:pt idx="10">
                  <c:v>2438</c:v>
                </c:pt>
                <c:pt idx="11">
                  <c:v>#N/A</c:v>
                </c:pt>
                <c:pt idx="12">
                  <c:v>#N/A</c:v>
                </c:pt>
                <c:pt idx="13">
                  <c:v>2133</c:v>
                </c:pt>
                <c:pt idx="14">
                  <c:v>#N/A</c:v>
                </c:pt>
              </c:numCache>
            </c:numRef>
          </c:val>
          <c:smooth val="0"/>
          <c:extLst>
            <c:ext xmlns:c16="http://schemas.microsoft.com/office/drawing/2014/chart" uri="{C3380CC4-5D6E-409C-BE32-E72D297353CC}">
              <c16:uniqueId val="{0000000B-CD82-42A8-AB83-6C19791730C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2672</c:v>
                </c:pt>
                <c:pt idx="1">
                  <c:v>2794</c:v>
                </c:pt>
                <c:pt idx="2">
                  <c:v>3789</c:v>
                </c:pt>
              </c:numCache>
            </c:numRef>
          </c:val>
          <c:extLst>
            <c:ext xmlns:c16="http://schemas.microsoft.com/office/drawing/2014/chart" uri="{C3380CC4-5D6E-409C-BE32-E72D297353CC}">
              <c16:uniqueId val="{00000000-4A2F-4061-A66C-7EEADFAE62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A2F-4061-A66C-7EEADFAE62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1151</c:v>
                </c:pt>
                <c:pt idx="1">
                  <c:v>1018</c:v>
                </c:pt>
                <c:pt idx="2">
                  <c:v>732</c:v>
                </c:pt>
              </c:numCache>
            </c:numRef>
          </c:val>
          <c:extLst>
            <c:ext xmlns:c16="http://schemas.microsoft.com/office/drawing/2014/chart" uri="{C3380CC4-5D6E-409C-BE32-E72D297353CC}">
              <c16:uniqueId val="{00000002-4A2F-4061-A66C-7EEADFAE62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実質公債費比率の分子は、元利償還金、準元利償還金、特定財源及び元利償還金・準元利償還金に係る基準財政需要額算入額がすべて減少したことから、前年度比▲</a:t>
          </a:r>
          <a:r>
            <a:rPr kumimoji="1" lang="en-US" altLang="ja-JP" sz="1400">
              <a:latin typeface="ＭＳ ゴシック" pitchFamily="49" charset="-128"/>
              <a:ea typeface="ＭＳ ゴシック" pitchFamily="49" charset="-128"/>
            </a:rPr>
            <a:t>101</a:t>
          </a:r>
          <a:r>
            <a:rPr kumimoji="1" lang="ja-JP" altLang="en-US" sz="1400">
              <a:latin typeface="ＭＳ ゴシック" pitchFamily="49" charset="-128"/>
              <a:ea typeface="ＭＳ ゴシック" pitchFamily="49" charset="-128"/>
            </a:rPr>
            <a:t>百万円で</a:t>
          </a:r>
          <a:r>
            <a:rPr kumimoji="1" lang="en-US" altLang="ja-JP" sz="1400">
              <a:latin typeface="ＭＳ ゴシック" pitchFamily="49" charset="-128"/>
              <a:ea typeface="ＭＳ ゴシック" pitchFamily="49" charset="-128"/>
            </a:rPr>
            <a:t>482</a:t>
          </a:r>
          <a:r>
            <a:rPr kumimoji="1" lang="ja-JP" altLang="en-US" sz="1400">
              <a:latin typeface="ＭＳ ゴシック" pitchFamily="49" charset="-128"/>
              <a:ea typeface="ＭＳ ゴシック" pitchFamily="49" charset="-128"/>
            </a:rPr>
            <a:t>百万円となった。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減債基金取扱いなし。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将来負担比率は、将来負担額及び充当可能財源等ともに前年度同様に減少したが、将来負担額の減少額が充当可能財源等の減少額を上回ったため、全体として減少した。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将来負担額の減少要因は、主に起債償還額が発行額を上回ったことで一般会計の地方債現在高が減少したことによるもの。</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充当可能財源等の減少要因は、地方債現在高等に係る基準財政需要額算入見込額が大幅に減少したことによるもの。</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今後も、後年度負担を意識した市債借入を行いつつ、適切な財政調整基金残高を確保し、将来世代が事業実施に支障を来すことのないよう財政健全化に努める。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神奈川県座間市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基金残高合計は過去３年間で最も高い数値となった。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財政調整基金は当初予算、補正予算として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百万円取り崩したが、予算の執行管理を徹底することで生み出された決算剰余金等を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百万円積み立て、結果的に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その他特定目的基金では、ふるさとづくり基金、職員退職手当基金及び地下水保全対策基金の取崩額が積立額を上回ったことにより、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財政調整基金は、年度間の財政不均衡を調整する機能を最大限に活用すべく、決算剰余金などを着実に積み立て、災害等不測の事態への備えとして一定額を確保し、堅実な財政運営に努める。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その他目的基金は、基金の使途に沿った適正な運用を行うとともに、基金の目的達成後には速やかに廃止する。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職員退職手当基金は、職員等の退職手当の費用に充当するために設置している。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ふるさとづくり基金は、誇りあふれるふるさとづくりのための費用に充当するために設置している。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地下水保全対策基金は、地下水を保全する事業の費用に充当するために設置している。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職員退職手当基金は、令和６年度は退職者が前年よりも多かったため、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百万円を取り崩し、結果として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ふるさとづくり基金は、ふるさと納税による寄付金等が前年に比較して大幅に減少したため、結果として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地下水保全対策基金は、事業充当するための取崩額が積立額を上回ったため、結果として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基金の使途に沿った適正な運用を行うとともに、基金の目的達成後には速やかに廃止する。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財政調整基金は当初予算、補正予算として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百万円取り崩したが、予算の執行管理を徹底することで生み出された決算剰余金等を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百万円積み立て、結果的に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財政調整基金は、年度間の財政不均衡を調整する機能を最大限に活用すべく、決算剰余金などを着実に積み立て、災害等不足の事態への備えとして一定額を確保し、堅実な財政運営に努める。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131,219
127,079
17.57
53,499,218
51,101,397
2,001,775
27,181,105
22,467,443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財政力指数の分母となる基準財政需要額は、社会福祉費、その他の教育費、保健衛生費などが減少したものの、こども子育て費、給与改定費などが増加し振替前需要額が増加したことに加えて、臨時財政対策債への振替相当額が減少したことにより、前年度に比べて</a:t>
          </a:r>
          <a:r>
            <a:rPr kumimoji="1" lang="en-US" altLang="ja-JP" sz="1100">
              <a:latin typeface="ＭＳ Ｐゴシック" panose="020B0600070205080204" pitchFamily="50" charset="-128"/>
              <a:ea typeface="ＭＳ Ｐゴシック" panose="020B0600070205080204" pitchFamily="50" charset="-128"/>
            </a:rPr>
            <a:t>661,313</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3.1</a:t>
          </a:r>
          <a:r>
            <a:rPr kumimoji="1" lang="ja-JP" altLang="en-US" sz="1100">
              <a:latin typeface="ＭＳ Ｐゴシック" panose="020B0600070205080204" pitchFamily="50" charset="-128"/>
              <a:ea typeface="ＭＳ Ｐゴシック" panose="020B0600070205080204" pitchFamily="50" charset="-128"/>
            </a:rPr>
            <a:t>％）増加した。一方、財政力指数の分子となる基準財政収入額は、市町村民税、地方消費税交付金などが減少したものの、地方特例交付金等、固定資産税などが増加したことにより、前年度に比べ</a:t>
          </a:r>
          <a:r>
            <a:rPr kumimoji="1" lang="en-US" altLang="ja-JP" sz="1100">
              <a:latin typeface="ＭＳ Ｐゴシック" panose="020B0600070205080204" pitchFamily="50" charset="-128"/>
              <a:ea typeface="ＭＳ Ｐゴシック" panose="020B0600070205080204" pitchFamily="50" charset="-128"/>
            </a:rPr>
            <a:t>280,864</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％）増加した。基準財政需要額、基準財政収入額はともに増加したが、基準財政需要額の増加率が基準財政収入額の増加率を上回ったため、前年度に比べ</a:t>
          </a:r>
          <a:r>
            <a:rPr kumimoji="1" lang="en-US" altLang="ja-JP" sz="1100">
              <a:latin typeface="ＭＳ Ｐゴシック" panose="020B0600070205080204" pitchFamily="50" charset="-128"/>
              <a:ea typeface="ＭＳ Ｐゴシック" panose="020B0600070205080204" pitchFamily="50" charset="-128"/>
            </a:rPr>
            <a:t>0.01</a:t>
          </a:r>
          <a:r>
            <a:rPr kumimoji="1" lang="ja-JP" altLang="en-US" sz="1100">
              <a:latin typeface="ＭＳ Ｐゴシック" panose="020B0600070205080204" pitchFamily="50" charset="-128"/>
              <a:ea typeface="ＭＳ Ｐゴシック" panose="020B0600070205080204" pitchFamily="50" charset="-128"/>
            </a:rPr>
            <a:t>ポイント低下した。今後も引き続き、歳出の見直しや、地方税の徴収強化等の取り組みを通じて、財政基盤の強化に努める。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76200</xdr:rowOff>
    </xdr:from>
    <xdr:to>
      <xdr:col>23</xdr:col>
      <xdr:colOff>133350</xdr:colOff>
      <xdr:row>41</xdr:row>
      <xdr:rowOff>93435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056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24493</xdr:rowOff>
    </xdr:from>
    <xdr:to>
      <xdr:col>19</xdr:col>
      <xdr:colOff>133350</xdr:colOff>
      <xdr:row>41</xdr:row>
      <xdr:rowOff>76200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539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161472</xdr:rowOff>
    </xdr:from>
    <xdr:to>
      <xdr:col>15</xdr:col>
      <xdr:colOff>82550</xdr:colOff>
      <xdr:row>41</xdr:row>
      <xdr:rowOff>24493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194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161472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67765"/>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110672</xdr:rowOff>
    </xdr:from>
    <xdr:to>
      <xdr:col>11</xdr:col>
      <xdr:colOff>82550</xdr:colOff>
      <xdr:row>41</xdr:row>
      <xdr:rowOff>40822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50999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分子である経常経費充当一般財源は、人件費、物件費及び扶助費が増加したことにより前年度に比べ</a:t>
          </a:r>
          <a:r>
            <a:rPr kumimoji="1" lang="en-US" altLang="ja-JP" sz="1100">
              <a:latin typeface="ＭＳ Ｐゴシック" panose="020B0600070205080204" pitchFamily="50" charset="-128"/>
              <a:ea typeface="ＭＳ Ｐゴシック" panose="020B0600070205080204" pitchFamily="50" charset="-128"/>
            </a:rPr>
            <a:t>1,206,772</a:t>
          </a:r>
          <a:r>
            <a:rPr kumimoji="1" lang="ja-JP" altLang="en-US" sz="1100">
              <a:latin typeface="ＭＳ Ｐゴシック" panose="020B0600070205080204" pitchFamily="50" charset="-128"/>
              <a:ea typeface="ＭＳ Ｐゴシック" panose="020B0600070205080204" pitchFamily="50" charset="-128"/>
            </a:rPr>
            <a:t>千円増加した。一方、分母である経常一般財源収入は普通交付税、固定資産税（家屋）及び法人市民税（法人税割）が増加したことにより前年度に比べ</a:t>
          </a:r>
          <a:r>
            <a:rPr kumimoji="1" lang="en-US" altLang="ja-JP" sz="1100">
              <a:latin typeface="ＭＳ Ｐゴシック" panose="020B0600070205080204" pitchFamily="50" charset="-128"/>
              <a:ea typeface="ＭＳ Ｐゴシック" panose="020B0600070205080204" pitchFamily="50" charset="-128"/>
            </a:rPr>
            <a:t>2,081,496</a:t>
          </a:r>
          <a:r>
            <a:rPr kumimoji="1" lang="ja-JP" altLang="en-US" sz="1100">
              <a:latin typeface="ＭＳ Ｐゴシック" panose="020B0600070205080204" pitchFamily="50" charset="-128"/>
              <a:ea typeface="ＭＳ Ｐゴシック" panose="020B0600070205080204" pitchFamily="50" charset="-128"/>
            </a:rPr>
            <a:t>千円増加した。分子、分母ともに増加したものの分母の増加率が分子の増加率を上回ったことにより、前年度に比べ</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ポイント良化した。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今後も引き続き、各事業の必要性や経費の内訳を厳しく確認し、経常経費の削減に努める。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106256</xdr:rowOff>
    </xdr:from>
    <xdr:to>
      <xdr:col>23</xdr:col>
      <xdr:colOff>133350</xdr:colOff>
      <xdr:row>65</xdr:row>
      <xdr:rowOff>4656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907606"/>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4656</xdr:rowOff>
    </xdr:from>
    <xdr:to>
      <xdr:col>19</xdr:col>
      <xdr:colOff>133350</xdr:colOff>
      <xdr:row>65</xdr:row>
      <xdr:rowOff>4656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1489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159596</xdr:rowOff>
    </xdr:from>
    <xdr:to>
      <xdr:col>15</xdr:col>
      <xdr:colOff>82550</xdr:colOff>
      <xdr:row>65</xdr:row>
      <xdr:rowOff>4656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618046"/>
          <a:ext cx="889000" cy="5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159596</xdr:rowOff>
    </xdr:from>
    <xdr:to>
      <xdr:col>11</xdr:col>
      <xdr:colOff>31750</xdr:colOff>
      <xdr:row>64</xdr:row>
      <xdr:rowOff>39370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618046"/>
          <a:ext cx="889000" cy="39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55456</xdr:rowOff>
    </xdr:from>
    <xdr:to>
      <xdr:col>23</xdr:col>
      <xdr:colOff>184150</xdr:colOff>
      <xdr:row>63</xdr:row>
      <xdr:rowOff>157056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27533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82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125306</xdr:rowOff>
    </xdr:from>
    <xdr:to>
      <xdr:col>19</xdr:col>
      <xdr:colOff>184150</xdr:colOff>
      <xdr:row>65</xdr:row>
      <xdr:rowOff>55456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40233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184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125306</xdr:rowOff>
    </xdr:from>
    <xdr:to>
      <xdr:col>15</xdr:col>
      <xdr:colOff>133350</xdr:colOff>
      <xdr:row>65</xdr:row>
      <xdr:rowOff>55456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40233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108796</xdr:rowOff>
    </xdr:from>
    <xdr:to>
      <xdr:col>11</xdr:col>
      <xdr:colOff>82550</xdr:colOff>
      <xdr:row>62</xdr:row>
      <xdr:rowOff>38946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23723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160020</xdr:rowOff>
    </xdr:from>
    <xdr:to>
      <xdr:col>7</xdr:col>
      <xdr:colOff>31750</xdr:colOff>
      <xdr:row>64</xdr:row>
      <xdr:rowOff>90170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74947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1,235</a:t>
          </a:r>
          <a:r>
            <a:rPr kumimoji="1" lang="ja-JP" altLang="en-US" sz="1100">
              <a:latin typeface="ＭＳ Ｐゴシック" panose="020B0600070205080204" pitchFamily="50" charset="-128"/>
              <a:ea typeface="ＭＳ Ｐゴシック" panose="020B0600070205080204" pitchFamily="50" charset="-128"/>
            </a:rPr>
            <a:t>円の増加となり、過去５年間で２番目に高い数値となった。類似団体、全国及び神奈川県平均よりはいずれも下回る結果となった。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令和６年度は、包括施設管理業務委託を導入したことで維持補修費が減少しているものの、人事院勧告による給与改定率が高かったことにともなう人件費の増が最も大きく、今年度の数値に影響している。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9965</xdr:rowOff>
    </xdr:from>
    <xdr:to>
      <xdr:col>23</xdr:col>
      <xdr:colOff>133350</xdr:colOff>
      <xdr:row>83</xdr:row>
      <xdr:rowOff>26521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40315"/>
          <a:ext cx="838200" cy="1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9965</xdr:rowOff>
    </xdr:from>
    <xdr:to>
      <xdr:col>19</xdr:col>
      <xdr:colOff>133350</xdr:colOff>
      <xdr:row>83</xdr:row>
      <xdr:rowOff>28787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40315"/>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90861</xdr:rowOff>
    </xdr:from>
    <xdr:to>
      <xdr:col>15</xdr:col>
      <xdr:colOff>82550</xdr:colOff>
      <xdr:row>83</xdr:row>
      <xdr:rowOff>28787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49761"/>
          <a:ext cx="889000" cy="10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73689</xdr:rowOff>
    </xdr:from>
    <xdr:to>
      <xdr:col>11</xdr:col>
      <xdr:colOff>31750</xdr:colOff>
      <xdr:row>82</xdr:row>
      <xdr:rowOff>90861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32589"/>
          <a:ext cx="889000" cy="1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147171</xdr:rowOff>
    </xdr:from>
    <xdr:to>
      <xdr:col>23</xdr:col>
      <xdr:colOff>184150</xdr:colOff>
      <xdr:row>83</xdr:row>
      <xdr:rowOff>77321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163698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5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130615</xdr:rowOff>
    </xdr:from>
    <xdr:to>
      <xdr:col>19</xdr:col>
      <xdr:colOff>184150</xdr:colOff>
      <xdr:row>83</xdr:row>
      <xdr:rowOff>60765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70942</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58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149437</xdr:rowOff>
    </xdr:from>
    <xdr:to>
      <xdr:col>15</xdr:col>
      <xdr:colOff>133350</xdr:colOff>
      <xdr:row>83</xdr:row>
      <xdr:rowOff>79587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0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89764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7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40061</xdr:rowOff>
    </xdr:from>
    <xdr:to>
      <xdr:col>11</xdr:col>
      <xdr:colOff>82550</xdr:colOff>
      <xdr:row>82</xdr:row>
      <xdr:rowOff>141661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9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151838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67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22889</xdr:rowOff>
    </xdr:from>
    <xdr:to>
      <xdr:col>7</xdr:col>
      <xdr:colOff>31750</xdr:colOff>
      <xdr:row>82</xdr:row>
      <xdr:rowOff>124489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8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134666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50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国家公務員の給料とほぼ同水準であるが、初任給基準や給料表が国と異なるため高くなっている。今後、採用及び退職により変動が見込まれるが、より一層の給与適正化に努める。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88</xdr:row>
      <xdr:rowOff>86179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08743"/>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58256</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45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86179</xdr:rowOff>
    </xdr:from>
    <xdr:to>
      <xdr:col>81</xdr:col>
      <xdr:colOff>133350</xdr:colOff>
      <xdr:row>88</xdr:row>
      <xdr:rowOff>86179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17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86179</xdr:rowOff>
    </xdr:from>
    <xdr:to>
      <xdr:col>81</xdr:col>
      <xdr:colOff>44450</xdr:colOff>
      <xdr:row>89</xdr:row>
      <xdr:rowOff>18143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5173779"/>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18143</xdr:rowOff>
    </xdr:from>
    <xdr:to>
      <xdr:col>77</xdr:col>
      <xdr:colOff>44450</xdr:colOff>
      <xdr:row>89</xdr:row>
      <xdr:rowOff>35379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52771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100693</xdr:rowOff>
    </xdr:from>
    <xdr:to>
      <xdr:col>77</xdr:col>
      <xdr:colOff>95250</xdr:colOff>
      <xdr:row>85</xdr:row>
      <xdr:rowOff>30843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41020</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27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907</xdr:rowOff>
    </xdr:from>
    <xdr:to>
      <xdr:col>72</xdr:col>
      <xdr:colOff>203200</xdr:colOff>
      <xdr:row>89</xdr:row>
      <xdr:rowOff>35379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52599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135164</xdr:rowOff>
    </xdr:from>
    <xdr:to>
      <xdr:col>73</xdr:col>
      <xdr:colOff>44450</xdr:colOff>
      <xdr:row>85</xdr:row>
      <xdr:rowOff>65314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75491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103414</xdr:rowOff>
    </xdr:from>
    <xdr:to>
      <xdr:col>68</xdr:col>
      <xdr:colOff>152400</xdr:colOff>
      <xdr:row>89</xdr:row>
      <xdr:rowOff>907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51910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35379</xdr:rowOff>
    </xdr:from>
    <xdr:to>
      <xdr:col>81</xdr:col>
      <xdr:colOff>95250</xdr:colOff>
      <xdr:row>88</xdr:row>
      <xdr:rowOff>136979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1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102706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5018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138793</xdr:rowOff>
    </xdr:from>
    <xdr:to>
      <xdr:col>77</xdr:col>
      <xdr:colOff>95250</xdr:colOff>
      <xdr:row>89</xdr:row>
      <xdr:rowOff>68943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53720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31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156029</xdr:rowOff>
    </xdr:from>
    <xdr:to>
      <xdr:col>73</xdr:col>
      <xdr:colOff>44450</xdr:colOff>
      <xdr:row>89</xdr:row>
      <xdr:rowOff>86179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70956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121557</xdr:rowOff>
    </xdr:from>
    <xdr:to>
      <xdr:col>68</xdr:col>
      <xdr:colOff>203200</xdr:colOff>
      <xdr:row>89</xdr:row>
      <xdr:rowOff>51707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36484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52614</xdr:rowOff>
    </xdr:from>
    <xdr:to>
      <xdr:col>64</xdr:col>
      <xdr:colOff>152400</xdr:colOff>
      <xdr:row>88</xdr:row>
      <xdr:rowOff>154214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138991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前年度を</a:t>
          </a:r>
          <a:r>
            <a:rPr kumimoji="1" lang="en-US" altLang="ja-JP" sz="1100">
              <a:latin typeface="ＭＳ Ｐゴシック" panose="020B0600070205080204" pitchFamily="50" charset="-128"/>
              <a:ea typeface="ＭＳ Ｐゴシック" panose="020B0600070205080204" pitchFamily="50" charset="-128"/>
            </a:rPr>
            <a:t>0.19</a:t>
          </a:r>
          <a:r>
            <a:rPr kumimoji="1" lang="ja-JP" altLang="en-US" sz="1100">
              <a:latin typeface="ＭＳ Ｐゴシック" panose="020B0600070205080204" pitchFamily="50" charset="-128"/>
              <a:ea typeface="ＭＳ Ｐゴシック" panose="020B0600070205080204" pitchFamily="50" charset="-128"/>
            </a:rPr>
            <a:t>ポイント上回り、過去５年間で最も高い数値となった。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市では職員定数条例の改定にともない、計画期間を令和６年度から令和９年度までの４年間とする座間市定員管理計画を策定したことから、今後も事務事業の見直し等により定員管理の適正化に努める。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118851</xdr:rowOff>
    </xdr:from>
    <xdr:to>
      <xdr:col>81</xdr:col>
      <xdr:colOff>44450</xdr:colOff>
      <xdr:row>62</xdr:row>
      <xdr:rowOff>157056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748751"/>
          <a:ext cx="838200" cy="3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98743</xdr:rowOff>
    </xdr:from>
    <xdr:to>
      <xdr:col>77</xdr:col>
      <xdr:colOff>44450</xdr:colOff>
      <xdr:row>62</xdr:row>
      <xdr:rowOff>118851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728643"/>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76623</xdr:rowOff>
    </xdr:from>
    <xdr:to>
      <xdr:col>72</xdr:col>
      <xdr:colOff>203200</xdr:colOff>
      <xdr:row>62</xdr:row>
      <xdr:rowOff>98743</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706523"/>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74613</xdr:rowOff>
    </xdr:from>
    <xdr:to>
      <xdr:col>68</xdr:col>
      <xdr:colOff>152400</xdr:colOff>
      <xdr:row>62</xdr:row>
      <xdr:rowOff>76623</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704513"/>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106256</xdr:rowOff>
    </xdr:from>
    <xdr:to>
      <xdr:col>81</xdr:col>
      <xdr:colOff>95250</xdr:colOff>
      <xdr:row>63</xdr:row>
      <xdr:rowOff>36406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122783</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58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68051</xdr:rowOff>
    </xdr:from>
    <xdr:to>
      <xdr:col>77</xdr:col>
      <xdr:colOff>95250</xdr:colOff>
      <xdr:row>62</xdr:row>
      <xdr:rowOff>169651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69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8378</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466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47943</xdr:rowOff>
    </xdr:from>
    <xdr:to>
      <xdr:col>73</xdr:col>
      <xdr:colOff>44450</xdr:colOff>
      <xdr:row>62</xdr:row>
      <xdr:rowOff>149543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159720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44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25823</xdr:rowOff>
    </xdr:from>
    <xdr:to>
      <xdr:col>68</xdr:col>
      <xdr:colOff>203200</xdr:colOff>
      <xdr:row>62</xdr:row>
      <xdr:rowOff>127423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137600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23813</xdr:rowOff>
    </xdr:from>
    <xdr:to>
      <xdr:col>64</xdr:col>
      <xdr:colOff>152400</xdr:colOff>
      <xdr:row>62</xdr:row>
      <xdr:rowOff>125413</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135590</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３か年平均は、前年度と比べ</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ポイント上昇し、昨年度に引き続き過去５年間で最も高い比率となったものの、類似団体、全国及び神奈川県平均は下回っている。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分子については、元利償還金及び準元利償還金の減少等が、特定財源及び基準財政需要額算入額の減より上回ったため、</a:t>
          </a:r>
          <a:r>
            <a:rPr kumimoji="1" lang="en-US" altLang="ja-JP" sz="1100">
              <a:latin typeface="ＭＳ Ｐゴシック" panose="020B0600070205080204" pitchFamily="50" charset="-128"/>
              <a:ea typeface="ＭＳ Ｐゴシック" panose="020B0600070205080204" pitchFamily="50" charset="-128"/>
            </a:rPr>
            <a:t>17.4</a:t>
          </a:r>
          <a:r>
            <a:rPr kumimoji="1" lang="ja-JP" altLang="en-US" sz="1100">
              <a:latin typeface="ＭＳ Ｐゴシック" panose="020B0600070205080204" pitchFamily="50" charset="-128"/>
              <a:ea typeface="ＭＳ Ｐゴシック" panose="020B0600070205080204" pitchFamily="50" charset="-128"/>
            </a:rPr>
            <a:t>％の減となった。分母については、臨時財政対策債発行可能額の減があるものの、標準財政規模の増等により、</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％の増となった。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結果として、単年度の公債費比率は</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ポイント減少したが、令和４年度の数値が高かったことから３か年平均では</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ポイントの増加となった。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68641</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6743700"/>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148167</xdr:rowOff>
    </xdr:from>
    <xdr:to>
      <xdr:col>77</xdr:col>
      <xdr:colOff>44450</xdr:colOff>
      <xdr:row>39</xdr:row>
      <xdr:rowOff>57150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666326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10281</xdr:rowOff>
    </xdr:from>
    <xdr:to>
      <xdr:col>72</xdr:col>
      <xdr:colOff>203200</xdr:colOff>
      <xdr:row>38</xdr:row>
      <xdr:rowOff>148167</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652538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124278</xdr:rowOff>
    </xdr:from>
    <xdr:to>
      <xdr:col>68</xdr:col>
      <xdr:colOff>152400</xdr:colOff>
      <xdr:row>38</xdr:row>
      <xdr:rowOff>10281</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6467928"/>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17841</xdr:rowOff>
    </xdr:from>
    <xdr:to>
      <xdr:col>81</xdr:col>
      <xdr:colOff>95250</xdr:colOff>
      <xdr:row>39</xdr:row>
      <xdr:rowOff>119441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70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34368</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549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130931</xdr:rowOff>
    </xdr:from>
    <xdr:to>
      <xdr:col>68</xdr:col>
      <xdr:colOff>203200</xdr:colOff>
      <xdr:row>38</xdr:row>
      <xdr:rowOff>61081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71258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24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73478</xdr:rowOff>
    </xdr:from>
    <xdr:to>
      <xdr:col>64</xdr:col>
      <xdr:colOff>152400</xdr:colOff>
      <xdr:row>38</xdr:row>
      <xdr:rowOff>3628</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13805</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前年度に比較して▲</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ポイントとなり、過去５年間で最も低い数値となった。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分子については、起債償還額が発行額を上回ったことで「一般会計の地方債現在高」が減少した一方で、基準財政需要額算入見込額が減少したことで充当可能財源等が前年度に比較して▲</a:t>
          </a:r>
          <a:r>
            <a:rPr kumimoji="1" lang="en-US" altLang="ja-JP" sz="1100">
              <a:latin typeface="ＭＳ Ｐゴシック" panose="020B0600070205080204" pitchFamily="50" charset="-128"/>
              <a:ea typeface="ＭＳ Ｐゴシック" panose="020B0600070205080204" pitchFamily="50" charset="-128"/>
            </a:rPr>
            <a:t>921,686</a:t>
          </a:r>
          <a:r>
            <a:rPr kumimoji="1" lang="ja-JP" altLang="en-US" sz="1100">
              <a:latin typeface="ＭＳ Ｐゴシック" panose="020B0600070205080204" pitchFamily="50" charset="-128"/>
              <a:ea typeface="ＭＳ Ｐゴシック" panose="020B0600070205080204" pitchFamily="50" charset="-128"/>
            </a:rPr>
            <a:t>千円となったが、将来負担額の減少幅の方が大きかったため全体として前年度と比較して▲</a:t>
          </a:r>
          <a:r>
            <a:rPr kumimoji="1" lang="en-US" altLang="ja-JP" sz="1100">
              <a:latin typeface="ＭＳ Ｐゴシック" panose="020B0600070205080204" pitchFamily="50" charset="-128"/>
              <a:ea typeface="ＭＳ Ｐゴシック" panose="020B0600070205080204" pitchFamily="50" charset="-128"/>
            </a:rPr>
            <a:t>304,685</a:t>
          </a:r>
          <a:r>
            <a:rPr kumimoji="1" lang="ja-JP" altLang="en-US" sz="1100">
              <a:latin typeface="ＭＳ Ｐゴシック" panose="020B0600070205080204" pitchFamily="50" charset="-128"/>
              <a:ea typeface="ＭＳ Ｐゴシック" panose="020B0600070205080204" pitchFamily="50" charset="-128"/>
            </a:rPr>
            <a:t>千円の</a:t>
          </a:r>
          <a:r>
            <a:rPr kumimoji="1" lang="en-US" altLang="ja-JP" sz="1100">
              <a:latin typeface="ＭＳ Ｐゴシック" panose="020B0600070205080204" pitchFamily="50" charset="-128"/>
              <a:ea typeface="ＭＳ Ｐゴシック" panose="020B0600070205080204" pitchFamily="50" charset="-128"/>
            </a:rPr>
            <a:t>2,133,092</a:t>
          </a:r>
          <a:r>
            <a:rPr kumimoji="1" lang="ja-JP" altLang="en-US" sz="1100">
              <a:latin typeface="ＭＳ Ｐゴシック" panose="020B0600070205080204" pitchFamily="50" charset="-128"/>
              <a:ea typeface="ＭＳ Ｐゴシック" panose="020B0600070205080204" pitchFamily="50" charset="-128"/>
            </a:rPr>
            <a:t>千円となった。分母については、標準財政規模の増により、全体として前年度と比較して</a:t>
          </a:r>
          <a:r>
            <a:rPr kumimoji="1" lang="en-US" altLang="ja-JP" sz="1100">
              <a:latin typeface="ＭＳ Ｐゴシック" panose="020B0600070205080204" pitchFamily="50" charset="-128"/>
              <a:ea typeface="ＭＳ Ｐゴシック" panose="020B0600070205080204" pitchFamily="50" charset="-128"/>
            </a:rPr>
            <a:t>+963,546</a:t>
          </a:r>
          <a:r>
            <a:rPr kumimoji="1" lang="ja-JP" altLang="en-US" sz="1100">
              <a:latin typeface="ＭＳ Ｐゴシック" panose="020B0600070205080204" pitchFamily="50" charset="-128"/>
              <a:ea typeface="ＭＳ Ｐゴシック" panose="020B0600070205080204" pitchFamily="50" charset="-128"/>
            </a:rPr>
            <a:t>円の</a:t>
          </a:r>
          <a:r>
            <a:rPr kumimoji="1" lang="en-US" altLang="ja-JP" sz="1100">
              <a:latin typeface="ＭＳ Ｐゴシック" panose="020B0600070205080204" pitchFamily="50" charset="-128"/>
              <a:ea typeface="ＭＳ Ｐゴシック" panose="020B0600070205080204" pitchFamily="50" charset="-128"/>
            </a:rPr>
            <a:t>24,865,699</a:t>
          </a:r>
          <a:r>
            <a:rPr kumimoji="1" lang="ja-JP" altLang="en-US" sz="1100">
              <a:latin typeface="ＭＳ Ｐゴシック" panose="020B0600070205080204" pitchFamily="50" charset="-128"/>
              <a:ea typeface="ＭＳ Ｐゴシック" panose="020B0600070205080204" pitchFamily="50" charset="-128"/>
            </a:rPr>
            <a:t>千円となった。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分母は増加し、分子は減少することで前年度と比較して▲</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ポイントの</a:t>
          </a:r>
          <a:r>
            <a:rPr kumimoji="1" lang="en-US" altLang="ja-JP" sz="1100">
              <a:latin typeface="ＭＳ Ｐゴシック" panose="020B0600070205080204" pitchFamily="50" charset="-128"/>
              <a:ea typeface="ＭＳ Ｐゴシック" panose="020B0600070205080204" pitchFamily="50" charset="-128"/>
            </a:rPr>
            <a:t>8.5</a:t>
          </a:r>
          <a:r>
            <a:rPr kumimoji="1" lang="ja-JP" altLang="en-US" sz="1100">
              <a:latin typeface="ＭＳ Ｐゴシック" panose="020B0600070205080204" pitchFamily="50" charset="-128"/>
              <a:ea typeface="ＭＳ Ｐゴシック" panose="020B0600070205080204" pitchFamily="50" charset="-128"/>
            </a:rPr>
            <a:t>％となり良化した。今後も後世への負担を少しでも軽減できるよう、事業実施の適正化を図り、財政の健全化に努める。</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59418</xdr:rowOff>
    </xdr:from>
    <xdr:to>
      <xdr:col>81</xdr:col>
      <xdr:colOff>44450</xdr:colOff>
      <xdr:row>14</xdr:row>
      <xdr:rowOff>86995</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6179800" y="2459718"/>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86995</xdr:rowOff>
    </xdr:from>
    <xdr:to>
      <xdr:col>77</xdr:col>
      <xdr:colOff>44450</xdr:colOff>
      <xdr:row>14</xdr:row>
      <xdr:rowOff>86995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5290800" y="24872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86995</xdr:rowOff>
    </xdr:from>
    <xdr:to>
      <xdr:col>72</xdr:col>
      <xdr:colOff>203200</xdr:colOff>
      <xdr:row>14</xdr:row>
      <xdr:rowOff>140426</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4401800" y="2487295"/>
          <a:ext cx="889000" cy="5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140426</xdr:rowOff>
    </xdr:from>
    <xdr:to>
      <xdr:col>68</xdr:col>
      <xdr:colOff>152400</xdr:colOff>
      <xdr:row>15</xdr:row>
      <xdr:rowOff>156845</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2540726"/>
          <a:ext cx="889000" cy="18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8618</xdr:rowOff>
    </xdr:from>
    <xdr:to>
      <xdr:col>81</xdr:col>
      <xdr:colOff>95250</xdr:colOff>
      <xdr:row>14</xdr:row>
      <xdr:rowOff>110218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240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152145</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2380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36195</xdr:rowOff>
    </xdr:from>
    <xdr:to>
      <xdr:col>77</xdr:col>
      <xdr:colOff>95250</xdr:colOff>
      <xdr:row>14</xdr:row>
      <xdr:rowOff>137795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24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122572</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2522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36195</xdr:rowOff>
    </xdr:from>
    <xdr:to>
      <xdr:col>73</xdr:col>
      <xdr:colOff>44450</xdr:colOff>
      <xdr:row>14</xdr:row>
      <xdr:rowOff>137795</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24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122572</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2522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89626</xdr:rowOff>
    </xdr:from>
    <xdr:to>
      <xdr:col>68</xdr:col>
      <xdr:colOff>203200</xdr:colOff>
      <xdr:row>15</xdr:row>
      <xdr:rowOff>19776</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248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4553</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25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106045</xdr:rowOff>
    </xdr:from>
    <xdr:to>
      <xdr:col>64</xdr:col>
      <xdr:colOff>152400</xdr:colOff>
      <xdr:row>16</xdr:row>
      <xdr:rowOff>36195</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267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20972</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276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131,219
127,079
17.57
53,499,218
51,101,397
2,001,775
27,181,105
22,467,443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前年度を</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ポイント上回り、過去５年間で２番目に高い比率となった。神奈川県平均を</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ポイント下回ることができたが、全国平均を</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ポイント上回る結果となった。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分子は人事院勧告にともなう給与改定率が高かったこと等に起因して、前年度比</a:t>
          </a:r>
          <a:r>
            <a:rPr kumimoji="1" lang="en-US" altLang="ja-JP" sz="1100">
              <a:latin typeface="ＭＳ Ｐゴシック" panose="020B0600070205080204" pitchFamily="50" charset="-128"/>
              <a:ea typeface="ＭＳ Ｐゴシック" panose="020B0600070205080204" pitchFamily="50" charset="-128"/>
            </a:rPr>
            <a:t>+819,539</a:t>
          </a:r>
          <a:r>
            <a:rPr kumimoji="1" lang="ja-JP" altLang="en-US" sz="1100">
              <a:latin typeface="ＭＳ Ｐゴシック" panose="020B0600070205080204" pitchFamily="50" charset="-128"/>
              <a:ea typeface="ＭＳ Ｐゴシック" panose="020B0600070205080204" pitchFamily="50" charset="-128"/>
            </a:rPr>
            <a:t>千円となった。分母は普通交付税や固定資産税（家屋）及び法人市民税（法人税割）の増収によって前年度比</a:t>
          </a:r>
          <a:r>
            <a:rPr kumimoji="1" lang="en-US" altLang="ja-JP" sz="1100">
              <a:latin typeface="ＭＳ Ｐゴシック" panose="020B0600070205080204" pitchFamily="50" charset="-128"/>
              <a:ea typeface="ＭＳ Ｐゴシック" panose="020B0600070205080204" pitchFamily="50" charset="-128"/>
            </a:rPr>
            <a:t>+2,081,496</a:t>
          </a:r>
          <a:r>
            <a:rPr kumimoji="1" lang="ja-JP" altLang="en-US" sz="1100">
              <a:latin typeface="ＭＳ Ｐゴシック" panose="020B0600070205080204" pitchFamily="50" charset="-128"/>
              <a:ea typeface="ＭＳ Ｐゴシック" panose="020B0600070205080204" pitchFamily="50" charset="-128"/>
            </a:rPr>
            <a:t>千円となったが、分子の増加率が分母の増加率を上回ったため、比率は前年度よりも増加した。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149860</xdr:rowOff>
    </xdr:from>
    <xdr:to>
      <xdr:col>24</xdr:col>
      <xdr:colOff>25400</xdr:colOff>
      <xdr:row>39</xdr:row>
      <xdr:rowOff>39370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649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127000</xdr:rowOff>
    </xdr:from>
    <xdr:to>
      <xdr:col>19</xdr:col>
      <xdr:colOff>187325</xdr:colOff>
      <xdr:row>38</xdr:row>
      <xdr:rowOff>149860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642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50800</xdr:rowOff>
    </xdr:from>
    <xdr:to>
      <xdr:col>15</xdr:col>
      <xdr:colOff>98425</xdr:colOff>
      <xdr:row>38</xdr:row>
      <xdr:rowOff>127000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65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47007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50800</xdr:rowOff>
    </xdr:from>
    <xdr:to>
      <xdr:col>11</xdr:col>
      <xdr:colOff>9525</xdr:colOff>
      <xdr:row>39</xdr:row>
      <xdr:rowOff>146050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659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160020</xdr:rowOff>
    </xdr:from>
    <xdr:to>
      <xdr:col>24</xdr:col>
      <xdr:colOff>76200</xdr:colOff>
      <xdr:row>39</xdr:row>
      <xdr:rowOff>90170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132097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99060</xdr:rowOff>
    </xdr:from>
    <xdr:to>
      <xdr:col>20</xdr:col>
      <xdr:colOff>38100</xdr:colOff>
      <xdr:row>39</xdr:row>
      <xdr:rowOff>29210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13987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0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76200</xdr:rowOff>
    </xdr:from>
    <xdr:to>
      <xdr:col>15</xdr:col>
      <xdr:colOff>149225</xdr:colOff>
      <xdr:row>39</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0</xdr:rowOff>
    </xdr:from>
    <xdr:to>
      <xdr:col>11</xdr:col>
      <xdr:colOff>60325</xdr:colOff>
      <xdr:row>38</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86377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95250</xdr:rowOff>
    </xdr:from>
    <xdr:to>
      <xdr:col>6</xdr:col>
      <xdr:colOff>171450</xdr:colOff>
      <xdr:row>40</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10177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前年度を</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ポイント下回り、過去５年間で３番目に高い比率となった。類似団体、全国及び神奈川県平均を上回る結果となった。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分子は、包括施設管理業務委託を導入したことにより前年度比</a:t>
          </a:r>
          <a:r>
            <a:rPr kumimoji="1" lang="en-US" altLang="ja-JP" sz="1100">
              <a:latin typeface="ＭＳ Ｐゴシック" panose="020B0600070205080204" pitchFamily="50" charset="-128"/>
              <a:ea typeface="ＭＳ Ｐゴシック" panose="020B0600070205080204" pitchFamily="50" charset="-128"/>
            </a:rPr>
            <a:t>+290,517</a:t>
          </a:r>
          <a:r>
            <a:rPr kumimoji="1" lang="ja-JP" altLang="en-US" sz="1100">
              <a:latin typeface="ＭＳ Ｐゴシック" panose="020B0600070205080204" pitchFamily="50" charset="-128"/>
              <a:ea typeface="ＭＳ Ｐゴシック" panose="020B0600070205080204" pitchFamily="50" charset="-128"/>
            </a:rPr>
            <a:t>千円となった。分母は普通交付税や固定資産税（家屋）及び法人市民税（法人税割）の増収によって前年度比</a:t>
          </a:r>
          <a:r>
            <a:rPr kumimoji="1" lang="en-US" altLang="ja-JP" sz="1100">
              <a:latin typeface="ＭＳ Ｐゴシック" panose="020B0600070205080204" pitchFamily="50" charset="-128"/>
              <a:ea typeface="ＭＳ Ｐゴシック" panose="020B0600070205080204" pitchFamily="50" charset="-128"/>
            </a:rPr>
            <a:t>+2,081,496</a:t>
          </a:r>
          <a:r>
            <a:rPr kumimoji="1" lang="ja-JP" altLang="en-US" sz="1100">
              <a:latin typeface="ＭＳ Ｐゴシック" panose="020B0600070205080204" pitchFamily="50" charset="-128"/>
              <a:ea typeface="ＭＳ Ｐゴシック" panose="020B0600070205080204" pitchFamily="50" charset="-128"/>
            </a:rPr>
            <a:t>千円となり、分母の増加率が分子の増加率を上回ったため、比率は前年度よりも低下した。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26416</xdr:rowOff>
    </xdr:from>
    <xdr:to>
      <xdr:col>82</xdr:col>
      <xdr:colOff>107950</xdr:colOff>
      <xdr:row>18</xdr:row>
      <xdr:rowOff>62992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11251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62992</xdr:rowOff>
    </xdr:from>
    <xdr:to>
      <xdr:col>78</xdr:col>
      <xdr:colOff>69850</xdr:colOff>
      <xdr:row>18</xdr:row>
      <xdr:rowOff>81280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1490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18</xdr:row>
      <xdr:rowOff>81280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9845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133858</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9845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147066</xdr:rowOff>
    </xdr:from>
    <xdr:to>
      <xdr:col>82</xdr:col>
      <xdr:colOff>158750</xdr:colOff>
      <xdr:row>18</xdr:row>
      <xdr:rowOff>77216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6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119143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12192</xdr:rowOff>
    </xdr:from>
    <xdr:to>
      <xdr:col>78</xdr:col>
      <xdr:colOff>120650</xdr:colOff>
      <xdr:row>18</xdr:row>
      <xdr:rowOff>113792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98569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84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30480</xdr:rowOff>
    </xdr:from>
    <xdr:to>
      <xdr:col>74</xdr:col>
      <xdr:colOff>31750</xdr:colOff>
      <xdr:row>18</xdr:row>
      <xdr:rowOff>132080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116857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83058</xdr:rowOff>
    </xdr:from>
    <xdr:to>
      <xdr:col>65</xdr:col>
      <xdr:colOff>53975</xdr:colOff>
      <xdr:row>18</xdr:row>
      <xdr:rowOff>13208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169435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8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前年度を</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ポイント上回り、過去５年間で最も高い数値となった。神奈川県平均を</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ポイント下回ることはできたが、全国平均を</a:t>
          </a:r>
          <a:r>
            <a:rPr kumimoji="1" lang="en-US" altLang="ja-JP" sz="1100">
              <a:latin typeface="ＭＳ Ｐゴシック" panose="020B0600070205080204" pitchFamily="50" charset="-128"/>
              <a:ea typeface="ＭＳ Ｐゴシック" panose="020B0600070205080204" pitchFamily="50" charset="-128"/>
            </a:rPr>
            <a:t>4.5</a:t>
          </a:r>
          <a:r>
            <a:rPr kumimoji="1" lang="ja-JP" altLang="en-US" sz="1100">
              <a:latin typeface="ＭＳ Ｐゴシック" panose="020B0600070205080204" pitchFamily="50" charset="-128"/>
              <a:ea typeface="ＭＳ Ｐゴシック" panose="020B0600070205080204" pitchFamily="50" charset="-128"/>
            </a:rPr>
            <a:t>ポイント上回る結果となった。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分子は小児医療費助成事業費、生活保護法定扶助事業費及び障害者医療費助成事業費等の増により、前年度比</a:t>
          </a:r>
          <a:r>
            <a:rPr kumimoji="1" lang="en-US" altLang="ja-JP" sz="1100">
              <a:latin typeface="ＭＳ Ｐゴシック" panose="020B0600070205080204" pitchFamily="50" charset="-128"/>
              <a:ea typeface="ＭＳ Ｐゴシック" panose="020B0600070205080204" pitchFamily="50" charset="-128"/>
            </a:rPr>
            <a:t>+456,333</a:t>
          </a:r>
          <a:r>
            <a:rPr kumimoji="1" lang="ja-JP" altLang="en-US" sz="1100">
              <a:latin typeface="ＭＳ Ｐゴシック" panose="020B0600070205080204" pitchFamily="50" charset="-128"/>
              <a:ea typeface="ＭＳ Ｐゴシック" panose="020B0600070205080204" pitchFamily="50" charset="-128"/>
            </a:rPr>
            <a:t>千円となった。分母は普通交付税や固定資産税（家屋）及び法人市民税（法人税割）の増収によって前年度比</a:t>
          </a:r>
          <a:r>
            <a:rPr kumimoji="1" lang="en-US" altLang="ja-JP" sz="1100">
              <a:latin typeface="ＭＳ Ｐゴシック" panose="020B0600070205080204" pitchFamily="50" charset="-128"/>
              <a:ea typeface="ＭＳ Ｐゴシック" panose="020B0600070205080204" pitchFamily="50" charset="-128"/>
            </a:rPr>
            <a:t>+2,081,496</a:t>
          </a:r>
          <a:r>
            <a:rPr kumimoji="1" lang="ja-JP" altLang="en-US" sz="1100">
              <a:latin typeface="ＭＳ Ｐゴシック" panose="020B0600070205080204" pitchFamily="50" charset="-128"/>
              <a:ea typeface="ＭＳ Ｐゴシック" panose="020B0600070205080204" pitchFamily="50" charset="-128"/>
            </a:rPr>
            <a:t>千円となったが、分子の増加率が分母の増加率を上回ったため、比率は前年度よりも増加した。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96520</xdr:rowOff>
    </xdr:from>
    <xdr:to>
      <xdr:col>24</xdr:col>
      <xdr:colOff>25400</xdr:colOff>
      <xdr:row>58</xdr:row>
      <xdr:rowOff>119380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0406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96520</xdr:rowOff>
    </xdr:from>
    <xdr:to>
      <xdr:col>19</xdr:col>
      <xdr:colOff>187325</xdr:colOff>
      <xdr:row>58</xdr:row>
      <xdr:rowOff>96520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040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168910</xdr:rowOff>
    </xdr:from>
    <xdr:to>
      <xdr:col>15</xdr:col>
      <xdr:colOff>98425</xdr:colOff>
      <xdr:row>58</xdr:row>
      <xdr:rowOff>96520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9415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168910</xdr:rowOff>
    </xdr:from>
    <xdr:to>
      <xdr:col>11</xdr:col>
      <xdr:colOff>9525</xdr:colOff>
      <xdr:row>58</xdr:row>
      <xdr:rowOff>20320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941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68580</xdr:rowOff>
    </xdr:from>
    <xdr:to>
      <xdr:col>24</xdr:col>
      <xdr:colOff>76200</xdr:colOff>
      <xdr:row>58</xdr:row>
      <xdr:rowOff>170180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40657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98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45720</xdr:rowOff>
    </xdr:from>
    <xdr:to>
      <xdr:col>20</xdr:col>
      <xdr:colOff>38100</xdr:colOff>
      <xdr:row>58</xdr:row>
      <xdr:rowOff>147320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132097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07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45720</xdr:rowOff>
    </xdr:from>
    <xdr:to>
      <xdr:col>15</xdr:col>
      <xdr:colOff>149225</xdr:colOff>
      <xdr:row>58</xdr:row>
      <xdr:rowOff>147320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132097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118110</xdr:rowOff>
    </xdr:from>
    <xdr:to>
      <xdr:col>11</xdr:col>
      <xdr:colOff>60325</xdr:colOff>
      <xdr:row>58</xdr:row>
      <xdr:rowOff>48260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33037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140970</xdr:rowOff>
    </xdr:from>
    <xdr:to>
      <xdr:col>6</xdr:col>
      <xdr:colOff>171450</xdr:colOff>
      <xdr:row>58</xdr:row>
      <xdr:rowOff>71120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55897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9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前年度を</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ポイント下回り、過去５年間で最も低い数値となった。類似団体、全国及び神奈川県平均を上回る結果となった。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分子は、包括施設管理業務委託を開始したことにともない維持補修費が前年度比▲</a:t>
          </a:r>
          <a:r>
            <a:rPr kumimoji="1" lang="en-US" altLang="ja-JP" sz="1100">
              <a:latin typeface="ＭＳ Ｐゴシック" panose="020B0600070205080204" pitchFamily="50" charset="-128"/>
              <a:ea typeface="ＭＳ Ｐゴシック" panose="020B0600070205080204" pitchFamily="50" charset="-128"/>
            </a:rPr>
            <a:t>448,157</a:t>
          </a:r>
          <a:r>
            <a:rPr kumimoji="1" lang="ja-JP" altLang="en-US" sz="1100">
              <a:latin typeface="ＭＳ Ｐゴシック" panose="020B0600070205080204" pitchFamily="50" charset="-128"/>
              <a:ea typeface="ＭＳ Ｐゴシック" panose="020B0600070205080204" pitchFamily="50" charset="-128"/>
            </a:rPr>
            <a:t>千円となったが、繰出金は後期高齢者医療広域連合定率市町村負担金などの増により前年度比</a:t>
          </a:r>
          <a:r>
            <a:rPr kumimoji="1" lang="en-US" altLang="ja-JP" sz="1100">
              <a:latin typeface="ＭＳ Ｐゴシック" panose="020B0600070205080204" pitchFamily="50" charset="-128"/>
              <a:ea typeface="ＭＳ Ｐゴシック" panose="020B0600070205080204" pitchFamily="50" charset="-128"/>
            </a:rPr>
            <a:t>+245,418</a:t>
          </a:r>
          <a:r>
            <a:rPr kumimoji="1" lang="ja-JP" altLang="en-US" sz="1100">
              <a:latin typeface="ＭＳ Ｐゴシック" panose="020B0600070205080204" pitchFamily="50" charset="-128"/>
              <a:ea typeface="ＭＳ Ｐゴシック" panose="020B0600070205080204" pitchFamily="50" charset="-128"/>
            </a:rPr>
            <a:t>千円となった。分母は普通交付税や固定資産税（家屋）及び法人市民税（法人税割）の増収によって前年度比</a:t>
          </a:r>
          <a:r>
            <a:rPr kumimoji="1" lang="en-US" altLang="ja-JP" sz="1100">
              <a:latin typeface="ＭＳ Ｐゴシック" panose="020B0600070205080204" pitchFamily="50" charset="-128"/>
              <a:ea typeface="ＭＳ Ｐゴシック" panose="020B0600070205080204" pitchFamily="50" charset="-128"/>
            </a:rPr>
            <a:t>+2,081,496</a:t>
          </a:r>
          <a:r>
            <a:rPr kumimoji="1" lang="ja-JP" altLang="en-US" sz="1100">
              <a:latin typeface="ＭＳ Ｐゴシック" panose="020B0600070205080204" pitchFamily="50" charset="-128"/>
              <a:ea typeface="ＭＳ Ｐゴシック" panose="020B0600070205080204" pitchFamily="50" charset="-128"/>
            </a:rPr>
            <a:t>千円となり、分母の増加率が分子の増加率を上回ったため、比率は前年度よりも低下した。</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18143</xdr:rowOff>
    </xdr:from>
    <xdr:to>
      <xdr:col>82</xdr:col>
      <xdr:colOff>107950</xdr:colOff>
      <xdr:row>59</xdr:row>
      <xdr:rowOff>53522</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62243"/>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42635</xdr:rowOff>
    </xdr:from>
    <xdr:to>
      <xdr:col>78</xdr:col>
      <xdr:colOff>69850</xdr:colOff>
      <xdr:row>59</xdr:row>
      <xdr:rowOff>53522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581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39915</xdr:rowOff>
    </xdr:from>
    <xdr:to>
      <xdr:col>73</xdr:col>
      <xdr:colOff>180975</xdr:colOff>
      <xdr:row>59</xdr:row>
      <xdr:rowOff>42635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84015"/>
          <a:ext cx="889000" cy="17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39915</xdr:rowOff>
    </xdr:from>
    <xdr:to>
      <xdr:col>69</xdr:col>
      <xdr:colOff>92075</xdr:colOff>
      <xdr:row>58</xdr:row>
      <xdr:rowOff>148772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840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138793</xdr:rowOff>
    </xdr:from>
    <xdr:to>
      <xdr:col>82</xdr:col>
      <xdr:colOff>158750</xdr:colOff>
      <xdr:row>58</xdr:row>
      <xdr:rowOff>68943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110870</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2722</xdr:rowOff>
    </xdr:from>
    <xdr:to>
      <xdr:col>78</xdr:col>
      <xdr:colOff>120650</xdr:colOff>
      <xdr:row>59</xdr:row>
      <xdr:rowOff>104322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89099</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163285</xdr:rowOff>
    </xdr:from>
    <xdr:to>
      <xdr:col>74</xdr:col>
      <xdr:colOff>31750</xdr:colOff>
      <xdr:row>59</xdr:row>
      <xdr:rowOff>93435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78212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160565</xdr:rowOff>
    </xdr:from>
    <xdr:to>
      <xdr:col>69</xdr:col>
      <xdr:colOff>142875</xdr:colOff>
      <xdr:row>58</xdr:row>
      <xdr:rowOff>90715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3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75492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97972</xdr:rowOff>
    </xdr:from>
    <xdr:to>
      <xdr:col>65</xdr:col>
      <xdr:colOff>53975</xdr:colOff>
      <xdr:row>59</xdr:row>
      <xdr:rowOff>28122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12899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前年度を</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ポイント下回り、過去５年間で２番目に低い数値となった。類似団体、全国及び神奈川県平均を下回る結果となった。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分子は、国還付金や税還付金が減少したことにより前年度比▲</a:t>
          </a:r>
          <a:r>
            <a:rPr kumimoji="1" lang="en-US" altLang="ja-JP" sz="1100">
              <a:latin typeface="ＭＳ Ｐゴシック" panose="020B0600070205080204" pitchFamily="50" charset="-128"/>
              <a:ea typeface="ＭＳ Ｐゴシック" panose="020B0600070205080204" pitchFamily="50" charset="-128"/>
            </a:rPr>
            <a:t>26,622</a:t>
          </a:r>
          <a:r>
            <a:rPr kumimoji="1" lang="ja-JP" altLang="en-US" sz="1100">
              <a:latin typeface="ＭＳ Ｐゴシック" panose="020B0600070205080204" pitchFamily="50" charset="-128"/>
              <a:ea typeface="ＭＳ Ｐゴシック" panose="020B0600070205080204" pitchFamily="50" charset="-128"/>
            </a:rPr>
            <a:t>千円となった。分母は普通交付税や固定資産税（家屋）及び法人市民税（法人税割）の増収によって前年度比</a:t>
          </a:r>
          <a:r>
            <a:rPr kumimoji="1" lang="en-US" altLang="ja-JP" sz="1100">
              <a:latin typeface="ＭＳ Ｐゴシック" panose="020B0600070205080204" pitchFamily="50" charset="-128"/>
              <a:ea typeface="ＭＳ Ｐゴシック" panose="020B0600070205080204" pitchFamily="50" charset="-128"/>
            </a:rPr>
            <a:t>+2,081,496</a:t>
          </a:r>
          <a:r>
            <a:rPr kumimoji="1" lang="ja-JP" altLang="en-US" sz="1100">
              <a:latin typeface="ＭＳ Ｐゴシック" panose="020B0600070205080204" pitchFamily="50" charset="-128"/>
              <a:ea typeface="ＭＳ Ｐゴシック" panose="020B0600070205080204" pitchFamily="50" charset="-128"/>
            </a:rPr>
            <a:t>千円となり、比率は前年度より低下した。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53848</xdr:rowOff>
    </xdr:from>
    <xdr:to>
      <xdr:col>82</xdr:col>
      <xdr:colOff>107950</xdr:colOff>
      <xdr:row>34</xdr:row>
      <xdr:rowOff>108712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88314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108712</xdr:rowOff>
    </xdr:from>
    <xdr:to>
      <xdr:col>78</xdr:col>
      <xdr:colOff>69850</xdr:colOff>
      <xdr:row>34</xdr:row>
      <xdr:rowOff>108712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9380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72136</xdr:rowOff>
    </xdr:from>
    <xdr:to>
      <xdr:col>73</xdr:col>
      <xdr:colOff>180975</xdr:colOff>
      <xdr:row>34</xdr:row>
      <xdr:rowOff>108712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9014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72136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58648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3048</xdr:rowOff>
    </xdr:from>
    <xdr:to>
      <xdr:col>82</xdr:col>
      <xdr:colOff>158750</xdr:colOff>
      <xdr:row>34</xdr:row>
      <xdr:rowOff>104648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83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19575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7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57912</xdr:rowOff>
    </xdr:from>
    <xdr:to>
      <xdr:col>78</xdr:col>
      <xdr:colOff>120650</xdr:colOff>
      <xdr:row>34</xdr:row>
      <xdr:rowOff>159512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169689</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656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57912</xdr:rowOff>
    </xdr:from>
    <xdr:to>
      <xdr:col>74</xdr:col>
      <xdr:colOff>31750</xdr:colOff>
      <xdr:row>34</xdr:row>
      <xdr:rowOff>159512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169689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65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21336</xdr:rowOff>
    </xdr:from>
    <xdr:to>
      <xdr:col>69</xdr:col>
      <xdr:colOff>142875</xdr:colOff>
      <xdr:row>34</xdr:row>
      <xdr:rowOff>122936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133113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前年度を</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ポイント下回り、過去５年間で最も低い数値となった。類似団体、全国及び神奈川県平均を下回った。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分子は、市債償還元金及び利子の償還が一部完了したことにともない前年度比▲</a:t>
          </a:r>
          <a:r>
            <a:rPr kumimoji="1" lang="en-US" altLang="ja-JP" sz="1050">
              <a:latin typeface="ＭＳ Ｐゴシック" panose="020B0600070205080204" pitchFamily="50" charset="-128"/>
              <a:ea typeface="ＭＳ Ｐゴシック" panose="020B0600070205080204" pitchFamily="50" charset="-128"/>
            </a:rPr>
            <a:t>130,256</a:t>
          </a:r>
          <a:r>
            <a:rPr kumimoji="1" lang="ja-JP" altLang="en-US" sz="1050">
              <a:latin typeface="ＭＳ Ｐゴシック" panose="020B0600070205080204" pitchFamily="50" charset="-128"/>
              <a:ea typeface="ＭＳ Ｐゴシック" panose="020B0600070205080204" pitchFamily="50" charset="-128"/>
            </a:rPr>
            <a:t>千円となった。分母は普通交付税や固定資産税（家屋）及び法人市民税（法人税割）の増収によって前年度比</a:t>
          </a:r>
          <a:r>
            <a:rPr kumimoji="1" lang="en-US" altLang="ja-JP" sz="1050">
              <a:latin typeface="ＭＳ Ｐゴシック" panose="020B0600070205080204" pitchFamily="50" charset="-128"/>
              <a:ea typeface="ＭＳ Ｐゴシック" panose="020B0600070205080204" pitchFamily="50" charset="-128"/>
            </a:rPr>
            <a:t>+2,081,496</a:t>
          </a:r>
          <a:r>
            <a:rPr kumimoji="1" lang="ja-JP" altLang="en-US" sz="1050">
              <a:latin typeface="ＭＳ Ｐゴシック" panose="020B0600070205080204" pitchFamily="50" charset="-128"/>
              <a:ea typeface="ＭＳ Ｐゴシック" panose="020B0600070205080204" pitchFamily="50" charset="-128"/>
            </a:rPr>
            <a:t>千円となり、比率は前年度よりも低下した。</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110998</xdr:rowOff>
    </xdr:from>
    <xdr:to>
      <xdr:col>24</xdr:col>
      <xdr:colOff>25400</xdr:colOff>
      <xdr:row>76</xdr:row>
      <xdr:rowOff>49276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6974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49276</xdr:rowOff>
    </xdr:from>
    <xdr:to>
      <xdr:col>19</xdr:col>
      <xdr:colOff>187325</xdr:colOff>
      <xdr:row>76</xdr:row>
      <xdr:rowOff>67563</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07947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40132</xdr:rowOff>
    </xdr:from>
    <xdr:to>
      <xdr:col>15</xdr:col>
      <xdr:colOff>98425</xdr:colOff>
      <xdr:row>76</xdr:row>
      <xdr:rowOff>67563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070332"/>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21844</xdr:rowOff>
    </xdr:from>
    <xdr:to>
      <xdr:col>11</xdr:col>
      <xdr:colOff>9525</xdr:colOff>
      <xdr:row>76</xdr:row>
      <xdr:rowOff>40132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052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60198</xdr:rowOff>
    </xdr:from>
    <xdr:to>
      <xdr:col>24</xdr:col>
      <xdr:colOff>76200</xdr:colOff>
      <xdr:row>75</xdr:row>
      <xdr:rowOff>161798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76725</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76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169926</xdr:rowOff>
    </xdr:from>
    <xdr:to>
      <xdr:col>20</xdr:col>
      <xdr:colOff>38100</xdr:colOff>
      <xdr:row>76</xdr:row>
      <xdr:rowOff>100076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110253</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79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xdr:rowOff>
    </xdr:from>
    <xdr:to>
      <xdr:col>15</xdr:col>
      <xdr:colOff>149225</xdr:colOff>
      <xdr:row>76</xdr:row>
      <xdr:rowOff>118363</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128541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160782</xdr:rowOff>
    </xdr:from>
    <xdr:to>
      <xdr:col>11</xdr:col>
      <xdr:colOff>60325</xdr:colOff>
      <xdr:row>76</xdr:row>
      <xdr:rowOff>90932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101109</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142494</xdr:rowOff>
    </xdr:from>
    <xdr:to>
      <xdr:col>6</xdr:col>
      <xdr:colOff>171450</xdr:colOff>
      <xdr:row>76</xdr:row>
      <xdr:rowOff>72644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82821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前年度より</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ポイント下回り、過去５年間で２番目に低い数値となった。類似団体、全国及び神奈川県平均を上回る結果となった。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分子は、人件費、物件費及び扶助費等の増により、全体で前年度比</a:t>
          </a:r>
          <a:r>
            <a:rPr kumimoji="1" lang="en-US" altLang="ja-JP" sz="1050">
              <a:latin typeface="ＭＳ Ｐゴシック" panose="020B0600070205080204" pitchFamily="50" charset="-128"/>
              <a:ea typeface="ＭＳ Ｐゴシック" panose="020B0600070205080204" pitchFamily="50" charset="-128"/>
            </a:rPr>
            <a:t>+1,337,028</a:t>
          </a:r>
          <a:r>
            <a:rPr kumimoji="1" lang="ja-JP" altLang="en-US" sz="1050">
              <a:latin typeface="ＭＳ Ｐゴシック" panose="020B0600070205080204" pitchFamily="50" charset="-128"/>
              <a:ea typeface="ＭＳ Ｐゴシック" panose="020B0600070205080204" pitchFamily="50" charset="-128"/>
            </a:rPr>
            <a:t>千円となった。分母は普通交付税や固定資産税（家屋）及び法人市民税（法人税割）の増収によって前年度比</a:t>
          </a:r>
          <a:r>
            <a:rPr kumimoji="1" lang="en-US" altLang="ja-JP" sz="1050">
              <a:latin typeface="ＭＳ Ｐゴシック" panose="020B0600070205080204" pitchFamily="50" charset="-128"/>
              <a:ea typeface="ＭＳ Ｐゴシック" panose="020B0600070205080204" pitchFamily="50" charset="-128"/>
            </a:rPr>
            <a:t>+2,081,496</a:t>
          </a:r>
          <a:r>
            <a:rPr kumimoji="1" lang="ja-JP" altLang="en-US" sz="1050">
              <a:latin typeface="ＭＳ Ｐゴシック" panose="020B0600070205080204" pitchFamily="50" charset="-128"/>
              <a:ea typeface="ＭＳ Ｐゴシック" panose="020B0600070205080204" pitchFamily="50" charset="-128"/>
            </a:rPr>
            <a:t>千円となり、分母の増加率が分子の増加率を上回ったため、比率は前年度よりも低下した。</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104139</xdr:rowOff>
    </xdr:from>
    <xdr:to>
      <xdr:col>82</xdr:col>
      <xdr:colOff>107950</xdr:colOff>
      <xdr:row>81</xdr:row>
      <xdr:rowOff>69850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820139"/>
          <a:ext cx="8382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81</xdr:row>
      <xdr:rowOff>54611</xdr:rowOff>
    </xdr:from>
    <xdr:to>
      <xdr:col>78</xdr:col>
      <xdr:colOff>69850</xdr:colOff>
      <xdr:row>81</xdr:row>
      <xdr:rowOff>69850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9420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88900</xdr:rowOff>
    </xdr:from>
    <xdr:to>
      <xdr:col>73</xdr:col>
      <xdr:colOff>180975</xdr:colOff>
      <xdr:row>81</xdr:row>
      <xdr:rowOff>54611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462000"/>
          <a:ext cx="889000" cy="48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88900</xdr:rowOff>
    </xdr:from>
    <xdr:to>
      <xdr:col>69</xdr:col>
      <xdr:colOff>92075</xdr:colOff>
      <xdr:row>80</xdr:row>
      <xdr:rowOff>134620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46200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53339</xdr:rowOff>
    </xdr:from>
    <xdr:to>
      <xdr:col>82</xdr:col>
      <xdr:colOff>158750</xdr:colOff>
      <xdr:row>80</xdr:row>
      <xdr:rowOff>154939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7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133366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19050</xdr:rowOff>
    </xdr:from>
    <xdr:to>
      <xdr:col>78</xdr:col>
      <xdr:colOff>120650</xdr:colOff>
      <xdr:row>81</xdr:row>
      <xdr:rowOff>120650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105427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99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3811</xdr:rowOff>
    </xdr:from>
    <xdr:to>
      <xdr:col>74</xdr:col>
      <xdr:colOff>31750</xdr:colOff>
      <xdr:row>81</xdr:row>
      <xdr:rowOff>105411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89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90188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977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38100</xdr:rowOff>
    </xdr:from>
    <xdr:to>
      <xdr:col>69</xdr:col>
      <xdr:colOff>142875</xdr:colOff>
      <xdr:row>78</xdr:row>
      <xdr:rowOff>139700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124477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83820</xdr:rowOff>
    </xdr:from>
    <xdr:to>
      <xdr:col>65</xdr:col>
      <xdr:colOff>53975</xdr:colOff>
      <xdr:row>81</xdr:row>
      <xdr:rowOff>13970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79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170197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88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69240</xdr:rowOff>
    </xdr:from>
    <xdr:to>
      <xdr:col>29</xdr:col>
      <xdr:colOff>127000</xdr:colOff>
      <xdr:row>17</xdr:row>
      <xdr:rowOff>165062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31515"/>
          <a:ext cx="647700" cy="95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165062</xdr:rowOff>
    </xdr:from>
    <xdr:to>
      <xdr:col>26</xdr:col>
      <xdr:colOff>50800</xdr:colOff>
      <xdr:row>18</xdr:row>
      <xdr:rowOff>35655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27337"/>
          <a:ext cx="698500" cy="42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35655</xdr:rowOff>
    </xdr:from>
    <xdr:to>
      <xdr:col>22</xdr:col>
      <xdr:colOff>114300</xdr:colOff>
      <xdr:row>18</xdr:row>
      <xdr:rowOff>47866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69380"/>
          <a:ext cx="698500" cy="122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47866</xdr:rowOff>
    </xdr:from>
    <xdr:to>
      <xdr:col>18</xdr:col>
      <xdr:colOff>177800</xdr:colOff>
      <xdr:row>18</xdr:row>
      <xdr:rowOff>48990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81591"/>
          <a:ext cx="698500" cy="11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18440</xdr:rowOff>
    </xdr:from>
    <xdr:to>
      <xdr:col>29</xdr:col>
      <xdr:colOff>177800</xdr:colOff>
      <xdr:row>17</xdr:row>
      <xdr:rowOff>120040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80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161967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5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114262</xdr:rowOff>
    </xdr:from>
    <xdr:to>
      <xdr:col>26</xdr:col>
      <xdr:colOff>101600</xdr:colOff>
      <xdr:row>18</xdr:row>
      <xdr:rowOff>44412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765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29189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62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156305</xdr:rowOff>
    </xdr:from>
    <xdr:to>
      <xdr:col>22</xdr:col>
      <xdr:colOff>165100</xdr:colOff>
      <xdr:row>18</xdr:row>
      <xdr:rowOff>86455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18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71232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0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168516</xdr:rowOff>
    </xdr:from>
    <xdr:to>
      <xdr:col>19</xdr:col>
      <xdr:colOff>38100</xdr:colOff>
      <xdr:row>18</xdr:row>
      <xdr:rowOff>98666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30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83443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17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169640</xdr:rowOff>
    </xdr:from>
    <xdr:to>
      <xdr:col>15</xdr:col>
      <xdr:colOff>101600</xdr:colOff>
      <xdr:row>18</xdr:row>
      <xdr:rowOff>99790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31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84567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1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53239</xdr:rowOff>
    </xdr:from>
    <xdr:to>
      <xdr:col>29</xdr:col>
      <xdr:colOff>127000</xdr:colOff>
      <xdr:row>36</xdr:row>
      <xdr:rowOff>82499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006489"/>
          <a:ext cx="647700" cy="29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8624</xdr:rowOff>
    </xdr:from>
    <xdr:to>
      <xdr:col>26</xdr:col>
      <xdr:colOff>50800</xdr:colOff>
      <xdr:row>36</xdr:row>
      <xdr:rowOff>53239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61874"/>
          <a:ext cx="698500" cy="44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8624</xdr:rowOff>
    </xdr:from>
    <xdr:to>
      <xdr:col>22</xdr:col>
      <xdr:colOff>114300</xdr:colOff>
      <xdr:row>36</xdr:row>
      <xdr:rowOff>112903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61874"/>
          <a:ext cx="698500" cy="104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112903</xdr:rowOff>
    </xdr:from>
    <xdr:to>
      <xdr:col>18</xdr:col>
      <xdr:colOff>177800</xdr:colOff>
      <xdr:row>37</xdr:row>
      <xdr:rowOff>21310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66153"/>
          <a:ext cx="698500" cy="79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31699</xdr:rowOff>
    </xdr:from>
    <xdr:to>
      <xdr:col>29</xdr:col>
      <xdr:colOff>177800</xdr:colOff>
      <xdr:row>36</xdr:row>
      <xdr:rowOff>133299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84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3776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57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2439</xdr:rowOff>
    </xdr:from>
    <xdr:to>
      <xdr:col>26</xdr:col>
      <xdr:colOff>101600</xdr:colOff>
      <xdr:row>36</xdr:row>
      <xdr:rowOff>104039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55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88816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42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300724</xdr:rowOff>
    </xdr:from>
    <xdr:to>
      <xdr:col>22</xdr:col>
      <xdr:colOff>165100</xdr:colOff>
      <xdr:row>36</xdr:row>
      <xdr:rowOff>59424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11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44201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97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62103</xdr:rowOff>
    </xdr:from>
    <xdr:to>
      <xdr:col>19</xdr:col>
      <xdr:colOff>38100</xdr:colOff>
      <xdr:row>36</xdr:row>
      <xdr:rowOff>163703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15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148480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01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141960</xdr:rowOff>
    </xdr:from>
    <xdr:to>
      <xdr:col>15</xdr:col>
      <xdr:colOff>101600</xdr:colOff>
      <xdr:row>37</xdr:row>
      <xdr:rowOff>72110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95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56887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8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131,219
127,079
17.57
53,499,218
51,101,397
2,001,775
27,181,105
22,467,443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165120</xdr:rowOff>
    </xdr:from>
    <xdr:to>
      <xdr:col>24</xdr:col>
      <xdr:colOff>63500</xdr:colOff>
      <xdr:row>35</xdr:row>
      <xdr:rowOff>161348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994420"/>
          <a:ext cx="838200" cy="16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161348</xdr:rowOff>
    </xdr:from>
    <xdr:to>
      <xdr:col>19</xdr:col>
      <xdr:colOff>177800</xdr:colOff>
      <xdr:row>36</xdr:row>
      <xdr:rowOff>48260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62098"/>
          <a:ext cx="889000" cy="5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48260</xdr:rowOff>
    </xdr:from>
    <xdr:to>
      <xdr:col>15</xdr:col>
      <xdr:colOff>50800</xdr:colOff>
      <xdr:row>36</xdr:row>
      <xdr:rowOff>49929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220460"/>
          <a:ext cx="889000" cy="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167178</xdr:rowOff>
    </xdr:from>
    <xdr:to>
      <xdr:col>10</xdr:col>
      <xdr:colOff>114300</xdr:colOff>
      <xdr:row>36</xdr:row>
      <xdr:rowOff>49929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167928"/>
          <a:ext cx="889000" cy="5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37975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114320</xdr:rowOff>
    </xdr:from>
    <xdr:to>
      <xdr:col>24</xdr:col>
      <xdr:colOff>114300</xdr:colOff>
      <xdr:row>35</xdr:row>
      <xdr:rowOff>44470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94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137197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795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110548</xdr:rowOff>
    </xdr:from>
    <xdr:to>
      <xdr:col>20</xdr:col>
      <xdr:colOff>38100</xdr:colOff>
      <xdr:row>36</xdr:row>
      <xdr:rowOff>40698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1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31825</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04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168910</xdr:rowOff>
    </xdr:from>
    <xdr:to>
      <xdr:col>15</xdr:col>
      <xdr:colOff>101600</xdr:colOff>
      <xdr:row>36</xdr:row>
      <xdr:rowOff>99060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6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90187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6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170579</xdr:rowOff>
    </xdr:from>
    <xdr:to>
      <xdr:col>10</xdr:col>
      <xdr:colOff>165100</xdr:colOff>
      <xdr:row>36</xdr:row>
      <xdr:rowOff>100729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7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91856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6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116378</xdr:rowOff>
    </xdr:from>
    <xdr:to>
      <xdr:col>6</xdr:col>
      <xdr:colOff>38100</xdr:colOff>
      <xdr:row>36</xdr:row>
      <xdr:rowOff>46528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63055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89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44929</xdr:rowOff>
    </xdr:from>
    <xdr:to>
      <xdr:col>24</xdr:col>
      <xdr:colOff>63500</xdr:colOff>
      <xdr:row>58</xdr:row>
      <xdr:rowOff>45533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989029"/>
          <a:ext cx="838200" cy="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122327</xdr:rowOff>
    </xdr:from>
    <xdr:to>
      <xdr:col>19</xdr:col>
      <xdr:colOff>177800</xdr:colOff>
      <xdr:row>58</xdr:row>
      <xdr:rowOff>44929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94977"/>
          <a:ext cx="889000" cy="9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122327</xdr:rowOff>
    </xdr:from>
    <xdr:to>
      <xdr:col>15</xdr:col>
      <xdr:colOff>50800</xdr:colOff>
      <xdr:row>58</xdr:row>
      <xdr:rowOff>47264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94977"/>
          <a:ext cx="889000" cy="96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47264</xdr:rowOff>
    </xdr:from>
    <xdr:to>
      <xdr:col>10</xdr:col>
      <xdr:colOff>114300</xdr:colOff>
      <xdr:row>58</xdr:row>
      <xdr:rowOff>64768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91364"/>
          <a:ext cx="889000" cy="17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44198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166183</xdr:rowOff>
    </xdr:from>
    <xdr:to>
      <xdr:col>24</xdr:col>
      <xdr:colOff>114300</xdr:colOff>
      <xdr:row>58</xdr:row>
      <xdr:rowOff>96333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3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144610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1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165579</xdr:rowOff>
    </xdr:from>
    <xdr:to>
      <xdr:col>20</xdr:col>
      <xdr:colOff>38100</xdr:colOff>
      <xdr:row>58</xdr:row>
      <xdr:rowOff>95729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3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86856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3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71527</xdr:rowOff>
    </xdr:from>
    <xdr:to>
      <xdr:col>15</xdr:col>
      <xdr:colOff>101600</xdr:colOff>
      <xdr:row>58</xdr:row>
      <xdr:rowOff>1677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4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164254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3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167914</xdr:rowOff>
    </xdr:from>
    <xdr:to>
      <xdr:col>10</xdr:col>
      <xdr:colOff>165100</xdr:colOff>
      <xdr:row>58</xdr:row>
      <xdr:rowOff>98064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89191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3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13968</xdr:rowOff>
    </xdr:from>
    <xdr:to>
      <xdr:col>6</xdr:col>
      <xdr:colOff>38100</xdr:colOff>
      <xdr:row>58</xdr:row>
      <xdr:rowOff>115568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5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106695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5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57404</xdr:rowOff>
    </xdr:from>
    <xdr:to>
      <xdr:col>24</xdr:col>
      <xdr:colOff>63500</xdr:colOff>
      <xdr:row>76</xdr:row>
      <xdr:rowOff>94266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2916154"/>
          <a:ext cx="838200" cy="208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47838</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78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57404</xdr:rowOff>
    </xdr:from>
    <xdr:to>
      <xdr:col>19</xdr:col>
      <xdr:colOff>177800</xdr:colOff>
      <xdr:row>75</xdr:row>
      <xdr:rowOff>76035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2916154"/>
          <a:ext cx="889000" cy="1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4518</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20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76035</xdr:rowOff>
    </xdr:from>
    <xdr:to>
      <xdr:col>15</xdr:col>
      <xdr:colOff>50800</xdr:colOff>
      <xdr:row>75</xdr:row>
      <xdr:rowOff>149530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2934785"/>
          <a:ext cx="889000" cy="7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12692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21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149530</xdr:rowOff>
    </xdr:from>
    <xdr:to>
      <xdr:col>10</xdr:col>
      <xdr:colOff>114300</xdr:colOff>
      <xdr:row>76</xdr:row>
      <xdr:rowOff>769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008280"/>
          <a:ext cx="889000" cy="2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16521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21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34180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23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43466</xdr:rowOff>
    </xdr:from>
    <xdr:to>
      <xdr:col>24</xdr:col>
      <xdr:colOff>114300</xdr:colOff>
      <xdr:row>76</xdr:row>
      <xdr:rowOff>145066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07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66343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92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6604</xdr:rowOff>
    </xdr:from>
    <xdr:to>
      <xdr:col>20</xdr:col>
      <xdr:colOff>38100</xdr:colOff>
      <xdr:row>75</xdr:row>
      <xdr:rowOff>108204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86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124731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264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25235</xdr:rowOff>
    </xdr:from>
    <xdr:to>
      <xdr:col>15</xdr:col>
      <xdr:colOff>101600</xdr:colOff>
      <xdr:row>75</xdr:row>
      <xdr:rowOff>126835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88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143362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265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98730</xdr:rowOff>
    </xdr:from>
    <xdr:to>
      <xdr:col>10</xdr:col>
      <xdr:colOff>165100</xdr:colOff>
      <xdr:row>76</xdr:row>
      <xdr:rowOff>28879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9574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45407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273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121418</xdr:rowOff>
    </xdr:from>
    <xdr:to>
      <xdr:col>6</xdr:col>
      <xdr:colOff>38100</xdr:colOff>
      <xdr:row>76</xdr:row>
      <xdr:rowOff>51569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9801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68095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275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138009</xdr:rowOff>
    </xdr:from>
    <xdr:to>
      <xdr:col>24</xdr:col>
      <xdr:colOff>63500</xdr:colOff>
      <xdr:row>97</xdr:row>
      <xdr:rowOff>46220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597209"/>
          <a:ext cx="838200" cy="7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46220</xdr:rowOff>
    </xdr:from>
    <xdr:to>
      <xdr:col>19</xdr:col>
      <xdr:colOff>177800</xdr:colOff>
      <xdr:row>97</xdr:row>
      <xdr:rowOff>118614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676870"/>
          <a:ext cx="889000" cy="7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56975</xdr:rowOff>
    </xdr:from>
    <xdr:to>
      <xdr:col>15</xdr:col>
      <xdr:colOff>50800</xdr:colOff>
      <xdr:row>97</xdr:row>
      <xdr:rowOff>118614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687625"/>
          <a:ext cx="889000" cy="6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56975</xdr:rowOff>
    </xdr:from>
    <xdr:to>
      <xdr:col>10</xdr:col>
      <xdr:colOff>114300</xdr:colOff>
      <xdr:row>98</xdr:row>
      <xdr:rowOff>89984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687625"/>
          <a:ext cx="889000" cy="20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123652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87209</xdr:rowOff>
    </xdr:from>
    <xdr:to>
      <xdr:col>24</xdr:col>
      <xdr:colOff>114300</xdr:colOff>
      <xdr:row>97</xdr:row>
      <xdr:rowOff>17359</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54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65636</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52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166870</xdr:rowOff>
    </xdr:from>
    <xdr:to>
      <xdr:col>20</xdr:col>
      <xdr:colOff>38100</xdr:colOff>
      <xdr:row>97</xdr:row>
      <xdr:rowOff>97020</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62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88147</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71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67814</xdr:rowOff>
    </xdr:from>
    <xdr:to>
      <xdr:col>15</xdr:col>
      <xdr:colOff>101600</xdr:colOff>
      <xdr:row>97</xdr:row>
      <xdr:rowOff>169414</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69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160541</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79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6175</xdr:rowOff>
    </xdr:from>
    <xdr:to>
      <xdr:col>10</xdr:col>
      <xdr:colOff>165100</xdr:colOff>
      <xdr:row>97</xdr:row>
      <xdr:rowOff>107775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63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98902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729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39184</xdr:rowOff>
    </xdr:from>
    <xdr:to>
      <xdr:col>6</xdr:col>
      <xdr:colOff>38100</xdr:colOff>
      <xdr:row>98</xdr:row>
      <xdr:rowOff>140784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84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131911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93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165815</xdr:rowOff>
    </xdr:from>
    <xdr:to>
      <xdr:col>55</xdr:col>
      <xdr:colOff>0</xdr:colOff>
      <xdr:row>38</xdr:row>
      <xdr:rowOff>44472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509465"/>
          <a:ext cx="838200" cy="5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144599</xdr:rowOff>
    </xdr:from>
    <xdr:to>
      <xdr:col>50</xdr:col>
      <xdr:colOff>114300</xdr:colOff>
      <xdr:row>37</xdr:row>
      <xdr:rowOff>165815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488249"/>
          <a:ext cx="889000" cy="2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144599</xdr:rowOff>
    </xdr:from>
    <xdr:to>
      <xdr:col>45</xdr:col>
      <xdr:colOff>177800</xdr:colOff>
      <xdr:row>38</xdr:row>
      <xdr:rowOff>38931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488249"/>
          <a:ext cx="889000" cy="6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4162</xdr:rowOff>
    </xdr:from>
    <xdr:to>
      <xdr:col>41</xdr:col>
      <xdr:colOff>50800</xdr:colOff>
      <xdr:row>38</xdr:row>
      <xdr:rowOff>38931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490562"/>
          <a:ext cx="889000" cy="106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165122</xdr:rowOff>
    </xdr:from>
    <xdr:to>
      <xdr:col>55</xdr:col>
      <xdr:colOff>50800</xdr:colOff>
      <xdr:row>38</xdr:row>
      <xdr:rowOff>95272</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50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80049</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4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115015</xdr:rowOff>
    </xdr:from>
    <xdr:to>
      <xdr:col>50</xdr:col>
      <xdr:colOff>165100</xdr:colOff>
      <xdr:row>38</xdr:row>
      <xdr:rowOff>45165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45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36292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551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93799</xdr:rowOff>
    </xdr:from>
    <xdr:to>
      <xdr:col>46</xdr:col>
      <xdr:colOff>38100</xdr:colOff>
      <xdr:row>38</xdr:row>
      <xdr:rowOff>23949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43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15076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53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159581</xdr:rowOff>
    </xdr:from>
    <xdr:to>
      <xdr:col>41</xdr:col>
      <xdr:colOff>101600</xdr:colOff>
      <xdr:row>38</xdr:row>
      <xdr:rowOff>89731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50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80858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595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124812</xdr:rowOff>
    </xdr:from>
    <xdr:to>
      <xdr:col>36</xdr:col>
      <xdr:colOff>165100</xdr:colOff>
      <xdr:row>32</xdr:row>
      <xdr:rowOff>54962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43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46089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53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27958</xdr:rowOff>
    </xdr:from>
    <xdr:to>
      <xdr:col>55</xdr:col>
      <xdr:colOff>0</xdr:colOff>
      <xdr:row>58</xdr:row>
      <xdr:rowOff>78229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972058"/>
          <a:ext cx="8382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66908</xdr:rowOff>
    </xdr:from>
    <xdr:to>
      <xdr:col>50</xdr:col>
      <xdr:colOff>114300</xdr:colOff>
      <xdr:row>58</xdr:row>
      <xdr:rowOff>78229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10011008"/>
          <a:ext cx="889000" cy="1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66908</xdr:rowOff>
    </xdr:from>
    <xdr:to>
      <xdr:col>45</xdr:col>
      <xdr:colOff>177800</xdr:colOff>
      <xdr:row>58</xdr:row>
      <xdr:rowOff>117983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10011008"/>
          <a:ext cx="889000" cy="51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113705</xdr:rowOff>
    </xdr:from>
    <xdr:to>
      <xdr:col>41</xdr:col>
      <xdr:colOff>50800</xdr:colOff>
      <xdr:row>58</xdr:row>
      <xdr:rowOff>117983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10057805"/>
          <a:ext cx="88900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148608</xdr:rowOff>
    </xdr:from>
    <xdr:to>
      <xdr:col>55</xdr:col>
      <xdr:colOff>50800</xdr:colOff>
      <xdr:row>58</xdr:row>
      <xdr:rowOff>78758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2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63535</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3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27429</xdr:rowOff>
    </xdr:from>
    <xdr:to>
      <xdr:col>50</xdr:col>
      <xdr:colOff>165100</xdr:colOff>
      <xdr:row>58</xdr:row>
      <xdr:rowOff>129029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7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120156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6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16108</xdr:rowOff>
    </xdr:from>
    <xdr:to>
      <xdr:col>46</xdr:col>
      <xdr:colOff>38100</xdr:colOff>
      <xdr:row>58</xdr:row>
      <xdr:rowOff>117708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6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108835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5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67183</xdr:rowOff>
    </xdr:from>
    <xdr:to>
      <xdr:col>41</xdr:col>
      <xdr:colOff>101600</xdr:colOff>
      <xdr:row>58</xdr:row>
      <xdr:rowOff>168783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1001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159910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1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62905</xdr:rowOff>
    </xdr:from>
    <xdr:to>
      <xdr:col>36</xdr:col>
      <xdr:colOff>165100</xdr:colOff>
      <xdr:row>58</xdr:row>
      <xdr:rowOff>164505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1000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155632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9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109593</xdr:rowOff>
    </xdr:from>
    <xdr:to>
      <xdr:col>55</xdr:col>
      <xdr:colOff>0</xdr:colOff>
      <xdr:row>78</xdr:row>
      <xdr:rowOff>127104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482693"/>
          <a:ext cx="8382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107536</xdr:rowOff>
    </xdr:from>
    <xdr:to>
      <xdr:col>50</xdr:col>
      <xdr:colOff>114300</xdr:colOff>
      <xdr:row>78</xdr:row>
      <xdr:rowOff>109593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80636"/>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53084</xdr:rowOff>
    </xdr:from>
    <xdr:to>
      <xdr:col>45</xdr:col>
      <xdr:colOff>177800</xdr:colOff>
      <xdr:row>78</xdr:row>
      <xdr:rowOff>107536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426184"/>
          <a:ext cx="889000" cy="5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53084</xdr:rowOff>
    </xdr:from>
    <xdr:to>
      <xdr:col>41</xdr:col>
      <xdr:colOff>50800</xdr:colOff>
      <xdr:row>78</xdr:row>
      <xdr:rowOff>53632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426184"/>
          <a:ext cx="889000" cy="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76304</xdr:rowOff>
    </xdr:from>
    <xdr:to>
      <xdr:col>55</xdr:col>
      <xdr:colOff>50800</xdr:colOff>
      <xdr:row>79</xdr:row>
      <xdr:rowOff>6454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4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162681</xdr:rowOff>
    </xdr:from>
    <xdr:ext cx="378565"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64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58793</xdr:rowOff>
    </xdr:from>
    <xdr:to>
      <xdr:col>50</xdr:col>
      <xdr:colOff>165100</xdr:colOff>
      <xdr:row>78</xdr:row>
      <xdr:rowOff>160393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3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151520</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52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56736</xdr:rowOff>
    </xdr:from>
    <xdr:to>
      <xdr:col>46</xdr:col>
      <xdr:colOff>38100</xdr:colOff>
      <xdr:row>78</xdr:row>
      <xdr:rowOff>158336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2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149463</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22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2284</xdr:rowOff>
    </xdr:from>
    <xdr:to>
      <xdr:col>41</xdr:col>
      <xdr:colOff>101600</xdr:colOff>
      <xdr:row>78</xdr:row>
      <xdr:rowOff>103884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7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95011</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6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2832</xdr:rowOff>
    </xdr:from>
    <xdr:to>
      <xdr:col>36</xdr:col>
      <xdr:colOff>165100</xdr:colOff>
      <xdr:row>78</xdr:row>
      <xdr:rowOff>104432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7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95559</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46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84150</xdr:rowOff>
    </xdr:from>
    <xdr:to>
      <xdr:col>55</xdr:col>
      <xdr:colOff>0</xdr:colOff>
      <xdr:row>97</xdr:row>
      <xdr:rowOff>31961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543350"/>
          <a:ext cx="838200" cy="11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31961</xdr:rowOff>
    </xdr:from>
    <xdr:to>
      <xdr:col>50</xdr:col>
      <xdr:colOff>114300</xdr:colOff>
      <xdr:row>97</xdr:row>
      <xdr:rowOff>79784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662611"/>
          <a:ext cx="889000" cy="4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79784</xdr:rowOff>
    </xdr:from>
    <xdr:to>
      <xdr:col>45</xdr:col>
      <xdr:colOff>177800</xdr:colOff>
      <xdr:row>97</xdr:row>
      <xdr:rowOff>158376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710434"/>
          <a:ext cx="889000" cy="78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134396</xdr:rowOff>
    </xdr:from>
    <xdr:to>
      <xdr:col>41</xdr:col>
      <xdr:colOff>50800</xdr:colOff>
      <xdr:row>97</xdr:row>
      <xdr:rowOff>158376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765046"/>
          <a:ext cx="889000" cy="2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33350</xdr:rowOff>
    </xdr:from>
    <xdr:to>
      <xdr:col>55</xdr:col>
      <xdr:colOff>50800</xdr:colOff>
      <xdr:row>96</xdr:row>
      <xdr:rowOff>134950</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49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11777</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47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152611</xdr:rowOff>
    </xdr:from>
    <xdr:to>
      <xdr:col>50</xdr:col>
      <xdr:colOff>165100</xdr:colOff>
      <xdr:row>97</xdr:row>
      <xdr:rowOff>82761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61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73888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70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28984</xdr:rowOff>
    </xdr:from>
    <xdr:to>
      <xdr:col>46</xdr:col>
      <xdr:colOff>38100</xdr:colOff>
      <xdr:row>97</xdr:row>
      <xdr:rowOff>130584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65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121711</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75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107576</xdr:rowOff>
    </xdr:from>
    <xdr:to>
      <xdr:col>41</xdr:col>
      <xdr:colOff>101600</xdr:colOff>
      <xdr:row>98</xdr:row>
      <xdr:rowOff>37726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73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28853</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428" y="1683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83596</xdr:rowOff>
    </xdr:from>
    <xdr:to>
      <xdr:col>36</xdr:col>
      <xdr:colOff>165100</xdr:colOff>
      <xdr:row>98</xdr:row>
      <xdr:rowOff>13746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71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4873</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37428" y="16806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14542</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29642"/>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135191</xdr:rowOff>
    </xdr:from>
    <xdr:to>
      <xdr:col>67</xdr:col>
      <xdr:colOff>101600</xdr:colOff>
      <xdr:row>38</xdr:row>
      <xdr:rowOff>65342</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788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56469</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571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157531</xdr:rowOff>
    </xdr:from>
    <xdr:to>
      <xdr:col>85</xdr:col>
      <xdr:colOff>127000</xdr:colOff>
      <xdr:row>77</xdr:row>
      <xdr:rowOff>4578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187731"/>
          <a:ext cx="838200" cy="1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157531</xdr:rowOff>
    </xdr:from>
    <xdr:to>
      <xdr:col>81</xdr:col>
      <xdr:colOff>50800</xdr:colOff>
      <xdr:row>76</xdr:row>
      <xdr:rowOff>162864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3187731"/>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127451</xdr:rowOff>
    </xdr:from>
    <xdr:to>
      <xdr:col>76</xdr:col>
      <xdr:colOff>114300</xdr:colOff>
      <xdr:row>76</xdr:row>
      <xdr:rowOff>162864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3157651"/>
          <a:ext cx="889000" cy="3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127451</xdr:rowOff>
    </xdr:from>
    <xdr:to>
      <xdr:col>71</xdr:col>
      <xdr:colOff>177800</xdr:colOff>
      <xdr:row>77</xdr:row>
      <xdr:rowOff>25761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157651"/>
          <a:ext cx="889000" cy="6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125228</xdr:rowOff>
    </xdr:from>
    <xdr:to>
      <xdr:col>85</xdr:col>
      <xdr:colOff>177800</xdr:colOff>
      <xdr:row>77</xdr:row>
      <xdr:rowOff>55378</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15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103655</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1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106731</xdr:rowOff>
    </xdr:from>
    <xdr:to>
      <xdr:col>81</xdr:col>
      <xdr:colOff>101600</xdr:colOff>
      <xdr:row>77</xdr:row>
      <xdr:rowOff>36881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13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28008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22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112064</xdr:rowOff>
    </xdr:from>
    <xdr:to>
      <xdr:col>76</xdr:col>
      <xdr:colOff>165100</xdr:colOff>
      <xdr:row>77</xdr:row>
      <xdr:rowOff>42214</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14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33341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23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76651</xdr:rowOff>
    </xdr:from>
    <xdr:to>
      <xdr:col>72</xdr:col>
      <xdr:colOff>38100</xdr:colOff>
      <xdr:row>77</xdr:row>
      <xdr:rowOff>6801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10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169378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19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146411</xdr:rowOff>
    </xdr:from>
    <xdr:to>
      <xdr:col>67</xdr:col>
      <xdr:colOff>101600</xdr:colOff>
      <xdr:row>77</xdr:row>
      <xdr:rowOff>76561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17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67688</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26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21295</xdr:rowOff>
    </xdr:from>
    <xdr:to>
      <xdr:col>85</xdr:col>
      <xdr:colOff>127000</xdr:colOff>
      <xdr:row>98</xdr:row>
      <xdr:rowOff>59699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823395"/>
          <a:ext cx="838200" cy="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142701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773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59699</xdr:rowOff>
    </xdr:from>
    <xdr:to>
      <xdr:col>81</xdr:col>
      <xdr:colOff>50800</xdr:colOff>
      <xdr:row>98</xdr:row>
      <xdr:rowOff>61519</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861799"/>
          <a:ext cx="8890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147495</xdr:rowOff>
    </xdr:from>
    <xdr:to>
      <xdr:col>76</xdr:col>
      <xdr:colOff>114300</xdr:colOff>
      <xdr:row>98</xdr:row>
      <xdr:rowOff>61519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778145"/>
          <a:ext cx="889000" cy="85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147495</xdr:rowOff>
    </xdr:from>
    <xdr:to>
      <xdr:col>71</xdr:col>
      <xdr:colOff>177800</xdr:colOff>
      <xdr:row>98</xdr:row>
      <xdr:rowOff>35444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778145"/>
          <a:ext cx="889000" cy="5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92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141945</xdr:rowOff>
    </xdr:from>
    <xdr:to>
      <xdr:col>85</xdr:col>
      <xdr:colOff>177800</xdr:colOff>
      <xdr:row>98</xdr:row>
      <xdr:rowOff>72095</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77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101322</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56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8899</xdr:rowOff>
    </xdr:from>
    <xdr:to>
      <xdr:col>81</xdr:col>
      <xdr:colOff>101600</xdr:colOff>
      <xdr:row>98</xdr:row>
      <xdr:rowOff>110499</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1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101626</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03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10719</xdr:rowOff>
    </xdr:from>
    <xdr:to>
      <xdr:col>76</xdr:col>
      <xdr:colOff>165100</xdr:colOff>
      <xdr:row>98</xdr:row>
      <xdr:rowOff>112319</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1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103446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0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96695</xdr:rowOff>
    </xdr:from>
    <xdr:to>
      <xdr:col>72</xdr:col>
      <xdr:colOff>38100</xdr:colOff>
      <xdr:row>98</xdr:row>
      <xdr:rowOff>26845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2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43372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0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156094</xdr:rowOff>
    </xdr:from>
    <xdr:to>
      <xdr:col>67</xdr:col>
      <xdr:colOff>101600</xdr:colOff>
      <xdr:row>98</xdr:row>
      <xdr:rowOff>86244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78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102771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6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34963</xdr:rowOff>
    </xdr:from>
    <xdr:to>
      <xdr:col>116</xdr:col>
      <xdr:colOff>63500</xdr:colOff>
      <xdr:row>59</xdr:row>
      <xdr:rowOff>37135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50513"/>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34772</xdr:rowOff>
    </xdr:from>
    <xdr:to>
      <xdr:col>111</xdr:col>
      <xdr:colOff>177800</xdr:colOff>
      <xdr:row>59</xdr:row>
      <xdr:rowOff>34963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50322"/>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34772</xdr:rowOff>
    </xdr:from>
    <xdr:to>
      <xdr:col>107</xdr:col>
      <xdr:colOff>50800</xdr:colOff>
      <xdr:row>59</xdr:row>
      <xdr:rowOff>34811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10150322"/>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34696</xdr:rowOff>
    </xdr:from>
    <xdr:to>
      <xdr:col>102</xdr:col>
      <xdr:colOff>114300</xdr:colOff>
      <xdr:row>59</xdr:row>
      <xdr:rowOff>34811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50246"/>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157785</xdr:rowOff>
    </xdr:from>
    <xdr:to>
      <xdr:col>116</xdr:col>
      <xdr:colOff>114300</xdr:colOff>
      <xdr:row>59</xdr:row>
      <xdr:rowOff>87935</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72712</xdr:rowOff>
    </xdr:from>
    <xdr:ext cx="378565"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16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155613</xdr:rowOff>
    </xdr:from>
    <xdr:to>
      <xdr:col>112</xdr:col>
      <xdr:colOff>38100</xdr:colOff>
      <xdr:row>59</xdr:row>
      <xdr:rowOff>85763</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9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76890</xdr:rowOff>
    </xdr:from>
    <xdr:ext cx="378565"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4017" y="10192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155422</xdr:rowOff>
    </xdr:from>
    <xdr:to>
      <xdr:col>107</xdr:col>
      <xdr:colOff>101600</xdr:colOff>
      <xdr:row>59</xdr:row>
      <xdr:rowOff>85572</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9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76699</xdr:rowOff>
    </xdr:from>
    <xdr:ext cx="378565"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5017" y="101922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155461</xdr:rowOff>
    </xdr:from>
    <xdr:to>
      <xdr:col>102</xdr:col>
      <xdr:colOff>165100</xdr:colOff>
      <xdr:row>59</xdr:row>
      <xdr:rowOff>85611</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09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76738</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6017" y="10192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155346</xdr:rowOff>
    </xdr:from>
    <xdr:to>
      <xdr:col>98</xdr:col>
      <xdr:colOff>38100</xdr:colOff>
      <xdr:row>59</xdr:row>
      <xdr:rowOff>85496</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09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76623</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7017" y="10192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126180</xdr:rowOff>
    </xdr:from>
    <xdr:to>
      <xdr:col>116</xdr:col>
      <xdr:colOff>63500</xdr:colOff>
      <xdr:row>77</xdr:row>
      <xdr:rowOff>19946</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156380"/>
          <a:ext cx="838200" cy="6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38365</xdr:rowOff>
    </xdr:from>
    <xdr:to>
      <xdr:col>111</xdr:col>
      <xdr:colOff>177800</xdr:colOff>
      <xdr:row>77</xdr:row>
      <xdr:rowOff>19946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0434300" y="13068565"/>
          <a:ext cx="889000" cy="15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38365</xdr:rowOff>
    </xdr:from>
    <xdr:to>
      <xdr:col>107</xdr:col>
      <xdr:colOff>50800</xdr:colOff>
      <xdr:row>77</xdr:row>
      <xdr:rowOff>58351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068565"/>
          <a:ext cx="889000" cy="19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44864</xdr:rowOff>
    </xdr:from>
    <xdr:to>
      <xdr:col>102</xdr:col>
      <xdr:colOff>114300</xdr:colOff>
      <xdr:row>77</xdr:row>
      <xdr:rowOff>58351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3246514"/>
          <a:ext cx="8890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158042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84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75380</xdr:rowOff>
    </xdr:from>
    <xdr:to>
      <xdr:col>116</xdr:col>
      <xdr:colOff>114300</xdr:colOff>
      <xdr:row>77</xdr:row>
      <xdr:rowOff>5530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10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53807</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0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140596</xdr:rowOff>
    </xdr:from>
    <xdr:to>
      <xdr:col>112</xdr:col>
      <xdr:colOff>38100</xdr:colOff>
      <xdr:row>77</xdr:row>
      <xdr:rowOff>70746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17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61873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26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159015</xdr:rowOff>
    </xdr:from>
    <xdr:to>
      <xdr:col>107</xdr:col>
      <xdr:colOff>101600</xdr:colOff>
      <xdr:row>76</xdr:row>
      <xdr:rowOff>89165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01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105692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79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7551</xdr:rowOff>
    </xdr:from>
    <xdr:to>
      <xdr:col>102</xdr:col>
      <xdr:colOff>165100</xdr:colOff>
      <xdr:row>77</xdr:row>
      <xdr:rowOff>109151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209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100278</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301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165514</xdr:rowOff>
    </xdr:from>
    <xdr:to>
      <xdr:col>98</xdr:col>
      <xdr:colOff>38100</xdr:colOff>
      <xdr:row>77</xdr:row>
      <xdr:rowOff>95664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19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86791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2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歳出全体としては、物価高騰対策の事業実施等による高止まりが依然続いており、住民一人当たりでは前年度比</a:t>
          </a:r>
          <a:r>
            <a:rPr kumimoji="1" lang="en-US" altLang="ja-JP" sz="1300">
              <a:latin typeface="ＭＳ Ｐゴシック" panose="020B0600070205080204" pitchFamily="50" charset="-128"/>
              <a:ea typeface="ＭＳ Ｐゴシック" panose="020B0600070205080204" pitchFamily="50" charset="-128"/>
            </a:rPr>
            <a:t>+21,691</a:t>
          </a:r>
          <a:r>
            <a:rPr kumimoji="1" lang="ja-JP" altLang="en-US" sz="1300">
              <a:latin typeface="ＭＳ Ｐゴシック" panose="020B0600070205080204" pitchFamily="50" charset="-128"/>
              <a:ea typeface="ＭＳ Ｐゴシック" panose="020B0600070205080204" pitchFamily="50" charset="-128"/>
            </a:rPr>
            <a:t>円の</a:t>
          </a:r>
          <a:r>
            <a:rPr kumimoji="1" lang="en-US" altLang="ja-JP" sz="1300">
              <a:latin typeface="ＭＳ Ｐゴシック" panose="020B0600070205080204" pitchFamily="50" charset="-128"/>
              <a:ea typeface="ＭＳ Ｐゴシック" panose="020B0600070205080204" pitchFamily="50" charset="-128"/>
            </a:rPr>
            <a:t>389,436</a:t>
          </a:r>
          <a:r>
            <a:rPr kumimoji="1" lang="ja-JP" altLang="en-US" sz="1300">
              <a:latin typeface="ＭＳ Ｐゴシック" panose="020B0600070205080204" pitchFamily="50" charset="-128"/>
              <a:ea typeface="ＭＳ Ｐゴシック" panose="020B0600070205080204" pitchFamily="50" charset="-128"/>
            </a:rPr>
            <a:t>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住民一人当たりの義務的経費は、前年度比</a:t>
          </a:r>
          <a:r>
            <a:rPr kumimoji="1" lang="en-US" altLang="ja-JP" sz="1300">
              <a:latin typeface="ＭＳ Ｐゴシック" panose="020B0600070205080204" pitchFamily="50" charset="-128"/>
              <a:ea typeface="ＭＳ Ｐゴシック" panose="020B0600070205080204" pitchFamily="50" charset="-128"/>
            </a:rPr>
            <a:t>+15,076</a:t>
          </a:r>
          <a:r>
            <a:rPr kumimoji="1" lang="ja-JP" altLang="en-US" sz="1300">
              <a:latin typeface="ＭＳ Ｐゴシック" panose="020B0600070205080204" pitchFamily="50" charset="-128"/>
              <a:ea typeface="ＭＳ Ｐゴシック" panose="020B0600070205080204" pitchFamily="50" charset="-128"/>
            </a:rPr>
            <a:t>円の</a:t>
          </a:r>
          <a:r>
            <a:rPr kumimoji="1" lang="en-US" altLang="ja-JP" sz="1300">
              <a:latin typeface="ＭＳ Ｐゴシック" panose="020B0600070205080204" pitchFamily="50" charset="-128"/>
              <a:ea typeface="ＭＳ Ｐゴシック" panose="020B0600070205080204" pitchFamily="50" charset="-128"/>
            </a:rPr>
            <a:t>226,666</a:t>
          </a:r>
          <a:r>
            <a:rPr kumimoji="1" lang="ja-JP" altLang="en-US" sz="1300">
              <a:latin typeface="ＭＳ Ｐゴシック" panose="020B0600070205080204" pitchFamily="50" charset="-128"/>
              <a:ea typeface="ＭＳ Ｐゴシック" panose="020B0600070205080204" pitchFamily="50" charset="-128"/>
            </a:rPr>
            <a:t>円となった。費目別では、人件費及び扶助費が増加しており、特に扶助費における物価高騰対応生活支援特別給付金が大きく増加した。また、分母である人口の減少も増加の一因となっている。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住民一人当たりの投資的経費は、前年度比</a:t>
          </a:r>
          <a:r>
            <a:rPr kumimoji="1" lang="en-US" altLang="ja-JP" sz="1300">
              <a:latin typeface="ＭＳ Ｐゴシック" panose="020B0600070205080204" pitchFamily="50" charset="-128"/>
              <a:ea typeface="ＭＳ Ｐゴシック" panose="020B0600070205080204" pitchFamily="50" charset="-128"/>
            </a:rPr>
            <a:t>+4,618</a:t>
          </a:r>
          <a:r>
            <a:rPr kumimoji="1" lang="ja-JP" altLang="en-US" sz="1300">
              <a:latin typeface="ＭＳ Ｐゴシック" panose="020B0600070205080204" pitchFamily="50" charset="-128"/>
              <a:ea typeface="ＭＳ Ｐゴシック" panose="020B0600070205080204" pitchFamily="50" charset="-128"/>
            </a:rPr>
            <a:t>円の</a:t>
          </a:r>
          <a:r>
            <a:rPr kumimoji="1" lang="en-US" altLang="ja-JP" sz="1300">
              <a:latin typeface="ＭＳ Ｐゴシック" panose="020B0600070205080204" pitchFamily="50" charset="-128"/>
              <a:ea typeface="ＭＳ Ｐゴシック" panose="020B0600070205080204" pitchFamily="50" charset="-128"/>
            </a:rPr>
            <a:t>22,265</a:t>
          </a:r>
          <a:r>
            <a:rPr kumimoji="1" lang="ja-JP" altLang="en-US" sz="1300">
              <a:latin typeface="ＭＳ Ｐゴシック" panose="020B0600070205080204" pitchFamily="50" charset="-128"/>
              <a:ea typeface="ＭＳ Ｐゴシック" panose="020B0600070205080204" pitchFamily="50" charset="-128"/>
            </a:rPr>
            <a:t>円となった。普通建設事業費については、類似団体内でも下位である。公共施設再整備事業の本格化により、普通建設事業費（うち更新整備）は前年度比</a:t>
          </a:r>
          <a:r>
            <a:rPr kumimoji="1" lang="en-US" altLang="ja-JP" sz="1300">
              <a:latin typeface="ＭＳ Ｐゴシック" panose="020B0600070205080204" pitchFamily="50" charset="-128"/>
              <a:ea typeface="ＭＳ Ｐゴシック" panose="020B0600070205080204" pitchFamily="50" charset="-128"/>
            </a:rPr>
            <a:t>+5,217</a:t>
          </a:r>
          <a:r>
            <a:rPr kumimoji="1" lang="ja-JP" altLang="en-US" sz="1300">
              <a:latin typeface="ＭＳ Ｐゴシック" panose="020B0600070205080204" pitchFamily="50" charset="-128"/>
              <a:ea typeface="ＭＳ Ｐゴシック" panose="020B0600070205080204" pitchFamily="50" charset="-128"/>
            </a:rPr>
            <a:t>円で</a:t>
          </a:r>
          <a:r>
            <a:rPr kumimoji="1" lang="en-US" altLang="ja-JP" sz="1300">
              <a:latin typeface="ＭＳ Ｐゴシック" panose="020B0600070205080204" pitchFamily="50" charset="-128"/>
              <a:ea typeface="ＭＳ Ｐゴシック" panose="020B0600070205080204" pitchFamily="50" charset="-128"/>
            </a:rPr>
            <a:t>17,430</a:t>
          </a:r>
          <a:r>
            <a:rPr kumimoji="1" lang="ja-JP" altLang="en-US" sz="1300">
              <a:latin typeface="ＭＳ Ｐゴシック" panose="020B0600070205080204" pitchFamily="50" charset="-128"/>
              <a:ea typeface="ＭＳ Ｐゴシック" panose="020B0600070205080204" pitchFamily="50" charset="-128"/>
            </a:rPr>
            <a:t>円となり、次年度以降も増加が見込まれる。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住民一人当たりのその他経費は、前年度比</a:t>
          </a:r>
          <a:r>
            <a:rPr kumimoji="1" lang="en-US" altLang="ja-JP" sz="1300">
              <a:latin typeface="ＭＳ Ｐゴシック" panose="020B0600070205080204" pitchFamily="50" charset="-128"/>
              <a:ea typeface="ＭＳ Ｐゴシック" panose="020B0600070205080204" pitchFamily="50" charset="-128"/>
            </a:rPr>
            <a:t>+1,998</a:t>
          </a:r>
          <a:r>
            <a:rPr kumimoji="1" lang="ja-JP" altLang="en-US" sz="1300">
              <a:latin typeface="ＭＳ Ｐゴシック" panose="020B0600070205080204" pitchFamily="50" charset="-128"/>
              <a:ea typeface="ＭＳ Ｐゴシック" panose="020B0600070205080204" pitchFamily="50" charset="-128"/>
            </a:rPr>
            <a:t>円の</a:t>
          </a:r>
          <a:r>
            <a:rPr kumimoji="1" lang="en-US" altLang="ja-JP" sz="1300">
              <a:latin typeface="ＭＳ Ｐゴシック" panose="020B0600070205080204" pitchFamily="50" charset="-128"/>
              <a:ea typeface="ＭＳ Ｐゴシック" panose="020B0600070205080204" pitchFamily="50" charset="-128"/>
            </a:rPr>
            <a:t>140,506</a:t>
          </a:r>
          <a:r>
            <a:rPr kumimoji="1" lang="ja-JP" altLang="en-US" sz="1300">
              <a:latin typeface="ＭＳ Ｐゴシック" panose="020B0600070205080204" pitchFamily="50" charset="-128"/>
              <a:ea typeface="ＭＳ Ｐゴシック" panose="020B0600070205080204" pitchFamily="50" charset="-128"/>
            </a:rPr>
            <a:t>円となった。その他経費については、積立金及び繰出金が増加し、物件費及び維持補修費が大規模改修にともなう施設管理委託料の減や包括施設管理業務委託導入にともなう修繕の減が生じた。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131,219
127,079
17.57
53,499,218
51,101,397
2,001,775
27,181,105
22,467,443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132842</xdr:rowOff>
    </xdr:from>
    <xdr:to>
      <xdr:col>24</xdr:col>
      <xdr:colOff>63500</xdr:colOff>
      <xdr:row>37</xdr:row>
      <xdr:rowOff>134557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6476492"/>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132842</xdr:rowOff>
    </xdr:from>
    <xdr:to>
      <xdr:col>19</xdr:col>
      <xdr:colOff>177800</xdr:colOff>
      <xdr:row>37</xdr:row>
      <xdr:rowOff>150559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476492"/>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103586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593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150559</xdr:rowOff>
    </xdr:from>
    <xdr:to>
      <xdr:col>15</xdr:col>
      <xdr:colOff>50800</xdr:colOff>
      <xdr:row>37</xdr:row>
      <xdr:rowOff>169990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494209"/>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169990</xdr:rowOff>
    </xdr:from>
    <xdr:to>
      <xdr:col>10</xdr:col>
      <xdr:colOff>114300</xdr:colOff>
      <xdr:row>38</xdr:row>
      <xdr:rowOff>12827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513640"/>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116730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83757</xdr:rowOff>
    </xdr:from>
    <xdr:to>
      <xdr:col>24</xdr:col>
      <xdr:colOff>114300</xdr:colOff>
      <xdr:row>38</xdr:row>
      <xdr:rowOff>13906</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4274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62184</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6405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82042</xdr:rowOff>
    </xdr:from>
    <xdr:to>
      <xdr:col>20</xdr:col>
      <xdr:colOff>38100</xdr:colOff>
      <xdr:row>38</xdr:row>
      <xdr:rowOff>12192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42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3319</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651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99759</xdr:rowOff>
    </xdr:from>
    <xdr:to>
      <xdr:col>15</xdr:col>
      <xdr:colOff>101600</xdr:colOff>
      <xdr:row>38</xdr:row>
      <xdr:rowOff>29908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4434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21035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53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119190</xdr:rowOff>
    </xdr:from>
    <xdr:to>
      <xdr:col>10</xdr:col>
      <xdr:colOff>165100</xdr:colOff>
      <xdr:row>38</xdr:row>
      <xdr:rowOff>49340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46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40467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655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133477</xdr:rowOff>
    </xdr:from>
    <xdr:to>
      <xdr:col>6</xdr:col>
      <xdr:colOff>38100</xdr:colOff>
      <xdr:row>38</xdr:row>
      <xdr:rowOff>63627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47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54754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6569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135734</xdr:rowOff>
    </xdr:from>
    <xdr:to>
      <xdr:col>24</xdr:col>
      <xdr:colOff>63500</xdr:colOff>
      <xdr:row>58</xdr:row>
      <xdr:rowOff>15555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08384"/>
          <a:ext cx="838200" cy="5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68028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840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15555</xdr:rowOff>
    </xdr:from>
    <xdr:to>
      <xdr:col>19</xdr:col>
      <xdr:colOff>177800</xdr:colOff>
      <xdr:row>58</xdr:row>
      <xdr:rowOff>16637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959655"/>
          <a:ext cx="889000" cy="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134880</xdr:rowOff>
    </xdr:from>
    <xdr:to>
      <xdr:col>15</xdr:col>
      <xdr:colOff>50800</xdr:colOff>
      <xdr:row>58</xdr:row>
      <xdr:rowOff>16637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907530"/>
          <a:ext cx="889000" cy="5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116745</xdr:rowOff>
    </xdr:from>
    <xdr:to>
      <xdr:col>10</xdr:col>
      <xdr:colOff>114300</xdr:colOff>
      <xdr:row>57</xdr:row>
      <xdr:rowOff>134880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546495"/>
          <a:ext cx="889000" cy="36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29673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9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30023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631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84934</xdr:rowOff>
    </xdr:from>
    <xdr:to>
      <xdr:col>24</xdr:col>
      <xdr:colOff>114300</xdr:colOff>
      <xdr:row>58</xdr:row>
      <xdr:rowOff>15084</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5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44311</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64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136205</xdr:rowOff>
    </xdr:from>
    <xdr:to>
      <xdr:col>20</xdr:col>
      <xdr:colOff>38100</xdr:colOff>
      <xdr:row>58</xdr:row>
      <xdr:rowOff>66355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0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57482</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0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137287</xdr:rowOff>
    </xdr:from>
    <xdr:to>
      <xdr:col>15</xdr:col>
      <xdr:colOff>101600</xdr:colOff>
      <xdr:row>58</xdr:row>
      <xdr:rowOff>67437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0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58564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0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84080</xdr:rowOff>
    </xdr:from>
    <xdr:to>
      <xdr:col>10</xdr:col>
      <xdr:colOff>165100</xdr:colOff>
      <xdr:row>58</xdr:row>
      <xdr:rowOff>14230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5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30757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631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65945</xdr:rowOff>
    </xdr:from>
    <xdr:to>
      <xdr:col>6</xdr:col>
      <xdr:colOff>38100</xdr:colOff>
      <xdr:row>55</xdr:row>
      <xdr:rowOff>167545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4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12622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27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9908</xdr:rowOff>
    </xdr:from>
    <xdr:to>
      <xdr:col>24</xdr:col>
      <xdr:colOff>63500</xdr:colOff>
      <xdr:row>77</xdr:row>
      <xdr:rowOff>72690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211558"/>
          <a:ext cx="838200" cy="6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891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72690</xdr:rowOff>
    </xdr:from>
    <xdr:to>
      <xdr:col>19</xdr:col>
      <xdr:colOff>177800</xdr:colOff>
      <xdr:row>77</xdr:row>
      <xdr:rowOff>117343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274340"/>
          <a:ext cx="889000" cy="4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117343</xdr:rowOff>
    </xdr:from>
    <xdr:to>
      <xdr:col>15</xdr:col>
      <xdr:colOff>50800</xdr:colOff>
      <xdr:row>77</xdr:row>
      <xdr:rowOff>160457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318993"/>
          <a:ext cx="889000" cy="4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160457</xdr:rowOff>
    </xdr:from>
    <xdr:to>
      <xdr:col>10</xdr:col>
      <xdr:colOff>114300</xdr:colOff>
      <xdr:row>78</xdr:row>
      <xdr:rowOff>158376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362107"/>
          <a:ext cx="889000" cy="16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68907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144513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130558</xdr:rowOff>
    </xdr:from>
    <xdr:to>
      <xdr:col>24</xdr:col>
      <xdr:colOff>114300</xdr:colOff>
      <xdr:row>77</xdr:row>
      <xdr:rowOff>60708</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16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108985</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139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21890</xdr:rowOff>
    </xdr:from>
    <xdr:to>
      <xdr:col>20</xdr:col>
      <xdr:colOff>38100</xdr:colOff>
      <xdr:row>77</xdr:row>
      <xdr:rowOff>123490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22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114617</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316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66543</xdr:rowOff>
    </xdr:from>
    <xdr:to>
      <xdr:col>15</xdr:col>
      <xdr:colOff>101600</xdr:colOff>
      <xdr:row>77</xdr:row>
      <xdr:rowOff>168143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26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159270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360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109657</xdr:rowOff>
    </xdr:from>
    <xdr:to>
      <xdr:col>10</xdr:col>
      <xdr:colOff>165100</xdr:colOff>
      <xdr:row>78</xdr:row>
      <xdr:rowOff>39807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31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30934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40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107576</xdr:rowOff>
    </xdr:from>
    <xdr:to>
      <xdr:col>6</xdr:col>
      <xdr:colOff>38100</xdr:colOff>
      <xdr:row>79</xdr:row>
      <xdr:rowOff>37726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48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28853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57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158902</xdr:rowOff>
    </xdr:from>
    <xdr:to>
      <xdr:col>24</xdr:col>
      <xdr:colOff>63500</xdr:colOff>
      <xdr:row>98</xdr:row>
      <xdr:rowOff>67824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789552"/>
          <a:ext cx="838200" cy="8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49231</xdr:rowOff>
    </xdr:from>
    <xdr:to>
      <xdr:col>19</xdr:col>
      <xdr:colOff>177800</xdr:colOff>
      <xdr:row>97</xdr:row>
      <xdr:rowOff>158902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679881"/>
          <a:ext cx="889000" cy="109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49231</xdr:rowOff>
    </xdr:from>
    <xdr:to>
      <xdr:col>15</xdr:col>
      <xdr:colOff>50800</xdr:colOff>
      <xdr:row>97</xdr:row>
      <xdr:rowOff>98837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679881"/>
          <a:ext cx="8890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98837</xdr:rowOff>
    </xdr:from>
    <xdr:to>
      <xdr:col>10</xdr:col>
      <xdr:colOff>114300</xdr:colOff>
      <xdr:row>98</xdr:row>
      <xdr:rowOff>165475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29487"/>
          <a:ext cx="889000" cy="23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17024</xdr:rowOff>
    </xdr:from>
    <xdr:to>
      <xdr:col>24</xdr:col>
      <xdr:colOff>114300</xdr:colOff>
      <xdr:row>98</xdr:row>
      <xdr:rowOff>118624</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81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103401</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3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108102</xdr:rowOff>
    </xdr:from>
    <xdr:to>
      <xdr:col>20</xdr:col>
      <xdr:colOff>38100</xdr:colOff>
      <xdr:row>98</xdr:row>
      <xdr:rowOff>38252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3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29379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3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169881</xdr:rowOff>
    </xdr:from>
    <xdr:to>
      <xdr:col>15</xdr:col>
      <xdr:colOff>101600</xdr:colOff>
      <xdr:row>97</xdr:row>
      <xdr:rowOff>100031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6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91158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72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48037</xdr:rowOff>
    </xdr:from>
    <xdr:to>
      <xdr:col>10</xdr:col>
      <xdr:colOff>165100</xdr:colOff>
      <xdr:row>97</xdr:row>
      <xdr:rowOff>149637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67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140764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77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114675</xdr:rowOff>
    </xdr:from>
    <xdr:to>
      <xdr:col>6</xdr:col>
      <xdr:colOff>38100</xdr:colOff>
      <xdr:row>99</xdr:row>
      <xdr:rowOff>44825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91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35952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700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157607</xdr:rowOff>
    </xdr:from>
    <xdr:to>
      <xdr:col>55</xdr:col>
      <xdr:colOff>0</xdr:colOff>
      <xdr:row>38</xdr:row>
      <xdr:rowOff>30734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501257"/>
          <a:ext cx="8382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156464</xdr:rowOff>
    </xdr:from>
    <xdr:to>
      <xdr:col>50</xdr:col>
      <xdr:colOff>114300</xdr:colOff>
      <xdr:row>37</xdr:row>
      <xdr:rowOff>157607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50011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154559</xdr:rowOff>
    </xdr:from>
    <xdr:to>
      <xdr:col>45</xdr:col>
      <xdr:colOff>177800</xdr:colOff>
      <xdr:row>37</xdr:row>
      <xdr:rowOff>156464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49820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124079</xdr:rowOff>
    </xdr:from>
    <xdr:to>
      <xdr:col>41</xdr:col>
      <xdr:colOff>50800</xdr:colOff>
      <xdr:row>37</xdr:row>
      <xdr:rowOff>154559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467729"/>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151384</xdr:rowOff>
    </xdr:from>
    <xdr:to>
      <xdr:col>55</xdr:col>
      <xdr:colOff>50800</xdr:colOff>
      <xdr:row>38</xdr:row>
      <xdr:rowOff>81535</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4950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129811</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734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106807</xdr:rowOff>
    </xdr:from>
    <xdr:to>
      <xdr:col>50</xdr:col>
      <xdr:colOff>165100</xdr:colOff>
      <xdr:row>38</xdr:row>
      <xdr:rowOff>36957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45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28084</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543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105664</xdr:rowOff>
    </xdr:from>
    <xdr:to>
      <xdr:col>46</xdr:col>
      <xdr:colOff>38100</xdr:colOff>
      <xdr:row>38</xdr:row>
      <xdr:rowOff>35814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44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26941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542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103759</xdr:rowOff>
    </xdr:from>
    <xdr:to>
      <xdr:col>41</xdr:col>
      <xdr:colOff>101600</xdr:colOff>
      <xdr:row>38</xdr:row>
      <xdr:rowOff>33910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4474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25036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5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73279</xdr:rowOff>
    </xdr:from>
    <xdr:to>
      <xdr:col>36</xdr:col>
      <xdr:colOff>165100</xdr:colOff>
      <xdr:row>38</xdr:row>
      <xdr:rowOff>3429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41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166006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5096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115697</xdr:rowOff>
    </xdr:from>
    <xdr:to>
      <xdr:col>55</xdr:col>
      <xdr:colOff>0</xdr:colOff>
      <xdr:row>58</xdr:row>
      <xdr:rowOff>116291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59797"/>
          <a:ext cx="8382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114966</xdr:rowOff>
    </xdr:from>
    <xdr:to>
      <xdr:col>50</xdr:col>
      <xdr:colOff>114300</xdr:colOff>
      <xdr:row>58</xdr:row>
      <xdr:rowOff>116291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59066"/>
          <a:ext cx="889000" cy="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114966</xdr:rowOff>
    </xdr:from>
    <xdr:to>
      <xdr:col>45</xdr:col>
      <xdr:colOff>177800</xdr:colOff>
      <xdr:row>58</xdr:row>
      <xdr:rowOff>115285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59066"/>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113777</xdr:rowOff>
    </xdr:from>
    <xdr:to>
      <xdr:col>41</xdr:col>
      <xdr:colOff>50800</xdr:colOff>
      <xdr:row>58</xdr:row>
      <xdr:rowOff>115285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10057877"/>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64897</xdr:rowOff>
    </xdr:from>
    <xdr:to>
      <xdr:col>55</xdr:col>
      <xdr:colOff>50800</xdr:colOff>
      <xdr:row>58</xdr:row>
      <xdr:rowOff>166497</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0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151274</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23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65491</xdr:rowOff>
    </xdr:from>
    <xdr:to>
      <xdr:col>50</xdr:col>
      <xdr:colOff>165100</xdr:colOff>
      <xdr:row>58</xdr:row>
      <xdr:rowOff>167091</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0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158218</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102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64166</xdr:rowOff>
    </xdr:from>
    <xdr:to>
      <xdr:col>46</xdr:col>
      <xdr:colOff>38100</xdr:colOff>
      <xdr:row>58</xdr:row>
      <xdr:rowOff>165766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0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156893</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00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64485</xdr:rowOff>
    </xdr:from>
    <xdr:to>
      <xdr:col>41</xdr:col>
      <xdr:colOff>101600</xdr:colOff>
      <xdr:row>58</xdr:row>
      <xdr:rowOff>166085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0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157212</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01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62977</xdr:rowOff>
    </xdr:from>
    <xdr:to>
      <xdr:col>36</xdr:col>
      <xdr:colOff>165100</xdr:colOff>
      <xdr:row>58</xdr:row>
      <xdr:rowOff>164577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0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155704</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0998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22352</xdr:rowOff>
    </xdr:from>
    <xdr:to>
      <xdr:col>55</xdr:col>
      <xdr:colOff>0</xdr:colOff>
      <xdr:row>79</xdr:row>
      <xdr:rowOff>24295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66902"/>
          <a:ext cx="8382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146405</xdr:rowOff>
    </xdr:from>
    <xdr:to>
      <xdr:col>50</xdr:col>
      <xdr:colOff>114300</xdr:colOff>
      <xdr:row>79</xdr:row>
      <xdr:rowOff>22352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519505"/>
          <a:ext cx="889000" cy="4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146405</xdr:rowOff>
    </xdr:from>
    <xdr:to>
      <xdr:col>45</xdr:col>
      <xdr:colOff>177800</xdr:colOff>
      <xdr:row>78</xdr:row>
      <xdr:rowOff>150140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519505"/>
          <a:ext cx="889000" cy="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150140</xdr:rowOff>
    </xdr:from>
    <xdr:to>
      <xdr:col>41</xdr:col>
      <xdr:colOff>50800</xdr:colOff>
      <xdr:row>78</xdr:row>
      <xdr:rowOff>155684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523240"/>
          <a:ext cx="889000" cy="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144945</xdr:rowOff>
    </xdr:from>
    <xdr:to>
      <xdr:col>55</xdr:col>
      <xdr:colOff>50800</xdr:colOff>
      <xdr:row>79</xdr:row>
      <xdr:rowOff>75095</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59872</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3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143002</xdr:rowOff>
    </xdr:from>
    <xdr:to>
      <xdr:col>50</xdr:col>
      <xdr:colOff>165100</xdr:colOff>
      <xdr:row>79</xdr:row>
      <xdr:rowOff>73152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1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64279</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60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95605</xdr:rowOff>
    </xdr:from>
    <xdr:to>
      <xdr:col>46</xdr:col>
      <xdr:colOff>38100</xdr:colOff>
      <xdr:row>79</xdr:row>
      <xdr:rowOff>25755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6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16882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99340</xdr:rowOff>
    </xdr:from>
    <xdr:to>
      <xdr:col>41</xdr:col>
      <xdr:colOff>101600</xdr:colOff>
      <xdr:row>79</xdr:row>
      <xdr:rowOff>29490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7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20617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6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104884</xdr:rowOff>
    </xdr:from>
    <xdr:to>
      <xdr:col>36</xdr:col>
      <xdr:colOff>165100</xdr:colOff>
      <xdr:row>79</xdr:row>
      <xdr:rowOff>35034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26161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7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66015</xdr:rowOff>
    </xdr:from>
    <xdr:to>
      <xdr:col>55</xdr:col>
      <xdr:colOff>0</xdr:colOff>
      <xdr:row>99</xdr:row>
      <xdr:rowOff>108401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7039565"/>
          <a:ext cx="838200" cy="4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10179</xdr:rowOff>
    </xdr:from>
    <xdr:to>
      <xdr:col>50</xdr:col>
      <xdr:colOff>114300</xdr:colOff>
      <xdr:row>99</xdr:row>
      <xdr:rowOff>108401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983729"/>
          <a:ext cx="889000" cy="9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10179</xdr:rowOff>
    </xdr:from>
    <xdr:to>
      <xdr:col>45</xdr:col>
      <xdr:colOff>177800</xdr:colOff>
      <xdr:row>99</xdr:row>
      <xdr:rowOff>32638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983729"/>
          <a:ext cx="889000" cy="2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32638</xdr:rowOff>
    </xdr:from>
    <xdr:to>
      <xdr:col>41</xdr:col>
      <xdr:colOff>50800</xdr:colOff>
      <xdr:row>99</xdr:row>
      <xdr:rowOff>59804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7006188"/>
          <a:ext cx="889000" cy="2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15215</xdr:rowOff>
    </xdr:from>
    <xdr:to>
      <xdr:col>55</xdr:col>
      <xdr:colOff>50800</xdr:colOff>
      <xdr:row>99</xdr:row>
      <xdr:rowOff>116815</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98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101592</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90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57601</xdr:rowOff>
    </xdr:from>
    <xdr:to>
      <xdr:col>50</xdr:col>
      <xdr:colOff>165100</xdr:colOff>
      <xdr:row>99</xdr:row>
      <xdr:rowOff>159201</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703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150328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712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130829</xdr:rowOff>
    </xdr:from>
    <xdr:to>
      <xdr:col>46</xdr:col>
      <xdr:colOff>38100</xdr:colOff>
      <xdr:row>99</xdr:row>
      <xdr:rowOff>60979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93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52106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702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153288</xdr:rowOff>
    </xdr:from>
    <xdr:to>
      <xdr:col>41</xdr:col>
      <xdr:colOff>101600</xdr:colOff>
      <xdr:row>99</xdr:row>
      <xdr:rowOff>83438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95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74565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704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9004</xdr:rowOff>
    </xdr:from>
    <xdr:to>
      <xdr:col>36</xdr:col>
      <xdr:colOff>165100</xdr:colOff>
      <xdr:row>99</xdr:row>
      <xdr:rowOff>110604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98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101731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707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46065</xdr:rowOff>
    </xdr:from>
    <xdr:to>
      <xdr:col>85</xdr:col>
      <xdr:colOff>127000</xdr:colOff>
      <xdr:row>37</xdr:row>
      <xdr:rowOff>43505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218265"/>
          <a:ext cx="838200" cy="16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137688</xdr:rowOff>
    </xdr:from>
    <xdr:to>
      <xdr:col>81</xdr:col>
      <xdr:colOff>50800</xdr:colOff>
      <xdr:row>37</xdr:row>
      <xdr:rowOff>43505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309888"/>
          <a:ext cx="8890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137688</xdr:rowOff>
    </xdr:from>
    <xdr:to>
      <xdr:col>76</xdr:col>
      <xdr:colOff>114300</xdr:colOff>
      <xdr:row>37</xdr:row>
      <xdr:rowOff>26406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309888"/>
          <a:ext cx="889000" cy="6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125069</xdr:rowOff>
    </xdr:from>
    <xdr:to>
      <xdr:col>71</xdr:col>
      <xdr:colOff>177800</xdr:colOff>
      <xdr:row>37</xdr:row>
      <xdr:rowOff>26406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125819"/>
          <a:ext cx="889000" cy="24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118625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29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166715</xdr:rowOff>
    </xdr:from>
    <xdr:to>
      <xdr:col>85</xdr:col>
      <xdr:colOff>177800</xdr:colOff>
      <xdr:row>36</xdr:row>
      <xdr:rowOff>96865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16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145142</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145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164155</xdr:rowOff>
    </xdr:from>
    <xdr:to>
      <xdr:col>81</xdr:col>
      <xdr:colOff>101600</xdr:colOff>
      <xdr:row>37</xdr:row>
      <xdr:rowOff>94305</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3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85432</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2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86888</xdr:rowOff>
    </xdr:from>
    <xdr:to>
      <xdr:col>76</xdr:col>
      <xdr:colOff>165100</xdr:colOff>
      <xdr:row>37</xdr:row>
      <xdr:rowOff>17038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25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33565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03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147056</xdr:rowOff>
    </xdr:from>
    <xdr:to>
      <xdr:col>72</xdr:col>
      <xdr:colOff>38100</xdr:colOff>
      <xdr:row>37</xdr:row>
      <xdr:rowOff>77206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1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68333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1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74269</xdr:rowOff>
    </xdr:from>
    <xdr:to>
      <xdr:col>67</xdr:col>
      <xdr:colOff>101600</xdr:colOff>
      <xdr:row>36</xdr:row>
      <xdr:rowOff>4419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07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20946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585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39097</xdr:rowOff>
    </xdr:from>
    <xdr:to>
      <xdr:col>85</xdr:col>
      <xdr:colOff>126364</xdr:colOff>
      <xdr:row>57</xdr:row>
      <xdr:rowOff>75559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11597"/>
          <a:ext cx="1269" cy="1236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79386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9852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75559</xdr:rowOff>
    </xdr:from>
    <xdr:to>
      <xdr:col>86</xdr:col>
      <xdr:colOff>25400</xdr:colOff>
      <xdr:row>57</xdr:row>
      <xdr:rowOff>75559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9848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157224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38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39097</xdr:rowOff>
    </xdr:from>
    <xdr:to>
      <xdr:col>86</xdr:col>
      <xdr:colOff>25400</xdr:colOff>
      <xdr:row>50</xdr:row>
      <xdr:rowOff>39097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11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41116</xdr:rowOff>
    </xdr:from>
    <xdr:to>
      <xdr:col>85</xdr:col>
      <xdr:colOff>127000</xdr:colOff>
      <xdr:row>57</xdr:row>
      <xdr:rowOff>66301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813766"/>
          <a:ext cx="838200" cy="2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43463</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301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20586</xdr:rowOff>
    </xdr:from>
    <xdr:to>
      <xdr:col>85</xdr:col>
      <xdr:colOff>177800</xdr:colOff>
      <xdr:row>55</xdr:row>
      <xdr:rowOff>122186</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45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66301</xdr:rowOff>
    </xdr:from>
    <xdr:to>
      <xdr:col>81</xdr:col>
      <xdr:colOff>50800</xdr:colOff>
      <xdr:row>58</xdr:row>
      <xdr:rowOff>6255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838951"/>
          <a:ext cx="889000" cy="11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123419</xdr:rowOff>
    </xdr:from>
    <xdr:to>
      <xdr:col>81</xdr:col>
      <xdr:colOff>101600</xdr:colOff>
      <xdr:row>56</xdr:row>
      <xdr:rowOff>53569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70096</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32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6255</xdr:rowOff>
    </xdr:from>
    <xdr:to>
      <xdr:col>76</xdr:col>
      <xdr:colOff>114300</xdr:colOff>
      <xdr:row>58</xdr:row>
      <xdr:rowOff>45517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950355"/>
          <a:ext cx="889000" cy="3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4318</xdr:rowOff>
    </xdr:from>
    <xdr:to>
      <xdr:col>76</xdr:col>
      <xdr:colOff>165100</xdr:colOff>
      <xdr:row>56</xdr:row>
      <xdr:rowOff>105918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122445</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160217</xdr:rowOff>
    </xdr:from>
    <xdr:to>
      <xdr:col>71</xdr:col>
      <xdr:colOff>177800</xdr:colOff>
      <xdr:row>58</xdr:row>
      <xdr:rowOff>45517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932867"/>
          <a:ext cx="889000" cy="5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29655</xdr:rowOff>
    </xdr:from>
    <xdr:to>
      <xdr:col>72</xdr:col>
      <xdr:colOff>38100</xdr:colOff>
      <xdr:row>56</xdr:row>
      <xdr:rowOff>131255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147782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85681</xdr:rowOff>
    </xdr:from>
    <xdr:to>
      <xdr:col>67</xdr:col>
      <xdr:colOff>101600</xdr:colOff>
      <xdr:row>56</xdr:row>
      <xdr:rowOff>15831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32358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161766</xdr:rowOff>
    </xdr:from>
    <xdr:to>
      <xdr:col>85</xdr:col>
      <xdr:colOff>177800</xdr:colOff>
      <xdr:row>57</xdr:row>
      <xdr:rowOff>91916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76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76693</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7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15501</xdr:rowOff>
    </xdr:from>
    <xdr:to>
      <xdr:col>81</xdr:col>
      <xdr:colOff>101600</xdr:colOff>
      <xdr:row>57</xdr:row>
      <xdr:rowOff>117101</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78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108228</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880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126905</xdr:rowOff>
    </xdr:from>
    <xdr:to>
      <xdr:col>76</xdr:col>
      <xdr:colOff>165100</xdr:colOff>
      <xdr:row>58</xdr:row>
      <xdr:rowOff>57055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8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48182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992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166167</xdr:rowOff>
    </xdr:from>
    <xdr:to>
      <xdr:col>72</xdr:col>
      <xdr:colOff>38100</xdr:colOff>
      <xdr:row>58</xdr:row>
      <xdr:rowOff>96317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9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87444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03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109417</xdr:rowOff>
    </xdr:from>
    <xdr:to>
      <xdr:col>67</xdr:col>
      <xdr:colOff>101600</xdr:colOff>
      <xdr:row>58</xdr:row>
      <xdr:rowOff>39567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88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30694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97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14542</xdr:rowOff>
    </xdr:from>
    <xdr:to>
      <xdr:col>71</xdr:col>
      <xdr:colOff>177800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87642"/>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135192</xdr:rowOff>
    </xdr:from>
    <xdr:to>
      <xdr:col>67</xdr:col>
      <xdr:colOff>101600</xdr:colOff>
      <xdr:row>78</xdr:row>
      <xdr:rowOff>65342</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3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56469</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429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157531</xdr:rowOff>
    </xdr:from>
    <xdr:to>
      <xdr:col>85</xdr:col>
      <xdr:colOff>127000</xdr:colOff>
      <xdr:row>97</xdr:row>
      <xdr:rowOff>4578</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5481300" y="16616731"/>
          <a:ext cx="838200" cy="1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157531</xdr:rowOff>
    </xdr:from>
    <xdr:to>
      <xdr:col>81</xdr:col>
      <xdr:colOff>50800</xdr:colOff>
      <xdr:row>96</xdr:row>
      <xdr:rowOff>162864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592300" y="16616731"/>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127451</xdr:rowOff>
    </xdr:from>
    <xdr:to>
      <xdr:col>76</xdr:col>
      <xdr:colOff>114300</xdr:colOff>
      <xdr:row>96</xdr:row>
      <xdr:rowOff>162864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6586651"/>
          <a:ext cx="889000" cy="3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127451</xdr:rowOff>
    </xdr:from>
    <xdr:to>
      <xdr:col>71</xdr:col>
      <xdr:colOff>177800</xdr:colOff>
      <xdr:row>97</xdr:row>
      <xdr:rowOff>25761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586651"/>
          <a:ext cx="889000" cy="6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125228</xdr:rowOff>
    </xdr:from>
    <xdr:to>
      <xdr:col>85</xdr:col>
      <xdr:colOff>177800</xdr:colOff>
      <xdr:row>97</xdr:row>
      <xdr:rowOff>55378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58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103655</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56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106731</xdr:rowOff>
    </xdr:from>
    <xdr:to>
      <xdr:col>81</xdr:col>
      <xdr:colOff>101600</xdr:colOff>
      <xdr:row>97</xdr:row>
      <xdr:rowOff>36881</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56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28008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65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112064</xdr:rowOff>
    </xdr:from>
    <xdr:to>
      <xdr:col>76</xdr:col>
      <xdr:colOff>165100</xdr:colOff>
      <xdr:row>97</xdr:row>
      <xdr:rowOff>42214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57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33341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66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76651</xdr:rowOff>
    </xdr:from>
    <xdr:to>
      <xdr:col>72</xdr:col>
      <xdr:colOff>38100</xdr:colOff>
      <xdr:row>97</xdr:row>
      <xdr:rowOff>6801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53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169378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62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146411</xdr:rowOff>
    </xdr:from>
    <xdr:to>
      <xdr:col>67</xdr:col>
      <xdr:colOff>101600</xdr:colOff>
      <xdr:row>97</xdr:row>
      <xdr:rowOff>76561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60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67688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69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全体の構成比の中で最も大きな割合を占める民生費は、前年比</a:t>
          </a:r>
          <a:r>
            <a:rPr kumimoji="1" lang="en-US" altLang="ja-JP" sz="1300" baseline="0">
              <a:latin typeface="ＭＳ Ｐゴシック" panose="020B0600070205080204" pitchFamily="50" charset="-128"/>
              <a:ea typeface="ＭＳ Ｐゴシック" panose="020B0600070205080204" pitchFamily="50" charset="-128"/>
            </a:rPr>
            <a:t>+8,239</a:t>
          </a:r>
          <a:r>
            <a:rPr kumimoji="1" lang="ja-JP" altLang="en-US" sz="1300" baseline="0">
              <a:latin typeface="ＭＳ Ｐゴシック" panose="020B0600070205080204" pitchFamily="50" charset="-128"/>
              <a:ea typeface="ＭＳ Ｐゴシック" panose="020B0600070205080204" pitchFamily="50" charset="-128"/>
            </a:rPr>
            <a:t>円で</a:t>
          </a:r>
          <a:r>
            <a:rPr kumimoji="1" lang="en-US" altLang="ja-JP" sz="1300" baseline="0">
              <a:latin typeface="ＭＳ Ｐゴシック" panose="020B0600070205080204" pitchFamily="50" charset="-128"/>
              <a:ea typeface="ＭＳ Ｐゴシック" panose="020B0600070205080204" pitchFamily="50" charset="-128"/>
            </a:rPr>
            <a:t>199,533</a:t>
          </a:r>
          <a:r>
            <a:rPr kumimoji="1" lang="ja-JP" altLang="en-US" sz="1300" baseline="0">
              <a:latin typeface="ＭＳ Ｐゴシック" panose="020B0600070205080204" pitchFamily="50" charset="-128"/>
              <a:ea typeface="ＭＳ Ｐゴシック" panose="020B0600070205080204" pitchFamily="50" charset="-128"/>
            </a:rPr>
            <a:t>円となり過去５年間で最も高い数値となった。物価高騰対応生活支援特別給付金が大幅な増となり、他の科目についても前年度と比較して減少に転じた科目はなく年々増加傾向にあるため、民生費全体として増とな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２番目に割合の大きい総務費は、前年比</a:t>
          </a:r>
          <a:r>
            <a:rPr kumimoji="1" lang="en-US" altLang="ja-JP" sz="1300" baseline="0">
              <a:latin typeface="ＭＳ Ｐゴシック" panose="020B0600070205080204" pitchFamily="50" charset="-128"/>
              <a:ea typeface="ＭＳ Ｐゴシック" panose="020B0600070205080204" pitchFamily="50" charset="-128"/>
            </a:rPr>
            <a:t>+13,457</a:t>
          </a:r>
          <a:r>
            <a:rPr kumimoji="1" lang="ja-JP" altLang="en-US" sz="1300" baseline="0">
              <a:latin typeface="ＭＳ Ｐゴシック" panose="020B0600070205080204" pitchFamily="50" charset="-128"/>
              <a:ea typeface="ＭＳ Ｐゴシック" panose="020B0600070205080204" pitchFamily="50" charset="-128"/>
            </a:rPr>
            <a:t>円で</a:t>
          </a:r>
          <a:r>
            <a:rPr kumimoji="1" lang="en-US" altLang="ja-JP" sz="1300" baseline="0">
              <a:latin typeface="ＭＳ Ｐゴシック" panose="020B0600070205080204" pitchFamily="50" charset="-128"/>
              <a:ea typeface="ＭＳ Ｐゴシック" panose="020B0600070205080204" pitchFamily="50" charset="-128"/>
            </a:rPr>
            <a:t>66,041</a:t>
          </a:r>
          <a:r>
            <a:rPr kumimoji="1" lang="ja-JP" altLang="en-US" sz="1300" baseline="0">
              <a:latin typeface="ＭＳ Ｐゴシック" panose="020B0600070205080204" pitchFamily="50" charset="-128"/>
              <a:ea typeface="ＭＳ Ｐゴシック" panose="020B0600070205080204" pitchFamily="50" charset="-128"/>
            </a:rPr>
            <a:t>円となった。主な増加要因としては総務管理費によるもので、財政調整基金積立金、包括施設管理業務委託及び一般職通常退職手当が増となった結果によるもの。</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３番目に割合の大きい教育費は、前年比</a:t>
          </a:r>
          <a:r>
            <a:rPr kumimoji="1" lang="en-US" altLang="ja-JP" sz="1300" baseline="0">
              <a:latin typeface="ＭＳ Ｐゴシック" panose="020B0600070205080204" pitchFamily="50" charset="-128"/>
              <a:ea typeface="ＭＳ Ｐゴシック" panose="020B0600070205080204" pitchFamily="50" charset="-128"/>
            </a:rPr>
            <a:t>+1,322</a:t>
          </a:r>
          <a:r>
            <a:rPr kumimoji="1" lang="ja-JP" altLang="en-US" sz="1300" baseline="0">
              <a:latin typeface="ＭＳ Ｐゴシック" panose="020B0600070205080204" pitchFamily="50" charset="-128"/>
              <a:ea typeface="ＭＳ Ｐゴシック" panose="020B0600070205080204" pitchFamily="50" charset="-128"/>
            </a:rPr>
            <a:t>円で</a:t>
          </a:r>
          <a:r>
            <a:rPr kumimoji="1" lang="en-US" altLang="ja-JP" sz="1300" baseline="0">
              <a:latin typeface="ＭＳ Ｐゴシック" panose="020B0600070205080204" pitchFamily="50" charset="-128"/>
              <a:ea typeface="ＭＳ Ｐゴシック" panose="020B0600070205080204" pitchFamily="50" charset="-128"/>
            </a:rPr>
            <a:t>38,175</a:t>
          </a:r>
          <a:r>
            <a:rPr kumimoji="1" lang="ja-JP" altLang="en-US" sz="1300" baseline="0">
              <a:latin typeface="ＭＳ Ｐゴシック" panose="020B0600070205080204" pitchFamily="50" charset="-128"/>
              <a:ea typeface="ＭＳ Ｐゴシック" panose="020B0600070205080204" pitchFamily="50" charset="-128"/>
            </a:rPr>
            <a:t>円となり過去５年間で最も高い数値となった。主な増加要因としては、市民文化会館及び市内小学校の大規模改修を行ったことによるもの。</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実質収支比率は前年度に比べ</a:t>
          </a:r>
          <a:r>
            <a:rPr kumimoji="1" lang="en-US" altLang="ja-JP" sz="1200">
              <a:latin typeface="ＭＳ ゴシック" pitchFamily="49" charset="-128"/>
              <a:ea typeface="ＭＳ ゴシック" pitchFamily="49" charset="-128"/>
            </a:rPr>
            <a:t>2.79</a:t>
          </a:r>
          <a:r>
            <a:rPr kumimoji="1" lang="ja-JP" altLang="en-US" sz="1200">
              <a:latin typeface="ＭＳ ゴシック" pitchFamily="49" charset="-128"/>
              <a:ea typeface="ＭＳ ゴシック" pitchFamily="49" charset="-128"/>
            </a:rPr>
            <a:t>ポイント増加し前年度に比べ良化した。これは、分子の実質収支額及び分母である標準財政規模ともに増加したが、分子の増加率が分母の増加率を上回ったことで数値が良化したもの。</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分子となる実質収支額は、形式収支が減少したものの、翌年度に繰り越すべき財源の減少がそれを上回ったため、結果として増となった。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分母となる標準財政規模は、臨時財政対策債振替相当額が減少したものの、標準的地方税収入額及び普通交付税が増加したことによって増となった。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全会計の実質収支額が黒字のため、連結実質赤字額は発生せず、連結実質赤字額は計上されていない。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一般会計の実質収支額の上昇は、形式収支が減少したものの、翌年度に繰り越すべき財源の減少がそれを上回ったため、結果として増となった。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水道事業会計は、流動負債が減少するも、流動資産も減少した。結果として、流動資産の減少額が大きかったため資金剰余額が前年度比▲</a:t>
          </a:r>
          <a:r>
            <a:rPr kumimoji="1" lang="en-US" altLang="ja-JP" sz="1400">
              <a:latin typeface="ＭＳ ゴシック" pitchFamily="49" charset="-128"/>
              <a:ea typeface="ＭＳ ゴシック" pitchFamily="49" charset="-128"/>
            </a:rPr>
            <a:t>129,494</a:t>
          </a:r>
          <a:r>
            <a:rPr kumimoji="1" lang="ja-JP" altLang="en-US" sz="1400">
              <a:latin typeface="ＭＳ ゴシック" pitchFamily="49" charset="-128"/>
              <a:ea typeface="ＭＳ ゴシック" pitchFamily="49" charset="-128"/>
            </a:rPr>
            <a:t>千円の</a:t>
          </a:r>
          <a:r>
            <a:rPr kumimoji="1" lang="en-US" altLang="ja-JP" sz="1400">
              <a:latin typeface="ＭＳ ゴシック" pitchFamily="49" charset="-128"/>
              <a:ea typeface="ＭＳ ゴシック" pitchFamily="49" charset="-128"/>
            </a:rPr>
            <a:t>1,730,480</a:t>
          </a:r>
          <a:r>
            <a:rPr kumimoji="1" lang="ja-JP" altLang="en-US" sz="1400">
              <a:latin typeface="ＭＳ ゴシック" pitchFamily="49" charset="-128"/>
              <a:ea typeface="ＭＳ ゴシック" pitchFamily="49" charset="-128"/>
            </a:rPr>
            <a:t>千円となった。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公共下水道事業会計は、流動負債、流動資産ともに増加するも前年度同様に流動負債額の方が大きいため、資金剰余額は減少傾向となっている。結果として、前年度比▲</a:t>
          </a:r>
          <a:r>
            <a:rPr kumimoji="1" lang="en-US" altLang="ja-JP" sz="1400">
              <a:latin typeface="ＭＳ ゴシック" pitchFamily="49" charset="-128"/>
              <a:ea typeface="ＭＳ ゴシック" pitchFamily="49" charset="-128"/>
            </a:rPr>
            <a:t>79,545</a:t>
          </a:r>
          <a:r>
            <a:rPr kumimoji="1" lang="ja-JP" altLang="en-US" sz="1400">
              <a:latin typeface="ＭＳ ゴシック" pitchFamily="49" charset="-128"/>
              <a:ea typeface="ＭＳ ゴシック" pitchFamily="49" charset="-128"/>
            </a:rPr>
            <a:t>千円の</a:t>
          </a:r>
          <a:r>
            <a:rPr kumimoji="1" lang="en-US" altLang="ja-JP" sz="1400">
              <a:latin typeface="ＭＳ ゴシック" pitchFamily="49" charset="-128"/>
              <a:ea typeface="ＭＳ ゴシック" pitchFamily="49" charset="-128"/>
            </a:rPr>
            <a:t>235,976</a:t>
          </a:r>
          <a:r>
            <a:rPr kumimoji="1" lang="ja-JP" altLang="en-US" sz="1400">
              <a:latin typeface="ＭＳ ゴシック" pitchFamily="49" charset="-128"/>
              <a:ea typeface="ＭＳ ゴシック" pitchFamily="49" charset="-128"/>
            </a:rPr>
            <a:t>千円となった。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53499218</v>
      </c>
      <c r="BO4" s="371"/>
      <c r="BP4" s="371"/>
      <c r="BQ4" s="371"/>
      <c r="BR4" s="371"/>
      <c r="BS4" s="371"/>
      <c r="BT4" s="371"/>
      <c r="BU4" s="372"/>
      <c r="BV4" s="370">
        <v>50933779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7.4</v>
      </c>
      <c r="CU4" s="377"/>
      <c r="CV4" s="377"/>
      <c r="CW4" s="377"/>
      <c r="CX4" s="377"/>
      <c r="CY4" s="377"/>
      <c r="CZ4" s="377"/>
      <c r="DA4" s="378"/>
      <c r="DB4" s="376">
        <v>4.5999999999999996</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51101397</v>
      </c>
      <c r="BO5" s="408"/>
      <c r="BP5" s="408"/>
      <c r="BQ5" s="408"/>
      <c r="BR5" s="408"/>
      <c r="BS5" s="408"/>
      <c r="BT5" s="408"/>
      <c r="BU5" s="409"/>
      <c r="BV5" s="407">
        <v>48305509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96.4</v>
      </c>
      <c r="CU5" s="405"/>
      <c r="CV5" s="405"/>
      <c r="CW5" s="405"/>
      <c r="CX5" s="405"/>
      <c r="CY5" s="405"/>
      <c r="CZ5" s="405"/>
      <c r="DA5" s="406"/>
      <c r="DB5" s="404">
        <v>99.4</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2397821</v>
      </c>
      <c r="BO6" s="408"/>
      <c r="BP6" s="408"/>
      <c r="BQ6" s="408"/>
      <c r="BR6" s="408"/>
      <c r="BS6" s="408"/>
      <c r="BT6" s="408"/>
      <c r="BU6" s="409"/>
      <c r="BV6" s="407">
        <v>2628270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96.4</v>
      </c>
      <c r="CU6" s="445"/>
      <c r="CV6" s="445"/>
      <c r="CW6" s="445"/>
      <c r="CX6" s="445"/>
      <c r="CY6" s="445"/>
      <c r="CZ6" s="445"/>
      <c r="DA6" s="446"/>
      <c r="DB6" s="444">
        <v>99.4</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396046</v>
      </c>
      <c r="BO7" s="408"/>
      <c r="BP7" s="408"/>
      <c r="BQ7" s="408"/>
      <c r="BR7" s="408"/>
      <c r="BS7" s="408"/>
      <c r="BT7" s="408"/>
      <c r="BU7" s="409"/>
      <c r="BV7" s="407">
        <v>1422911</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27181105</v>
      </c>
      <c r="CU7" s="408"/>
      <c r="CV7" s="408"/>
      <c r="CW7" s="408"/>
      <c r="CX7" s="408"/>
      <c r="CY7" s="408"/>
      <c r="CZ7" s="408"/>
      <c r="DA7" s="409"/>
      <c r="DB7" s="407">
        <v>26381353</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2001775</v>
      </c>
      <c r="BO8" s="408"/>
      <c r="BP8" s="408"/>
      <c r="BQ8" s="408"/>
      <c r="BR8" s="408"/>
      <c r="BS8" s="408"/>
      <c r="BT8" s="408"/>
      <c r="BU8" s="409"/>
      <c r="BV8" s="407">
        <v>1205359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0.82</v>
      </c>
      <c r="CU8" s="448"/>
      <c r="CV8" s="448"/>
      <c r="CW8" s="448"/>
      <c r="CX8" s="448"/>
      <c r="CY8" s="448"/>
      <c r="CZ8" s="448"/>
      <c r="DA8" s="449"/>
      <c r="DB8" s="447">
        <v>0.83</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132325</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796416</v>
      </c>
      <c r="BO9" s="408"/>
      <c r="BP9" s="408"/>
      <c r="BQ9" s="408"/>
      <c r="BR9" s="408"/>
      <c r="BS9" s="408"/>
      <c r="BT9" s="408"/>
      <c r="BU9" s="409"/>
      <c r="BV9" s="407">
        <v>-944522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7.4</v>
      </c>
      <c r="CU9" s="405"/>
      <c r="CV9" s="405"/>
      <c r="CW9" s="405"/>
      <c r="CX9" s="405"/>
      <c r="CY9" s="405"/>
      <c r="CZ9" s="405"/>
      <c r="DA9" s="406"/>
      <c r="DB9" s="404">
        <v>7.8</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128737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3035375</v>
      </c>
      <c r="BO10" s="408"/>
      <c r="BP10" s="408"/>
      <c r="BQ10" s="408"/>
      <c r="BR10" s="408"/>
      <c r="BS10" s="408"/>
      <c r="BT10" s="408"/>
      <c r="BU10" s="409"/>
      <c r="BV10" s="407">
        <v>2040401</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131219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2038158</v>
      </c>
      <c r="BO12" s="408"/>
      <c r="BP12" s="408"/>
      <c r="BQ12" s="408"/>
      <c r="BR12" s="408"/>
      <c r="BS12" s="408"/>
      <c r="BT12" s="408"/>
      <c r="BU12" s="409"/>
      <c r="BV12" s="407">
        <v>1918201</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127079</v>
      </c>
      <c r="S13" s="492"/>
      <c r="T13" s="492"/>
      <c r="U13" s="492"/>
      <c r="V13" s="493"/>
      <c r="W13" s="423" t="s">
        <v>131</v>
      </c>
      <c r="X13" s="424"/>
      <c r="Y13" s="424"/>
      <c r="Z13" s="424"/>
      <c r="AA13" s="424"/>
      <c r="AB13" s="414"/>
      <c r="AC13" s="458">
        <v>304</v>
      </c>
      <c r="AD13" s="459"/>
      <c r="AE13" s="459"/>
      <c r="AF13" s="459"/>
      <c r="AG13" s="501"/>
      <c r="AH13" s="458">
        <v>355</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1793633</v>
      </c>
      <c r="BO13" s="408"/>
      <c r="BP13" s="408"/>
      <c r="BQ13" s="408"/>
      <c r="BR13" s="408"/>
      <c r="BS13" s="408"/>
      <c r="BT13" s="408"/>
      <c r="BU13" s="409"/>
      <c r="BV13" s="407">
        <v>-822322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2.5</v>
      </c>
      <c r="CU13" s="405"/>
      <c r="CV13" s="405"/>
      <c r="CW13" s="405"/>
      <c r="CX13" s="405"/>
      <c r="CY13" s="405"/>
      <c r="CZ13" s="405"/>
      <c r="DA13" s="406"/>
      <c r="DB13" s="404">
        <v>2.4</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131356</v>
      </c>
      <c r="S14" s="492"/>
      <c r="T14" s="492"/>
      <c r="U14" s="492"/>
      <c r="V14" s="493"/>
      <c r="W14" s="397"/>
      <c r="X14" s="398"/>
      <c r="Y14" s="398"/>
      <c r="Z14" s="398"/>
      <c r="AA14" s="398"/>
      <c r="AB14" s="387"/>
      <c r="AC14" s="494">
        <v>0.6</v>
      </c>
      <c r="AD14" s="495"/>
      <c r="AE14" s="495"/>
      <c r="AF14" s="495"/>
      <c r="AG14" s="496"/>
      <c r="AH14" s="494">
        <v>0.7</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8.5</v>
      </c>
      <c r="CU14" s="506"/>
      <c r="CV14" s="506"/>
      <c r="CW14" s="506"/>
      <c r="CX14" s="506"/>
      <c r="CY14" s="506"/>
      <c r="CZ14" s="506"/>
      <c r="DA14" s="507"/>
      <c r="DB14" s="505">
        <v>10.1</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127639</v>
      </c>
      <c r="S15" s="492"/>
      <c r="T15" s="492"/>
      <c r="U15" s="492"/>
      <c r="V15" s="493"/>
      <c r="W15" s="423" t="s">
        <v>137</v>
      </c>
      <c r="X15" s="424"/>
      <c r="Y15" s="424"/>
      <c r="Z15" s="424"/>
      <c r="AA15" s="424"/>
      <c r="AB15" s="414"/>
      <c r="AC15" s="458">
        <v>12177</v>
      </c>
      <c r="AD15" s="459"/>
      <c r="AE15" s="459"/>
      <c r="AF15" s="459"/>
      <c r="AG15" s="501"/>
      <c r="AH15" s="458">
        <v>13406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17832813</v>
      </c>
      <c r="BO15" s="371"/>
      <c r="BP15" s="371"/>
      <c r="BQ15" s="371"/>
      <c r="BR15" s="371"/>
      <c r="BS15" s="371"/>
      <c r="BT15" s="371"/>
      <c r="BU15" s="372"/>
      <c r="BV15" s="370">
        <v>17551949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22.5</v>
      </c>
      <c r="AD16" s="495"/>
      <c r="AE16" s="495"/>
      <c r="AF16" s="495"/>
      <c r="AG16" s="496"/>
      <c r="AH16" s="494">
        <v>24.6</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22033713</v>
      </c>
      <c r="BO16" s="408"/>
      <c r="BP16" s="408"/>
      <c r="BQ16" s="408"/>
      <c r="BR16" s="408"/>
      <c r="BS16" s="408"/>
      <c r="BT16" s="408"/>
      <c r="BU16" s="409"/>
      <c r="BV16" s="407">
        <v>21372400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41735</v>
      </c>
      <c r="AD17" s="459"/>
      <c r="AE17" s="459"/>
      <c r="AF17" s="459"/>
      <c r="AG17" s="501"/>
      <c r="AH17" s="458">
        <v>40688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22632582</v>
      </c>
      <c r="BO17" s="408"/>
      <c r="BP17" s="408"/>
      <c r="BQ17" s="408"/>
      <c r="BR17" s="408"/>
      <c r="BS17" s="408"/>
      <c r="BT17" s="408"/>
      <c r="BU17" s="409"/>
      <c r="BV17" s="407">
        <v>22267829</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17.57</v>
      </c>
      <c r="M18" s="531"/>
      <c r="N18" s="531"/>
      <c r="O18" s="531"/>
      <c r="P18" s="531"/>
      <c r="Q18" s="531"/>
      <c r="R18" s="532"/>
      <c r="S18" s="532"/>
      <c r="T18" s="532"/>
      <c r="U18" s="532"/>
      <c r="V18" s="533"/>
      <c r="W18" s="425"/>
      <c r="X18" s="426"/>
      <c r="Y18" s="426"/>
      <c r="Z18" s="426"/>
      <c r="AA18" s="426"/>
      <c r="AB18" s="417"/>
      <c r="AC18" s="534">
        <v>77</v>
      </c>
      <c r="AD18" s="535"/>
      <c r="AE18" s="535"/>
      <c r="AF18" s="535"/>
      <c r="AG18" s="536"/>
      <c r="AH18" s="534">
        <v>74.7</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27595811</v>
      </c>
      <c r="BO18" s="408"/>
      <c r="BP18" s="408"/>
      <c r="BQ18" s="408"/>
      <c r="BR18" s="408"/>
      <c r="BS18" s="408"/>
      <c r="BT18" s="408"/>
      <c r="BU18" s="409"/>
      <c r="BV18" s="407">
        <v>26389039</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7531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35766717</v>
      </c>
      <c r="BO19" s="408"/>
      <c r="BP19" s="408"/>
      <c r="BQ19" s="408"/>
      <c r="BR19" s="408"/>
      <c r="BS19" s="408"/>
      <c r="BT19" s="408"/>
      <c r="BU19" s="409"/>
      <c r="BV19" s="407">
        <v>35630378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60257</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22467443</v>
      </c>
      <c r="BO22" s="371"/>
      <c r="BP22" s="371"/>
      <c r="BQ22" s="371"/>
      <c r="BR22" s="371"/>
      <c r="BS22" s="371"/>
      <c r="BT22" s="371"/>
      <c r="BU22" s="372"/>
      <c r="BV22" s="370">
        <v>23342867</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18755378</v>
      </c>
      <c r="BO23" s="408"/>
      <c r="BP23" s="408"/>
      <c r="BQ23" s="408"/>
      <c r="BR23" s="408"/>
      <c r="BS23" s="408"/>
      <c r="BT23" s="408"/>
      <c r="BU23" s="409"/>
      <c r="BV23" s="407">
        <v>19011244</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9210</v>
      </c>
      <c r="R24" s="459"/>
      <c r="S24" s="459"/>
      <c r="T24" s="459"/>
      <c r="U24" s="459"/>
      <c r="V24" s="501"/>
      <c r="W24" s="553"/>
      <c r="X24" s="554"/>
      <c r="Y24" s="555"/>
      <c r="Z24" s="457" t="s">
        <v>162</v>
      </c>
      <c r="AA24" s="437"/>
      <c r="AB24" s="437"/>
      <c r="AC24" s="437"/>
      <c r="AD24" s="437"/>
      <c r="AE24" s="437"/>
      <c r="AF24" s="437"/>
      <c r="AG24" s="438"/>
      <c r="AH24" s="458">
        <v>770</v>
      </c>
      <c r="AI24" s="459"/>
      <c r="AJ24" s="459"/>
      <c r="AK24" s="459"/>
      <c r="AL24" s="501"/>
      <c r="AM24" s="458">
        <v>2389310</v>
      </c>
      <c r="AN24" s="459"/>
      <c r="AO24" s="459"/>
      <c r="AP24" s="459"/>
      <c r="AQ24" s="459"/>
      <c r="AR24" s="501"/>
      <c r="AS24" s="458">
        <v>3103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8572586</v>
      </c>
      <c r="BO24" s="408"/>
      <c r="BP24" s="408"/>
      <c r="BQ24" s="408"/>
      <c r="BR24" s="408"/>
      <c r="BS24" s="408"/>
      <c r="BT24" s="408"/>
      <c r="BU24" s="409"/>
      <c r="BV24" s="407">
        <v>7808942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7440</v>
      </c>
      <c r="R25" s="459"/>
      <c r="S25" s="459"/>
      <c r="T25" s="459"/>
      <c r="U25" s="459"/>
      <c r="V25" s="501"/>
      <c r="W25" s="553"/>
      <c r="X25" s="554"/>
      <c r="Y25" s="555"/>
      <c r="Z25" s="457" t="s">
        <v>165</v>
      </c>
      <c r="AA25" s="437"/>
      <c r="AB25" s="437"/>
      <c r="AC25" s="437"/>
      <c r="AD25" s="437"/>
      <c r="AE25" s="437"/>
      <c r="AF25" s="437"/>
      <c r="AG25" s="438"/>
      <c r="AH25" s="458">
        <v>161</v>
      </c>
      <c r="AI25" s="459"/>
      <c r="AJ25" s="459"/>
      <c r="AK25" s="459"/>
      <c r="AL25" s="501"/>
      <c r="AM25" s="458">
        <v>499905</v>
      </c>
      <c r="AN25" s="459"/>
      <c r="AO25" s="459"/>
      <c r="AP25" s="459"/>
      <c r="AQ25" s="459"/>
      <c r="AR25" s="501"/>
      <c r="AS25" s="458">
        <v>3105</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10757188</v>
      </c>
      <c r="BO25" s="371"/>
      <c r="BP25" s="371"/>
      <c r="BQ25" s="371"/>
      <c r="BR25" s="371"/>
      <c r="BS25" s="371"/>
      <c r="BT25" s="371"/>
      <c r="BU25" s="372"/>
      <c r="BV25" s="370">
        <v>9706522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6960</v>
      </c>
      <c r="R26" s="459"/>
      <c r="S26" s="459"/>
      <c r="T26" s="459"/>
      <c r="U26" s="459"/>
      <c r="V26" s="501"/>
      <c r="W26" s="553"/>
      <c r="X26" s="554"/>
      <c r="Y26" s="555"/>
      <c r="Z26" s="457" t="s">
        <v>168</v>
      </c>
      <c r="AA26" s="559"/>
      <c r="AB26" s="559"/>
      <c r="AC26" s="559"/>
      <c r="AD26" s="559"/>
      <c r="AE26" s="559"/>
      <c r="AF26" s="559"/>
      <c r="AG26" s="560"/>
      <c r="AH26" s="458">
        <v>83</v>
      </c>
      <c r="AI26" s="459"/>
      <c r="AJ26" s="459"/>
      <c r="AK26" s="459"/>
      <c r="AL26" s="501"/>
      <c r="AM26" s="458">
        <v>263442</v>
      </c>
      <c r="AN26" s="459"/>
      <c r="AO26" s="459"/>
      <c r="AP26" s="459"/>
      <c r="AQ26" s="459"/>
      <c r="AR26" s="501"/>
      <c r="AS26" s="458">
        <v>3174</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5410</v>
      </c>
      <c r="R27" s="459"/>
      <c r="S27" s="459"/>
      <c r="T27" s="459"/>
      <c r="U27" s="459"/>
      <c r="V27" s="501"/>
      <c r="W27" s="553"/>
      <c r="X27" s="554"/>
      <c r="Y27" s="555"/>
      <c r="Z27" s="457" t="s">
        <v>171</v>
      </c>
      <c r="AA27" s="437"/>
      <c r="AB27" s="437"/>
      <c r="AC27" s="437"/>
      <c r="AD27" s="437"/>
      <c r="AE27" s="437"/>
      <c r="AF27" s="437"/>
      <c r="AG27" s="438"/>
      <c r="AH27" s="458">
        <v>12</v>
      </c>
      <c r="AI27" s="459"/>
      <c r="AJ27" s="459"/>
      <c r="AK27" s="459"/>
      <c r="AL27" s="501"/>
      <c r="AM27" s="458">
        <v>48936</v>
      </c>
      <c r="AN27" s="459"/>
      <c r="AO27" s="459"/>
      <c r="AP27" s="459"/>
      <c r="AQ27" s="459"/>
      <c r="AR27" s="501"/>
      <c r="AS27" s="458">
        <v>4078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4500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3789063</v>
      </c>
      <c r="BO28" s="371"/>
      <c r="BP28" s="371"/>
      <c r="BQ28" s="371"/>
      <c r="BR28" s="371"/>
      <c r="BS28" s="371"/>
      <c r="BT28" s="371"/>
      <c r="BU28" s="372"/>
      <c r="BV28" s="370">
        <v>2793893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20</v>
      </c>
      <c r="M29" s="459"/>
      <c r="N29" s="459"/>
      <c r="O29" s="459"/>
      <c r="P29" s="501"/>
      <c r="Q29" s="458">
        <v>4190</v>
      </c>
      <c r="R29" s="459"/>
      <c r="S29" s="459"/>
      <c r="T29" s="459"/>
      <c r="U29" s="459"/>
      <c r="V29" s="501"/>
      <c r="W29" s="556"/>
      <c r="X29" s="557"/>
      <c r="Y29" s="558"/>
      <c r="Z29" s="457" t="s">
        <v>177</v>
      </c>
      <c r="AA29" s="437"/>
      <c r="AB29" s="437"/>
      <c r="AC29" s="437"/>
      <c r="AD29" s="437"/>
      <c r="AE29" s="437"/>
      <c r="AF29" s="437"/>
      <c r="AG29" s="438"/>
      <c r="AH29" s="458">
        <v>782</v>
      </c>
      <c r="AI29" s="459"/>
      <c r="AJ29" s="459"/>
      <c r="AK29" s="459"/>
      <c r="AL29" s="501"/>
      <c r="AM29" s="458">
        <v>2438246</v>
      </c>
      <c r="AN29" s="459"/>
      <c r="AO29" s="459"/>
      <c r="AP29" s="459"/>
      <c r="AQ29" s="459"/>
      <c r="AR29" s="501"/>
      <c r="AS29" s="458">
        <v>3118</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102.3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732355</v>
      </c>
      <c r="BO30" s="527"/>
      <c r="BP30" s="527"/>
      <c r="BQ30" s="527"/>
      <c r="BR30" s="527"/>
      <c r="BS30" s="527"/>
      <c r="BT30" s="527"/>
      <c r="BU30" s="528"/>
      <c r="BV30" s="526">
        <v>1018416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高座清掃施設組合</v>
      </c>
      <c r="BZ34" s="598"/>
      <c r="CA34" s="598"/>
      <c r="CB34" s="598"/>
      <c r="CC34" s="598"/>
      <c r="CD34" s="598"/>
      <c r="CE34" s="598"/>
      <c r="CF34" s="598"/>
      <c r="CG34" s="598"/>
      <c r="CH34" s="598"/>
      <c r="CI34" s="598"/>
      <c r="CJ34" s="598"/>
      <c r="CK34" s="598"/>
      <c r="CL34" s="598"/>
      <c r="CM34" s="598"/>
      <c r="CN34" s="169"/>
      <c r="CO34" s="597">
        <f>IF(CQ34="","",MAX(C34:D43,U34:V43,AM34:AN43,BE34:BF43,BW34:BX43)+1)</f>
        <v>11</v>
      </c>
      <c r="CP34" s="597"/>
      <c r="CQ34" s="598" t="str">
        <f>IF('各会計、関係団体の財政状況及び健全化判断比率'!BS7="","",'各会計、関係団体の財政状況及び健全化判断比率'!BS7)</f>
        <v>座間市土地開発公社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広域大和斎場組合</v>
      </c>
      <c r="BZ35" s="598"/>
      <c r="CA35" s="598"/>
      <c r="CB35" s="598"/>
      <c r="CC35" s="598"/>
      <c r="CD35" s="598"/>
      <c r="CE35" s="598"/>
      <c r="CF35" s="598"/>
      <c r="CG35" s="598"/>
      <c r="CH35" s="598"/>
      <c r="CI35" s="598"/>
      <c r="CJ35" s="598"/>
      <c r="CK35" s="598"/>
      <c r="CL35" s="598"/>
      <c r="CM35" s="598"/>
      <c r="CN35" s="169"/>
      <c r="CO35" s="597">
        <f t="shared" ref="CO35:CO43" si="3">IF(CQ35="","",CO34+1)</f>
        <v>12</v>
      </c>
      <c r="CP35" s="597"/>
      <c r="CQ35" s="598" t="str">
        <f>IF('各会計、関係団体の財政状況及び健全化判断比率'!BS8="","",'各会計、関係団体の財政状況及び健全化判断比率'!BS8)</f>
        <v>座間市スポーツ・文化振興財団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後期高齢者医療保険事業特別会計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神奈川県後期高齢者医療広域連合（一般会計）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神奈川県後期高齢者医療広域連合（特別会計）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08h6DQ2TYZIW5S4thW5uMkcWZo7o/y8dU+2maCBAFqiJgyjN9buNFTRSO56jxLoM3C9ZgX3Q7WgMk66wOMNB3g==" saltValue="R+hAZ6Toh5asbCPA9P4IO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531</v>
      </c>
      <c r="D34" s="1151"/>
      <c r="E34" s="1152"/>
      <c r="F34" s="32">
        <v>7.3</v>
      </c>
      <c r="G34" s="33">
        <v>8.56</v>
      </c>
      <c r="H34" s="33">
        <v>8.34</v>
      </c>
      <c r="I34" s="33">
        <v>4.5599999999999996</v>
      </c>
      <c r="J34" s="34">
        <v>7.36</v>
      </c>
      <c r="K34" s="22"/>
      <c r="L34" s="22"/>
      <c r="M34" s="22"/>
      <c r="N34" s="22"/>
      <c r="O34" s="22"/>
      <c r="P34" s="22"/>
    </row>
    <row r="35" spans="1:16" ht="39" customHeight="1" x14ac:dyDescent="0.2">
      <c r="A35" s="22"/>
      <c r="B35" s="35"/>
      <c r="C35" s="1145" t="s">
        <v>532</v>
      </c>
      <c r="D35" s="1146"/>
      <c r="E35" s="1147"/>
      <c r="F35" s="36">
        <v>5.52</v>
      </c>
      <c r="G35" s="37">
        <v>6.29</v>
      </c>
      <c r="H35" s="37">
        <v>7.13</v>
      </c>
      <c r="I35" s="37">
        <v>7.05</v>
      </c>
      <c r="J35" s="38">
        <v>6.36</v>
      </c>
      <c r="K35" s="22"/>
      <c r="L35" s="22"/>
      <c r="M35" s="22"/>
      <c r="N35" s="22"/>
      <c r="O35" s="22"/>
      <c r="P35" s="22"/>
    </row>
    <row r="36" spans="1:16" ht="39" customHeight="1" x14ac:dyDescent="0.2">
      <c r="A36" s="22"/>
      <c r="B36" s="35"/>
      <c r="C36" s="1145" t="s">
        <v>533</v>
      </c>
      <c r="D36" s="1146"/>
      <c r="E36" s="1147"/>
      <c r="F36" s="36">
        <v>1.56</v>
      </c>
      <c r="G36" s="37">
        <v>0.83</v>
      </c>
      <c r="H36" s="37">
        <v>1.25</v>
      </c>
      <c r="I36" s="37">
        <v>1.04</v>
      </c>
      <c r="J36" s="38">
        <v>1.1599999999999999</v>
      </c>
      <c r="K36" s="22"/>
      <c r="L36" s="22"/>
      <c r="M36" s="22"/>
      <c r="N36" s="22"/>
      <c r="O36" s="22"/>
      <c r="P36" s="22"/>
    </row>
    <row r="37" spans="1:16" ht="39" customHeight="1" x14ac:dyDescent="0.2">
      <c r="A37" s="22"/>
      <c r="B37" s="35"/>
      <c r="C37" s="1145" t="s">
        <v>534</v>
      </c>
      <c r="D37" s="1146"/>
      <c r="E37" s="1147"/>
      <c r="F37" s="36">
        <v>1</v>
      </c>
      <c r="G37" s="37">
        <v>1.1200000000000001</v>
      </c>
      <c r="H37" s="37">
        <v>1.23</v>
      </c>
      <c r="I37" s="37">
        <v>1.19</v>
      </c>
      <c r="J37" s="38">
        <v>0.86</v>
      </c>
      <c r="K37" s="22"/>
      <c r="L37" s="22"/>
      <c r="M37" s="22"/>
      <c r="N37" s="22"/>
      <c r="O37" s="22"/>
      <c r="P37" s="22"/>
    </row>
    <row r="38" spans="1:16" ht="39" customHeight="1" x14ac:dyDescent="0.2">
      <c r="A38" s="22"/>
      <c r="B38" s="35"/>
      <c r="C38" s="1145" t="s">
        <v>535</v>
      </c>
      <c r="D38" s="1146"/>
      <c r="E38" s="1147"/>
      <c r="F38" s="36">
        <v>0.53</v>
      </c>
      <c r="G38" s="37">
        <v>0.36</v>
      </c>
      <c r="H38" s="37">
        <v>0.34</v>
      </c>
      <c r="I38" s="37">
        <v>0.41</v>
      </c>
      <c r="J38" s="38">
        <v>0.6</v>
      </c>
      <c r="K38" s="22"/>
      <c r="L38" s="22"/>
      <c r="M38" s="22"/>
      <c r="N38" s="22"/>
      <c r="O38" s="22"/>
      <c r="P38" s="22"/>
    </row>
    <row r="39" spans="1:16" ht="39" customHeight="1" x14ac:dyDescent="0.2">
      <c r="A39" s="22"/>
      <c r="B39" s="35"/>
      <c r="C39" s="1145" t="s">
        <v>536</v>
      </c>
      <c r="D39" s="1146"/>
      <c r="E39" s="1147"/>
      <c r="F39" s="36">
        <v>0.33</v>
      </c>
      <c r="G39" s="37">
        <v>0.32</v>
      </c>
      <c r="H39" s="37">
        <v>0.09</v>
      </c>
      <c r="I39" s="37">
        <v>0.37</v>
      </c>
      <c r="J39" s="38">
        <v>0.52</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538</v>
      </c>
      <c r="D43" s="1149"/>
      <c r="E43" s="1150"/>
      <c r="F43" s="41" t="s">
        <v>485</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t5E+OEBnwL8VLQNY/QJ4NJbEpcllDJcXvApFuj4gvPNef3QhoXg4Xwfp0tRD02hwNv/embRcoYEwLeZzbOAhHw==" saltValue="WDN0/l9P6VZ8GqymMRYBp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2502</v>
      </c>
      <c r="L45" s="60">
        <v>2759</v>
      </c>
      <c r="M45" s="60">
        <v>2734</v>
      </c>
      <c r="N45" s="60">
        <v>2767</v>
      </c>
      <c r="O45" s="61">
        <v>2637</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2">
      <c r="A48" s="48"/>
      <c r="B48" s="1155"/>
      <c r="C48" s="1156"/>
      <c r="D48" s="62"/>
      <c r="E48" s="1161" t="s">
        <v>13</v>
      </c>
      <c r="F48" s="1161"/>
      <c r="G48" s="1161"/>
      <c r="H48" s="1161"/>
      <c r="I48" s="1161"/>
      <c r="J48" s="1162"/>
      <c r="K48" s="63">
        <v>399</v>
      </c>
      <c r="L48" s="64">
        <v>371</v>
      </c>
      <c r="M48" s="64">
        <v>380</v>
      </c>
      <c r="N48" s="64">
        <v>326</v>
      </c>
      <c r="O48" s="65">
        <v>271</v>
      </c>
      <c r="P48" s="48"/>
      <c r="Q48" s="48"/>
      <c r="R48" s="48"/>
      <c r="S48" s="48"/>
      <c r="T48" s="48"/>
      <c r="U48" s="48"/>
    </row>
    <row r="49" spans="1:21" ht="30.75" customHeight="1" x14ac:dyDescent="0.2">
      <c r="A49" s="48"/>
      <c r="B49" s="1155"/>
      <c r="C49" s="1156"/>
      <c r="D49" s="62"/>
      <c r="E49" s="1161" t="s">
        <v>14</v>
      </c>
      <c r="F49" s="1161"/>
      <c r="G49" s="1161"/>
      <c r="H49" s="1161"/>
      <c r="I49" s="1161"/>
      <c r="J49" s="1162"/>
      <c r="K49" s="63">
        <v>116</v>
      </c>
      <c r="L49" s="64">
        <v>213</v>
      </c>
      <c r="M49" s="64">
        <v>364</v>
      </c>
      <c r="N49" s="64">
        <v>365</v>
      </c>
      <c r="O49" s="65">
        <v>232</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485</v>
      </c>
      <c r="L50" s="64">
        <v>240</v>
      </c>
      <c r="M50" s="64">
        <v>421</v>
      </c>
      <c r="N50" s="64" t="s">
        <v>485</v>
      </c>
      <c r="O50" s="65" t="s">
        <v>485</v>
      </c>
      <c r="P50" s="48"/>
      <c r="Q50" s="48"/>
      <c r="R50" s="48"/>
      <c r="S50" s="48"/>
      <c r="T50" s="48"/>
      <c r="U50" s="48"/>
    </row>
    <row r="51" spans="1:21" ht="30.75" customHeight="1" x14ac:dyDescent="0.2">
      <c r="A51" s="48"/>
      <c r="B51" s="1157"/>
      <c r="C51" s="1158"/>
      <c r="D51" s="66"/>
      <c r="E51" s="1161" t="s">
        <v>16</v>
      </c>
      <c r="F51" s="1161"/>
      <c r="G51" s="1161"/>
      <c r="H51" s="1161"/>
      <c r="I51" s="1161"/>
      <c r="J51" s="1162"/>
      <c r="K51" s="63">
        <v>1</v>
      </c>
      <c r="L51" s="64">
        <v>0</v>
      </c>
      <c r="M51" s="64" t="s">
        <v>485</v>
      </c>
      <c r="N51" s="64" t="s">
        <v>485</v>
      </c>
      <c r="O51" s="65" t="s">
        <v>485</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2916</v>
      </c>
      <c r="L52" s="64">
        <v>3205</v>
      </c>
      <c r="M52" s="64">
        <v>3161</v>
      </c>
      <c r="N52" s="64">
        <v>2875</v>
      </c>
      <c r="O52" s="65">
        <v>2658</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102</v>
      </c>
      <c r="L53" s="69">
        <v>378</v>
      </c>
      <c r="M53" s="69">
        <v>738</v>
      </c>
      <c r="N53" s="69">
        <v>583</v>
      </c>
      <c r="O53" s="70">
        <v>482</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oYfs4rLAkEfrlT6WNB9DFBfF47tezQrE7+UQ2qjOsjh3lSv1Qvd//4zfgP9QhCpfqp2qhaLZVATzc4twozTRcQ==" saltValue="36Yzun10Et5O9DHaA/fCc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4" t="s">
        <v>30</v>
      </c>
      <c r="C41" s="1185"/>
      <c r="D41" s="105"/>
      <c r="E41" s="1190" t="s">
        <v>31</v>
      </c>
      <c r="F41" s="1190"/>
      <c r="G41" s="1190"/>
      <c r="H41" s="1191"/>
      <c r="I41" s="343">
        <v>28413</v>
      </c>
      <c r="J41" s="344">
        <v>27912</v>
      </c>
      <c r="K41" s="344">
        <v>25513</v>
      </c>
      <c r="L41" s="344">
        <v>23343</v>
      </c>
      <c r="M41" s="345">
        <v>22467</v>
      </c>
    </row>
    <row r="42" spans="2:13" ht="27.75" customHeight="1" x14ac:dyDescent="0.2">
      <c r="B42" s="1186"/>
      <c r="C42" s="1187"/>
      <c r="D42" s="106"/>
      <c r="E42" s="1192" t="s">
        <v>32</v>
      </c>
      <c r="F42" s="1192"/>
      <c r="G42" s="1192"/>
      <c r="H42" s="1193"/>
      <c r="I42" s="346">
        <v>470</v>
      </c>
      <c r="J42" s="347">
        <v>380</v>
      </c>
      <c r="K42" s="347" t="s">
        <v>485</v>
      </c>
      <c r="L42" s="347" t="s">
        <v>485</v>
      </c>
      <c r="M42" s="348" t="s">
        <v>485</v>
      </c>
    </row>
    <row r="43" spans="2:13" ht="27.75" customHeight="1" x14ac:dyDescent="0.2">
      <c r="B43" s="1186"/>
      <c r="C43" s="1187"/>
      <c r="D43" s="106"/>
      <c r="E43" s="1192" t="s">
        <v>33</v>
      </c>
      <c r="F43" s="1192"/>
      <c r="G43" s="1192"/>
      <c r="H43" s="1193"/>
      <c r="I43" s="346">
        <v>3787</v>
      </c>
      <c r="J43" s="347">
        <v>3261</v>
      </c>
      <c r="K43" s="347">
        <v>2894</v>
      </c>
      <c r="L43" s="347">
        <v>2545</v>
      </c>
      <c r="M43" s="348">
        <v>2213</v>
      </c>
    </row>
    <row r="44" spans="2:13" ht="27.75" customHeight="1" x14ac:dyDescent="0.2">
      <c r="B44" s="1186"/>
      <c r="C44" s="1187"/>
      <c r="D44" s="106"/>
      <c r="E44" s="1192" t="s">
        <v>34</v>
      </c>
      <c r="F44" s="1192"/>
      <c r="G44" s="1192"/>
      <c r="H44" s="1193"/>
      <c r="I44" s="346">
        <v>4231</v>
      </c>
      <c r="J44" s="347">
        <v>4141</v>
      </c>
      <c r="K44" s="347">
        <v>3862</v>
      </c>
      <c r="L44" s="347">
        <v>3542</v>
      </c>
      <c r="M44" s="348">
        <v>3518</v>
      </c>
    </row>
    <row r="45" spans="2:13" ht="27.75" customHeight="1" x14ac:dyDescent="0.2">
      <c r="B45" s="1186"/>
      <c r="C45" s="1187"/>
      <c r="D45" s="106"/>
      <c r="E45" s="1192" t="s">
        <v>35</v>
      </c>
      <c r="F45" s="1192"/>
      <c r="G45" s="1192"/>
      <c r="H45" s="1193"/>
      <c r="I45" s="346">
        <v>4891</v>
      </c>
      <c r="J45" s="347">
        <v>4842</v>
      </c>
      <c r="K45" s="347">
        <v>4885</v>
      </c>
      <c r="L45" s="347">
        <v>5073</v>
      </c>
      <c r="M45" s="348">
        <v>5078</v>
      </c>
    </row>
    <row r="46" spans="2:13" ht="27.75" customHeight="1" x14ac:dyDescent="0.2">
      <c r="B46" s="1186"/>
      <c r="C46" s="1187"/>
      <c r="D46" s="107"/>
      <c r="E46" s="1192" t="s">
        <v>36</v>
      </c>
      <c r="F46" s="1192"/>
      <c r="G46" s="1192"/>
      <c r="H46" s="1193"/>
      <c r="I46" s="346" t="s">
        <v>485</v>
      </c>
      <c r="J46" s="347" t="s">
        <v>485</v>
      </c>
      <c r="K46" s="347" t="s">
        <v>485</v>
      </c>
      <c r="L46" s="347" t="s">
        <v>485</v>
      </c>
      <c r="M46" s="348" t="s">
        <v>485</v>
      </c>
    </row>
    <row r="47" spans="2:13" ht="27.75" customHeight="1" x14ac:dyDescent="0.2">
      <c r="B47" s="1186"/>
      <c r="C47" s="1187"/>
      <c r="D47" s="108"/>
      <c r="E47" s="1194" t="s">
        <v>37</v>
      </c>
      <c r="F47" s="1195"/>
      <c r="G47" s="1195"/>
      <c r="H47" s="1196"/>
      <c r="I47" s="346" t="s">
        <v>485</v>
      </c>
      <c r="J47" s="347" t="s">
        <v>485</v>
      </c>
      <c r="K47" s="347" t="s">
        <v>485</v>
      </c>
      <c r="L47" s="347" t="s">
        <v>485</v>
      </c>
      <c r="M47" s="348" t="s">
        <v>485</v>
      </c>
    </row>
    <row r="48" spans="2:13" ht="27.75" customHeight="1" x14ac:dyDescent="0.2">
      <c r="B48" s="1186"/>
      <c r="C48" s="1187"/>
      <c r="D48" s="106"/>
      <c r="E48" s="1192" t="s">
        <v>38</v>
      </c>
      <c r="F48" s="1192"/>
      <c r="G48" s="1192"/>
      <c r="H48" s="1193"/>
      <c r="I48" s="346" t="s">
        <v>485</v>
      </c>
      <c r="J48" s="347" t="s">
        <v>485</v>
      </c>
      <c r="K48" s="347" t="s">
        <v>485</v>
      </c>
      <c r="L48" s="347" t="s">
        <v>485</v>
      </c>
      <c r="M48" s="348" t="s">
        <v>485</v>
      </c>
    </row>
    <row r="49" spans="2:13" ht="27.75" customHeight="1" x14ac:dyDescent="0.2">
      <c r="B49" s="1188"/>
      <c r="C49" s="1189"/>
      <c r="D49" s="106"/>
      <c r="E49" s="1192" t="s">
        <v>39</v>
      </c>
      <c r="F49" s="1192"/>
      <c r="G49" s="1192"/>
      <c r="H49" s="1193"/>
      <c r="I49" s="346" t="s">
        <v>485</v>
      </c>
      <c r="J49" s="347" t="s">
        <v>485</v>
      </c>
      <c r="K49" s="347" t="s">
        <v>485</v>
      </c>
      <c r="L49" s="347" t="s">
        <v>485</v>
      </c>
      <c r="M49" s="348" t="s">
        <v>485</v>
      </c>
    </row>
    <row r="50" spans="2:13" ht="27.75" customHeight="1" x14ac:dyDescent="0.2">
      <c r="B50" s="1197" t="s">
        <v>40</v>
      </c>
      <c r="C50" s="1198"/>
      <c r="D50" s="109"/>
      <c r="E50" s="1192" t="s">
        <v>41</v>
      </c>
      <c r="F50" s="1192"/>
      <c r="G50" s="1192"/>
      <c r="H50" s="1193"/>
      <c r="I50" s="346">
        <v>4103</v>
      </c>
      <c r="J50" s="347">
        <v>5893</v>
      </c>
      <c r="K50" s="347">
        <v>5410</v>
      </c>
      <c r="L50" s="347">
        <v>4851</v>
      </c>
      <c r="M50" s="348">
        <v>5456</v>
      </c>
    </row>
    <row r="51" spans="2:13" ht="27.75" customHeight="1" x14ac:dyDescent="0.2">
      <c r="B51" s="1186"/>
      <c r="C51" s="1187"/>
      <c r="D51" s="106"/>
      <c r="E51" s="1192" t="s">
        <v>42</v>
      </c>
      <c r="F51" s="1192"/>
      <c r="G51" s="1192"/>
      <c r="H51" s="1193"/>
      <c r="I51" s="346">
        <v>4655</v>
      </c>
      <c r="J51" s="347">
        <v>4200</v>
      </c>
      <c r="K51" s="347">
        <v>3545</v>
      </c>
      <c r="L51" s="347">
        <v>3120</v>
      </c>
      <c r="M51" s="348">
        <v>2901</v>
      </c>
    </row>
    <row r="52" spans="2:13" ht="27.75" customHeight="1" x14ac:dyDescent="0.2">
      <c r="B52" s="1188"/>
      <c r="C52" s="1189"/>
      <c r="D52" s="106"/>
      <c r="E52" s="1192" t="s">
        <v>43</v>
      </c>
      <c r="F52" s="1192"/>
      <c r="G52" s="1192"/>
      <c r="H52" s="1193"/>
      <c r="I52" s="346">
        <v>27721</v>
      </c>
      <c r="J52" s="347">
        <v>27313</v>
      </c>
      <c r="K52" s="347">
        <v>25843</v>
      </c>
      <c r="L52" s="347">
        <v>24093</v>
      </c>
      <c r="M52" s="348">
        <v>22786</v>
      </c>
    </row>
    <row r="53" spans="2:13" ht="27.75" customHeight="1" thickBot="1" x14ac:dyDescent="0.25">
      <c r="B53" s="1199" t="s">
        <v>19</v>
      </c>
      <c r="C53" s="1200"/>
      <c r="D53" s="110"/>
      <c r="E53" s="1201" t="s">
        <v>44</v>
      </c>
      <c r="F53" s="1201"/>
      <c r="G53" s="1201"/>
      <c r="H53" s="1202"/>
      <c r="I53" s="349">
        <v>5314</v>
      </c>
      <c r="J53" s="350">
        <v>3130</v>
      </c>
      <c r="K53" s="350">
        <v>2356</v>
      </c>
      <c r="L53" s="350">
        <v>2438</v>
      </c>
      <c r="M53" s="351">
        <v>2133</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Y4O/RYS6IgSldwuDHkm/u6qc/q3DT3dXt3U+LvsDOoRHyd7Idw+My5No2etcxy/4HUUczn3pnjEDNV/HmZSTgw==" saltValue="QeF7Q8mvxGnc6x3A5m6FA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526</v>
      </c>
      <c r="G54" s="119" t="s">
        <v>527</v>
      </c>
      <c r="H54" s="120" t="s">
        <v>528</v>
      </c>
    </row>
    <row r="55" spans="2:8" ht="52.5" customHeight="1" x14ac:dyDescent="0.2">
      <c r="B55" s="121"/>
      <c r="C55" s="1211" t="s">
        <v>46</v>
      </c>
      <c r="D55" s="1211"/>
      <c r="E55" s="1212"/>
      <c r="F55" s="352">
        <v>2672</v>
      </c>
      <c r="G55" s="352">
        <v>2794</v>
      </c>
      <c r="H55" s="353">
        <v>3789</v>
      </c>
    </row>
    <row r="56" spans="2:8" ht="52.5" customHeight="1" x14ac:dyDescent="0.2">
      <c r="B56" s="122"/>
      <c r="C56" s="1213" t="s">
        <v>47</v>
      </c>
      <c r="D56" s="1213"/>
      <c r="E56" s="1214"/>
      <c r="F56" s="354" t="s">
        <v>485</v>
      </c>
      <c r="G56" s="354" t="s">
        <v>485</v>
      </c>
      <c r="H56" s="355" t="s">
        <v>485</v>
      </c>
    </row>
    <row r="57" spans="2:8" ht="53.25" customHeight="1" x14ac:dyDescent="0.2">
      <c r="B57" s="122"/>
      <c r="C57" s="1215" t="s">
        <v>48</v>
      </c>
      <c r="D57" s="1215"/>
      <c r="E57" s="1216"/>
      <c r="F57" s="356">
        <v>1151</v>
      </c>
      <c r="G57" s="356">
        <v>1018</v>
      </c>
      <c r="H57" s="357">
        <v>732</v>
      </c>
    </row>
    <row r="58" spans="2:8" ht="45.75" customHeight="1" x14ac:dyDescent="0.2">
      <c r="B58" s="123"/>
      <c r="C58" s="1203" t="s">
        <v>554</v>
      </c>
      <c r="D58" s="1204"/>
      <c r="E58" s="1205"/>
      <c r="F58" s="358">
        <v>924</v>
      </c>
      <c r="G58" s="358">
        <v>850</v>
      </c>
      <c r="H58" s="359">
        <v>691</v>
      </c>
    </row>
    <row r="59" spans="2:8" ht="45.75" customHeight="1" x14ac:dyDescent="0.2">
      <c r="B59" s="123"/>
      <c r="C59" s="1203" t="s">
        <v>555</v>
      </c>
      <c r="D59" s="1204"/>
      <c r="E59" s="1205"/>
      <c r="F59" s="358">
        <v>43</v>
      </c>
      <c r="G59" s="358">
        <v>146</v>
      </c>
      <c r="H59" s="359">
        <v>31</v>
      </c>
    </row>
    <row r="60" spans="2:8" ht="45.75" customHeight="1" x14ac:dyDescent="0.2">
      <c r="B60" s="123"/>
      <c r="C60" s="1203" t="s">
        <v>556</v>
      </c>
      <c r="D60" s="1204"/>
      <c r="E60" s="1205"/>
      <c r="F60" s="358">
        <v>22</v>
      </c>
      <c r="G60" s="358">
        <v>21</v>
      </c>
      <c r="H60" s="359">
        <v>10</v>
      </c>
    </row>
    <row r="61" spans="2:8" ht="45.75" customHeight="1" x14ac:dyDescent="0.2">
      <c r="B61" s="123"/>
      <c r="C61" s="1203" t="s">
        <v>557</v>
      </c>
      <c r="D61" s="1204"/>
      <c r="E61" s="1205"/>
      <c r="F61" s="358">
        <v>129</v>
      </c>
      <c r="G61" s="358" t="s">
        <v>559</v>
      </c>
      <c r="H61" s="359" t="s">
        <v>559</v>
      </c>
    </row>
    <row r="62" spans="2:8" ht="45.75" customHeight="1" thickBot="1" x14ac:dyDescent="0.25">
      <c r="B62" s="124"/>
      <c r="C62" s="1206" t="s">
        <v>558</v>
      </c>
      <c r="D62" s="1207"/>
      <c r="E62" s="1208"/>
      <c r="F62" s="360">
        <v>19</v>
      </c>
      <c r="G62" s="360" t="s">
        <v>559</v>
      </c>
      <c r="H62" s="361" t="s">
        <v>559</v>
      </c>
    </row>
    <row r="63" spans="2:8" ht="52.5" customHeight="1" thickBot="1" x14ac:dyDescent="0.25">
      <c r="B63" s="125"/>
      <c r="C63" s="1209" t="s">
        <v>49</v>
      </c>
      <c r="D63" s="1209"/>
      <c r="E63" s="1210"/>
      <c r="F63" s="362">
        <v>3823</v>
      </c>
      <c r="G63" s="362">
        <v>3812</v>
      </c>
      <c r="H63" s="363">
        <v>4521</v>
      </c>
    </row>
    <row r="64" spans="2:8" ht="13" x14ac:dyDescent="0.2"/>
  </sheetData>
  <sheetProtection algorithmName="SHA-512" hashValue="oB5/CZup3Pv22xDseHGfk25YaoCJU7Ih0DnLXerb10yLVH16PeYz7aj+DbOA+PiSMR/X20hXpM049dKnyPelHw==" saltValue="DTNSJ2zXM9/Ecf2uOzDs3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59"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14388</v>
      </c>
      <c r="E3" s="144"/>
      <c r="F3" s="145">
        <v>44161</v>
      </c>
      <c r="G3" s="146"/>
      <c r="H3" s="147"/>
    </row>
    <row r="4" spans="1:8" x14ac:dyDescent="0.2">
      <c r="A4" s="148"/>
      <c r="B4" s="149"/>
      <c r="C4" s="150"/>
      <c r="D4" s="151">
        <v>8947</v>
      </c>
      <c r="E4" s="152"/>
      <c r="F4" s="153">
        <v>23644</v>
      </c>
      <c r="G4" s="154"/>
      <c r="H4" s="155"/>
    </row>
    <row r="5" spans="1:8" x14ac:dyDescent="0.2">
      <c r="A5" s="136" t="s">
        <v>518</v>
      </c>
      <c r="B5" s="141"/>
      <c r="C5" s="142"/>
      <c r="D5" s="143">
        <v>13995</v>
      </c>
      <c r="E5" s="144"/>
      <c r="F5" s="145">
        <v>43955</v>
      </c>
      <c r="G5" s="146"/>
      <c r="H5" s="147"/>
    </row>
    <row r="6" spans="1:8" x14ac:dyDescent="0.2">
      <c r="A6" s="148"/>
      <c r="B6" s="149"/>
      <c r="C6" s="150"/>
      <c r="D6" s="151">
        <v>7274</v>
      </c>
      <c r="E6" s="152"/>
      <c r="F6" s="153">
        <v>21318</v>
      </c>
      <c r="G6" s="154"/>
      <c r="H6" s="155"/>
    </row>
    <row r="7" spans="1:8" x14ac:dyDescent="0.2">
      <c r="A7" s="136" t="s">
        <v>519</v>
      </c>
      <c r="B7" s="141"/>
      <c r="C7" s="142"/>
      <c r="D7" s="143">
        <v>18687</v>
      </c>
      <c r="E7" s="144"/>
      <c r="F7" s="145">
        <v>41921</v>
      </c>
      <c r="G7" s="146"/>
      <c r="H7" s="147"/>
    </row>
    <row r="8" spans="1:8" x14ac:dyDescent="0.2">
      <c r="A8" s="148"/>
      <c r="B8" s="149"/>
      <c r="C8" s="150"/>
      <c r="D8" s="151">
        <v>11529</v>
      </c>
      <c r="E8" s="152"/>
      <c r="F8" s="153">
        <v>21655</v>
      </c>
      <c r="G8" s="154"/>
      <c r="H8" s="155"/>
    </row>
    <row r="9" spans="1:8" x14ac:dyDescent="0.2">
      <c r="A9" s="136" t="s">
        <v>520</v>
      </c>
      <c r="B9" s="141"/>
      <c r="C9" s="142"/>
      <c r="D9" s="143">
        <v>17647</v>
      </c>
      <c r="E9" s="144"/>
      <c r="F9" s="145">
        <v>44585</v>
      </c>
      <c r="G9" s="146"/>
      <c r="H9" s="147"/>
    </row>
    <row r="10" spans="1:8" x14ac:dyDescent="0.2">
      <c r="A10" s="148"/>
      <c r="B10" s="149"/>
      <c r="C10" s="150"/>
      <c r="D10" s="151">
        <v>10281</v>
      </c>
      <c r="E10" s="152"/>
      <c r="F10" s="153">
        <v>23077</v>
      </c>
      <c r="G10" s="154"/>
      <c r="H10" s="155"/>
    </row>
    <row r="11" spans="1:8" x14ac:dyDescent="0.2">
      <c r="A11" s="136" t="s">
        <v>521</v>
      </c>
      <c r="B11" s="141"/>
      <c r="C11" s="142"/>
      <c r="D11" s="143">
        <v>22265</v>
      </c>
      <c r="E11" s="144"/>
      <c r="F11" s="145">
        <v>49779</v>
      </c>
      <c r="G11" s="146"/>
      <c r="H11" s="147"/>
    </row>
    <row r="12" spans="1:8" x14ac:dyDescent="0.2">
      <c r="A12" s="148"/>
      <c r="B12" s="149"/>
      <c r="C12" s="156"/>
      <c r="D12" s="151">
        <v>17164</v>
      </c>
      <c r="E12" s="152"/>
      <c r="F12" s="153">
        <v>28921</v>
      </c>
      <c r="G12" s="154"/>
      <c r="H12" s="155"/>
    </row>
    <row r="13" spans="1:8" x14ac:dyDescent="0.2">
      <c r="A13" s="136"/>
      <c r="B13" s="141"/>
      <c r="C13" s="157"/>
      <c r="D13" s="158">
        <v>17396</v>
      </c>
      <c r="E13" s="159"/>
      <c r="F13" s="160">
        <v>44880</v>
      </c>
      <c r="G13" s="161"/>
      <c r="H13" s="147"/>
    </row>
    <row r="14" spans="1:8" x14ac:dyDescent="0.2">
      <c r="A14" s="148"/>
      <c r="B14" s="149"/>
      <c r="C14" s="150"/>
      <c r="D14" s="151">
        <v>11039</v>
      </c>
      <c r="E14" s="152"/>
      <c r="F14" s="153">
        <v>23723</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7.3</v>
      </c>
      <c r="C19" s="162">
        <f>ROUND(VALUE(SUBSTITUTE(実質収支比率等に係る経年分析!G$48,"▲","-")),2)</f>
        <v>8.57</v>
      </c>
      <c r="D19" s="162">
        <f>ROUND(VALUE(SUBSTITUTE(実質収支比率等に係る経年分析!H$48,"▲","-")),2)</f>
        <v>8.35</v>
      </c>
      <c r="E19" s="162">
        <f>ROUND(VALUE(SUBSTITUTE(実質収支比率等に係る経年分析!I$48,"▲","-")),2)</f>
        <v>4.57</v>
      </c>
      <c r="F19" s="162">
        <f>ROUND(VALUE(SUBSTITUTE(実質収支比率等に係る経年分析!J$48,"▲","-")),2)</f>
        <v>7.36</v>
      </c>
    </row>
    <row r="20" spans="1:11" x14ac:dyDescent="0.2">
      <c r="A20" s="162" t="s">
        <v>53</v>
      </c>
      <c r="B20" s="162">
        <f>ROUND(VALUE(SUBSTITUTE(実質収支比率等に係る経年分析!F$47,"▲","-")),2)</f>
        <v>9.07</v>
      </c>
      <c r="C20" s="162">
        <f>ROUND(VALUE(SUBSTITUTE(実質収支比率等に係る経年分析!G$47,"▲","-")),2)</f>
        <v>14.19</v>
      </c>
      <c r="D20" s="162">
        <f>ROUND(VALUE(SUBSTITUTE(実質収支比率等に係る経年分析!H$47,"▲","-")),2)</f>
        <v>10.37</v>
      </c>
      <c r="E20" s="162">
        <f>ROUND(VALUE(SUBSTITUTE(実質収支比率等に係る経年分析!I$47,"▲","-")),2)</f>
        <v>10.59</v>
      </c>
      <c r="F20" s="162">
        <f>ROUND(VALUE(SUBSTITUTE(実質収支比率等に係る経年分析!J$47,"▲","-")),2)</f>
        <v>13.94</v>
      </c>
    </row>
    <row r="21" spans="1:11" x14ac:dyDescent="0.2">
      <c r="A21" s="162" t="s">
        <v>54</v>
      </c>
      <c r="B21" s="162">
        <f>IF(ISNUMBER(VALUE(SUBSTITUTE(実質収支比率等に係る経年分析!F$49,"▲","-"))),ROUND(VALUE(SUBSTITUTE(実質収支比率等に係る経年分析!F$49,"▲","-")),2),NA())</f>
        <v>2.48</v>
      </c>
      <c r="C21" s="162">
        <f>IF(ISNUMBER(VALUE(SUBSTITUTE(実質収支比率等に係る経年分析!G$49,"▲","-"))),ROUND(VALUE(SUBSTITUTE(実質収支比率等に係る経年分析!G$49,"▲","-")),2),NA())</f>
        <v>8.2899999999999991</v>
      </c>
      <c r="D21" s="162">
        <f>IF(ISNUMBER(VALUE(SUBSTITUTE(実質収支比率等に係る経年分析!H$49,"▲","-"))),ROUND(VALUE(SUBSTITUTE(実質収支比率等に係る経年分析!H$49,"▲","-")),2),NA())</f>
        <v>-4.41</v>
      </c>
      <c r="E21" s="162">
        <f>IF(ISNUMBER(VALUE(SUBSTITUTE(実質収支比率等に係る経年分析!I$49,"▲","-"))),ROUND(VALUE(SUBSTITUTE(実質収支比率等に係る経年分析!I$49,"▲","-")),2),NA())</f>
        <v>-3.12</v>
      </c>
      <c r="F21" s="162">
        <f>IF(ISNUMBER(VALUE(SUBSTITUTE(実質収支比率等に係る経年分析!J$49,"▲","-"))),ROUND(VALUE(SUBSTITUTE(実質収支比率等に係る経年分析!J$49,"▲","-")),2),NA())</f>
        <v>6.6</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後期高齢者医療保険事業特別会計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0.33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0.52</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0.53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0.41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0.6</v>
      </c>
    </row>
    <row r="33" spans="1:16" x14ac:dyDescent="0.2">
      <c r="A33" s="163" t="str">
        <f>IF(連結実質赤字比率に係る赤字・黒字の構成分析!C$37="",NA(),連結実質赤字比率に係る赤字・黒字の構成分析!C$37)</f>
        <v>公共下水道事業会計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1.1200000000000001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1.23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1.19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0.86</v>
      </c>
    </row>
    <row r="34" spans="1:16" x14ac:dyDescent="0.2">
      <c r="A34" s="163" t="str">
        <f>IF(連結実質赤字比率に係る赤字・黒字の構成分析!C$36="",NA(),連結実質赤字比率に係る赤字・黒字の構成分析!C$36)</f>
        <v>介護保険事業特別会計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1.56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0.83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1.25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1.04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1.1599999999999999</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5.52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6.29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7.13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7.05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6.36</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8.56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8.34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4.5599999999999996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7.36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2916</v>
      </c>
      <c r="E42" s="164"/>
      <c r="F42" s="164"/>
      <c r="G42" s="164">
        <f>'実質公債費比率（分子）の構造'!L$52</f>
        <v>3205</v>
      </c>
      <c r="H42" s="164"/>
      <c r="I42" s="164"/>
      <c r="J42" s="164">
        <f>'実質公債費比率（分子）の構造'!M$52</f>
        <v>3161</v>
      </c>
      <c r="K42" s="164"/>
      <c r="L42" s="164"/>
      <c r="M42" s="164">
        <f>'実質公債費比率（分子）の構造'!N$52</f>
        <v>2875</v>
      </c>
      <c r="N42" s="164"/>
      <c r="O42" s="164"/>
      <c r="P42" s="164">
        <f>'実質公債費比率（分子）の構造'!O$52</f>
        <v>2658</v>
      </c>
    </row>
    <row r="43" spans="1:16" x14ac:dyDescent="0.2">
      <c r="A43" s="164" t="s">
        <v>16</v>
      </c>
      <c r="B43" s="164">
        <f>'実質公債費比率（分子）の構造'!K$51</f>
        <v>1</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f>'実質公債費比率（分子）の構造'!L$50</f>
        <v>240</v>
      </c>
      <c r="F44" s="164"/>
      <c r="G44" s="164"/>
      <c r="H44" s="164">
        <f>'実質公債費比率（分子）の構造'!M$50</f>
        <v>421</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116</v>
      </c>
      <c r="C45" s="164"/>
      <c r="D45" s="164"/>
      <c r="E45" s="164">
        <f>'実質公債費比率（分子）の構造'!L$49</f>
        <v>213</v>
      </c>
      <c r="F45" s="164"/>
      <c r="G45" s="164"/>
      <c r="H45" s="164">
        <f>'実質公債費比率（分子）の構造'!M$49</f>
        <v>364</v>
      </c>
      <c r="I45" s="164"/>
      <c r="J45" s="164"/>
      <c r="K45" s="164">
        <f>'実質公債費比率（分子）の構造'!N$49</f>
        <v>365</v>
      </c>
      <c r="L45" s="164"/>
      <c r="M45" s="164"/>
      <c r="N45" s="164">
        <f>'実質公債費比率（分子）の構造'!O$49</f>
        <v>232</v>
      </c>
      <c r="O45" s="164"/>
      <c r="P45" s="164"/>
    </row>
    <row r="46" spans="1:16" x14ac:dyDescent="0.2">
      <c r="A46" s="164" t="s">
        <v>64</v>
      </c>
      <c r="B46" s="164">
        <f>'実質公債費比率（分子）の構造'!K$48</f>
        <v>399</v>
      </c>
      <c r="C46" s="164"/>
      <c r="D46" s="164"/>
      <c r="E46" s="164">
        <f>'実質公債費比率（分子）の構造'!L$48</f>
        <v>371</v>
      </c>
      <c r="F46" s="164"/>
      <c r="G46" s="164"/>
      <c r="H46" s="164">
        <f>'実質公債費比率（分子）の構造'!M$48</f>
        <v>380</v>
      </c>
      <c r="I46" s="164"/>
      <c r="J46" s="164"/>
      <c r="K46" s="164">
        <f>'実質公債費比率（分子）の構造'!N$48</f>
        <v>326</v>
      </c>
      <c r="L46" s="164"/>
      <c r="M46" s="164"/>
      <c r="N46" s="164">
        <f>'実質公債費比率（分子）の構造'!O$48</f>
        <v>271</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2502</v>
      </c>
      <c r="C49" s="164"/>
      <c r="D49" s="164"/>
      <c r="E49" s="164">
        <f>'実質公債費比率（分子）の構造'!L$45</f>
        <v>2759</v>
      </c>
      <c r="F49" s="164"/>
      <c r="G49" s="164"/>
      <c r="H49" s="164">
        <f>'実質公債費比率（分子）の構造'!M$45</f>
        <v>2734</v>
      </c>
      <c r="I49" s="164"/>
      <c r="J49" s="164"/>
      <c r="K49" s="164">
        <f>'実質公債費比率（分子）の構造'!N$45</f>
        <v>2767</v>
      </c>
      <c r="L49" s="164"/>
      <c r="M49" s="164"/>
      <c r="N49" s="164">
        <f>'実質公債費比率（分子）の構造'!O$45</f>
        <v>2637</v>
      </c>
      <c r="O49" s="164"/>
      <c r="P49" s="164"/>
    </row>
    <row r="50" spans="1:16" x14ac:dyDescent="0.2">
      <c r="A50" s="164" t="s">
        <v>67</v>
      </c>
      <c r="B50" s="164" t="e">
        <f>NA()</f>
        <v>#N/A</v>
      </c>
      <c r="C50" s="164">
        <f>IF(ISNUMBER('実質公債費比率（分子）の構造'!K$53),'実質公債費比率（分子）の構造'!K$53,NA())</f>
        <v>102</v>
      </c>
      <c r="D50" s="164" t="e">
        <f>NA()</f>
        <v>#N/A</v>
      </c>
      <c r="E50" s="164" t="e">
        <f>NA()</f>
        <v>#N/A</v>
      </c>
      <c r="F50" s="164">
        <f>IF(ISNUMBER('実質公債費比率（分子）の構造'!L$53),'実質公債費比率（分子）の構造'!L$53,NA())</f>
        <v>378</v>
      </c>
      <c r="G50" s="164" t="e">
        <f>NA()</f>
        <v>#N/A</v>
      </c>
      <c r="H50" s="164" t="e">
        <f>NA()</f>
        <v>#N/A</v>
      </c>
      <c r="I50" s="164">
        <f>IF(ISNUMBER('実質公債費比率（分子）の構造'!M$53),'実質公債費比率（分子）の構造'!M$53,NA())</f>
        <v>738</v>
      </c>
      <c r="J50" s="164" t="e">
        <f>NA()</f>
        <v>#N/A</v>
      </c>
      <c r="K50" s="164" t="e">
        <f>NA()</f>
        <v>#N/A</v>
      </c>
      <c r="L50" s="164">
        <f>IF(ISNUMBER('実質公債費比率（分子）の構造'!N$53),'実質公債費比率（分子）の構造'!N$53,NA())</f>
        <v>583</v>
      </c>
      <c r="M50" s="164" t="e">
        <f>NA()</f>
        <v>#N/A</v>
      </c>
      <c r="N50" s="164" t="e">
        <f>NA()</f>
        <v>#N/A</v>
      </c>
      <c r="O50" s="164">
        <f>IF(ISNUMBER('実質公債費比率（分子）の構造'!O$53),'実質公債費比率（分子）の構造'!O$53,NA())</f>
        <v>482</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27721</v>
      </c>
      <c r="E56" s="163"/>
      <c r="F56" s="163"/>
      <c r="G56" s="163">
        <f>'将来負担比率（分子）の構造'!J$52</f>
        <v>27313</v>
      </c>
      <c r="H56" s="163"/>
      <c r="I56" s="163"/>
      <c r="J56" s="163">
        <f>'将来負担比率（分子）の構造'!K$52</f>
        <v>25843</v>
      </c>
      <c r="K56" s="163"/>
      <c r="L56" s="163"/>
      <c r="M56" s="163">
        <f>'将来負担比率（分子）の構造'!L$52</f>
        <v>24093</v>
      </c>
      <c r="N56" s="163"/>
      <c r="O56" s="163"/>
      <c r="P56" s="163">
        <f>'将来負担比率（分子）の構造'!M$52</f>
        <v>22786</v>
      </c>
    </row>
    <row r="57" spans="1:16" x14ac:dyDescent="0.2">
      <c r="A57" s="163" t="s">
        <v>42</v>
      </c>
      <c r="B57" s="163"/>
      <c r="C57" s="163"/>
      <c r="D57" s="163">
        <f>'将来負担比率（分子）の構造'!I$51</f>
        <v>4655</v>
      </c>
      <c r="E57" s="163"/>
      <c r="F57" s="163"/>
      <c r="G57" s="163">
        <f>'将来負担比率（分子）の構造'!J$51</f>
        <v>4200</v>
      </c>
      <c r="H57" s="163"/>
      <c r="I57" s="163"/>
      <c r="J57" s="163">
        <f>'将来負担比率（分子）の構造'!K$51</f>
        <v>3545</v>
      </c>
      <c r="K57" s="163"/>
      <c r="L57" s="163"/>
      <c r="M57" s="163">
        <f>'将来負担比率（分子）の構造'!L$51</f>
        <v>3120</v>
      </c>
      <c r="N57" s="163"/>
      <c r="O57" s="163"/>
      <c r="P57" s="163">
        <f>'将来負担比率（分子）の構造'!M$51</f>
        <v>2901</v>
      </c>
    </row>
    <row r="58" spans="1:16" x14ac:dyDescent="0.2">
      <c r="A58" s="163" t="s">
        <v>41</v>
      </c>
      <c r="B58" s="163"/>
      <c r="C58" s="163"/>
      <c r="D58" s="163">
        <f>'将来負担比率（分子）の構造'!I$50</f>
        <v>4103</v>
      </c>
      <c r="E58" s="163"/>
      <c r="F58" s="163"/>
      <c r="G58" s="163">
        <f>'将来負担比率（分子）の構造'!J$50</f>
        <v>5893</v>
      </c>
      <c r="H58" s="163"/>
      <c r="I58" s="163"/>
      <c r="J58" s="163">
        <f>'将来負担比率（分子）の構造'!K$50</f>
        <v>5410</v>
      </c>
      <c r="K58" s="163"/>
      <c r="L58" s="163"/>
      <c r="M58" s="163">
        <f>'将来負担比率（分子）の構造'!L$50</f>
        <v>4851</v>
      </c>
      <c r="N58" s="163"/>
      <c r="O58" s="163"/>
      <c r="P58" s="163">
        <f>'将来負担比率（分子）の構造'!M$50</f>
        <v>5456</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4891</v>
      </c>
      <c r="C62" s="163"/>
      <c r="D62" s="163"/>
      <c r="E62" s="163">
        <f>'将来負担比率（分子）の構造'!J$45</f>
        <v>4842</v>
      </c>
      <c r="F62" s="163"/>
      <c r="G62" s="163"/>
      <c r="H62" s="163">
        <f>'将来負担比率（分子）の構造'!K$45</f>
        <v>4885</v>
      </c>
      <c r="I62" s="163"/>
      <c r="J62" s="163"/>
      <c r="K62" s="163">
        <f>'将来負担比率（分子）の構造'!L$45</f>
        <v>5073</v>
      </c>
      <c r="L62" s="163"/>
      <c r="M62" s="163"/>
      <c r="N62" s="163">
        <f>'将来負担比率（分子）の構造'!M$45</f>
        <v>5078</v>
      </c>
      <c r="O62" s="163"/>
      <c r="P62" s="163"/>
    </row>
    <row r="63" spans="1:16" x14ac:dyDescent="0.2">
      <c r="A63" s="163" t="s">
        <v>34</v>
      </c>
      <c r="B63" s="163">
        <f>'将来負担比率（分子）の構造'!I$44</f>
        <v>4231</v>
      </c>
      <c r="C63" s="163"/>
      <c r="D63" s="163"/>
      <c r="E63" s="163">
        <f>'将来負担比率（分子）の構造'!J$44</f>
        <v>4141</v>
      </c>
      <c r="F63" s="163"/>
      <c r="G63" s="163"/>
      <c r="H63" s="163">
        <f>'将来負担比率（分子）の構造'!K$44</f>
        <v>3862</v>
      </c>
      <c r="I63" s="163"/>
      <c r="J63" s="163"/>
      <c r="K63" s="163">
        <f>'将来負担比率（分子）の構造'!L$44</f>
        <v>3542</v>
      </c>
      <c r="L63" s="163"/>
      <c r="M63" s="163"/>
      <c r="N63" s="163">
        <f>'将来負担比率（分子）の構造'!M$44</f>
        <v>3518</v>
      </c>
      <c r="O63" s="163"/>
      <c r="P63" s="163"/>
    </row>
    <row r="64" spans="1:16" x14ac:dyDescent="0.2">
      <c r="A64" s="163" t="s">
        <v>33</v>
      </c>
      <c r="B64" s="163">
        <f>'将来負担比率（分子）の構造'!I$43</f>
        <v>3787</v>
      </c>
      <c r="C64" s="163"/>
      <c r="D64" s="163"/>
      <c r="E64" s="163">
        <f>'将来負担比率（分子）の構造'!J$43</f>
        <v>3261</v>
      </c>
      <c r="F64" s="163"/>
      <c r="G64" s="163"/>
      <c r="H64" s="163">
        <f>'将来負担比率（分子）の構造'!K$43</f>
        <v>2894</v>
      </c>
      <c r="I64" s="163"/>
      <c r="J64" s="163"/>
      <c r="K64" s="163">
        <f>'将来負担比率（分子）の構造'!L$43</f>
        <v>2545</v>
      </c>
      <c r="L64" s="163"/>
      <c r="M64" s="163"/>
      <c r="N64" s="163">
        <f>'将来負担比率（分子）の構造'!M$43</f>
        <v>2213</v>
      </c>
      <c r="O64" s="163"/>
      <c r="P64" s="163"/>
    </row>
    <row r="65" spans="1:16" x14ac:dyDescent="0.2">
      <c r="A65" s="163" t="s">
        <v>32</v>
      </c>
      <c r="B65" s="163">
        <f>'将来負担比率（分子）の構造'!I$42</f>
        <v>470</v>
      </c>
      <c r="C65" s="163"/>
      <c r="D65" s="163"/>
      <c r="E65" s="163">
        <f>'将来負担比率（分子）の構造'!J$42</f>
        <v>380</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28413</v>
      </c>
      <c r="C66" s="163"/>
      <c r="D66" s="163"/>
      <c r="E66" s="163">
        <f>'将来負担比率（分子）の構造'!J$41</f>
        <v>27912</v>
      </c>
      <c r="F66" s="163"/>
      <c r="G66" s="163"/>
      <c r="H66" s="163">
        <f>'将来負担比率（分子）の構造'!K$41</f>
        <v>25513</v>
      </c>
      <c r="I66" s="163"/>
      <c r="J66" s="163"/>
      <c r="K66" s="163">
        <f>'将来負担比率（分子）の構造'!L$41</f>
        <v>23343</v>
      </c>
      <c r="L66" s="163"/>
      <c r="M66" s="163"/>
      <c r="N66" s="163">
        <f>'将来負担比率（分子）の構造'!M$41</f>
        <v>22467</v>
      </c>
      <c r="O66" s="163"/>
      <c r="P66" s="163"/>
    </row>
    <row r="67" spans="1:16" x14ac:dyDescent="0.2">
      <c r="A67" s="163" t="s">
        <v>71</v>
      </c>
      <c r="B67" s="163" t="e">
        <f>NA()</f>
        <v>#N/A</v>
      </c>
      <c r="C67" s="163">
        <f>IF(ISNUMBER('将来負担比率（分子）の構造'!I$53), IF('将来負担比率（分子）の構造'!I$53 &lt; 0, 0, '将来負担比率（分子）の構造'!I$53), NA())</f>
        <v>5314</v>
      </c>
      <c r="D67" s="163" t="e">
        <f>NA()</f>
        <v>#N/A</v>
      </c>
      <c r="E67" s="163" t="e">
        <f>NA()</f>
        <v>#N/A</v>
      </c>
      <c r="F67" s="163">
        <f>IF(ISNUMBER('将来負担比率（分子）の構造'!J$53), IF('将来負担比率（分子）の構造'!J$53 &lt; 0, 0, '将来負担比率（分子）の構造'!J$53), NA())</f>
        <v>3130</v>
      </c>
      <c r="G67" s="163" t="e">
        <f>NA()</f>
        <v>#N/A</v>
      </c>
      <c r="H67" s="163" t="e">
        <f>NA()</f>
        <v>#N/A</v>
      </c>
      <c r="I67" s="163">
        <f>IF(ISNUMBER('将来負担比率（分子）の構造'!K$53), IF('将来負担比率（分子）の構造'!K$53 &lt; 0, 0, '将来負担比率（分子）の構造'!K$53), NA())</f>
        <v>2356</v>
      </c>
      <c r="J67" s="163" t="e">
        <f>NA()</f>
        <v>#N/A</v>
      </c>
      <c r="K67" s="163" t="e">
        <f>NA()</f>
        <v>#N/A</v>
      </c>
      <c r="L67" s="163">
        <f>IF(ISNUMBER('将来負担比率（分子）の構造'!L$53), IF('将来負担比率（分子）の構造'!L$53 &lt; 0, 0, '将来負担比率（分子）の構造'!L$53), NA())</f>
        <v>2438</v>
      </c>
      <c r="M67" s="163" t="e">
        <f>NA()</f>
        <v>#N/A</v>
      </c>
      <c r="N67" s="163" t="e">
        <f>NA()</f>
        <v>#N/A</v>
      </c>
      <c r="O67" s="163">
        <f>IF(ISNUMBER('将来負担比率（分子）の構造'!M$53), IF('将来負担比率（分子）の構造'!M$53 &lt; 0, 0, '将来負担比率（分子）の構造'!M$53), NA())</f>
        <v>2133</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2672</v>
      </c>
      <c r="C72" s="167">
        <f>基金残高に係る経年分析!G55</f>
        <v>2794</v>
      </c>
      <c r="D72" s="167">
        <f>基金残高に係る経年分析!H55</f>
        <v>3789</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1151</v>
      </c>
      <c r="C74" s="167">
        <f>基金残高に係る経年分析!G57</f>
        <v>1018</v>
      </c>
      <c r="D74" s="167">
        <f>基金残高に係る経年分析!H57</f>
        <v>732</v>
      </c>
    </row>
  </sheetData>
  <sheetProtection algorithmName="SHA-512" hashValue="UEoxzaITROsXgYzr1mxgUXWoAFZkBcLUVzNENJh9gHbd4qr/8AQ80sCTmzQTe8dYsNB1lbbZZtj/dWNCKVUglg==" saltValue="f6SwTH8LBIHrrqorNrl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20137468</v>
      </c>
      <c r="S5" s="613"/>
      <c r="T5" s="613"/>
      <c r="U5" s="613"/>
      <c r="V5" s="613"/>
      <c r="W5" s="613"/>
      <c r="X5" s="613"/>
      <c r="Y5" s="614"/>
      <c r="Z5" s="615">
        <v>37.6</v>
      </c>
      <c r="AA5" s="615"/>
      <c r="AB5" s="615"/>
      <c r="AC5" s="615"/>
      <c r="AD5" s="616">
        <v>18852952</v>
      </c>
      <c r="AE5" s="616"/>
      <c r="AF5" s="616"/>
      <c r="AG5" s="616"/>
      <c r="AH5" s="616"/>
      <c r="AI5" s="616"/>
      <c r="AJ5" s="616"/>
      <c r="AK5" s="616"/>
      <c r="AL5" s="617">
        <v>65.8</v>
      </c>
      <c r="AM5" s="618"/>
      <c r="AN5" s="618"/>
      <c r="AO5" s="619"/>
      <c r="AP5" s="609" t="s">
        <v>216</v>
      </c>
      <c r="AQ5" s="610"/>
      <c r="AR5" s="610"/>
      <c r="AS5" s="610"/>
      <c r="AT5" s="610"/>
      <c r="AU5" s="610"/>
      <c r="AV5" s="610"/>
      <c r="AW5" s="610"/>
      <c r="AX5" s="610"/>
      <c r="AY5" s="610"/>
      <c r="AZ5" s="610"/>
      <c r="BA5" s="610"/>
      <c r="BB5" s="610"/>
      <c r="BC5" s="610"/>
      <c r="BD5" s="610"/>
      <c r="BE5" s="610"/>
      <c r="BF5" s="611"/>
      <c r="BG5" s="623">
        <v>18852952</v>
      </c>
      <c r="BH5" s="624"/>
      <c r="BI5" s="624"/>
      <c r="BJ5" s="624"/>
      <c r="BK5" s="624"/>
      <c r="BL5" s="624"/>
      <c r="BM5" s="624"/>
      <c r="BN5" s="625"/>
      <c r="BO5" s="626">
        <v>93.6</v>
      </c>
      <c r="BP5" s="626"/>
      <c r="BQ5" s="626"/>
      <c r="BR5" s="626"/>
      <c r="BS5" s="627">
        <v>179353</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231370</v>
      </c>
      <c r="S6" s="624"/>
      <c r="T6" s="624"/>
      <c r="U6" s="624"/>
      <c r="V6" s="624"/>
      <c r="W6" s="624"/>
      <c r="X6" s="624"/>
      <c r="Y6" s="625"/>
      <c r="Z6" s="626">
        <v>0.4</v>
      </c>
      <c r="AA6" s="626"/>
      <c r="AB6" s="626"/>
      <c r="AC6" s="626"/>
      <c r="AD6" s="627">
        <v>231370</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18852952</v>
      </c>
      <c r="BH6" s="624"/>
      <c r="BI6" s="624"/>
      <c r="BJ6" s="624"/>
      <c r="BK6" s="624"/>
      <c r="BL6" s="624"/>
      <c r="BM6" s="624"/>
      <c r="BN6" s="625"/>
      <c r="BO6" s="626">
        <v>93.6</v>
      </c>
      <c r="BP6" s="626"/>
      <c r="BQ6" s="626"/>
      <c r="BR6" s="626"/>
      <c r="BS6" s="627">
        <v>179353</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276746</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276746</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9194</v>
      </c>
      <c r="S7" s="624"/>
      <c r="T7" s="624"/>
      <c r="U7" s="624"/>
      <c r="V7" s="624"/>
      <c r="W7" s="624"/>
      <c r="X7" s="624"/>
      <c r="Y7" s="625"/>
      <c r="Z7" s="626">
        <v>0</v>
      </c>
      <c r="AA7" s="626"/>
      <c r="AB7" s="626"/>
      <c r="AC7" s="626"/>
      <c r="AD7" s="627">
        <v>9194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8994380</v>
      </c>
      <c r="BH7" s="624"/>
      <c r="BI7" s="624"/>
      <c r="BJ7" s="624"/>
      <c r="BK7" s="624"/>
      <c r="BL7" s="624"/>
      <c r="BM7" s="624"/>
      <c r="BN7" s="625"/>
      <c r="BO7" s="626">
        <v>44.7</v>
      </c>
      <c r="BP7" s="626"/>
      <c r="BQ7" s="626"/>
      <c r="BR7" s="626"/>
      <c r="BS7" s="627">
        <v>179353</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8665788</v>
      </c>
      <c r="CS7" s="624"/>
      <c r="CT7" s="624"/>
      <c r="CU7" s="624"/>
      <c r="CV7" s="624"/>
      <c r="CW7" s="624"/>
      <c r="CX7" s="624"/>
      <c r="CY7" s="625"/>
      <c r="CZ7" s="626">
        <v>17</v>
      </c>
      <c r="DA7" s="626"/>
      <c r="DB7" s="626"/>
      <c r="DC7" s="626"/>
      <c r="DD7" s="632">
        <v>181130</v>
      </c>
      <c r="DE7" s="624"/>
      <c r="DF7" s="624"/>
      <c r="DG7" s="624"/>
      <c r="DH7" s="624"/>
      <c r="DI7" s="624"/>
      <c r="DJ7" s="624"/>
      <c r="DK7" s="624"/>
      <c r="DL7" s="624"/>
      <c r="DM7" s="624"/>
      <c r="DN7" s="624"/>
      <c r="DO7" s="624"/>
      <c r="DP7" s="625"/>
      <c r="DQ7" s="632">
        <v>7865923</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210068</v>
      </c>
      <c r="S8" s="624"/>
      <c r="T8" s="624"/>
      <c r="U8" s="624"/>
      <c r="V8" s="624"/>
      <c r="W8" s="624"/>
      <c r="X8" s="624"/>
      <c r="Y8" s="625"/>
      <c r="Z8" s="626">
        <v>0.4</v>
      </c>
      <c r="AA8" s="626"/>
      <c r="AB8" s="626"/>
      <c r="AC8" s="626"/>
      <c r="AD8" s="627">
        <v>210068</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212519</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26182482</v>
      </c>
      <c r="CS8" s="624"/>
      <c r="CT8" s="624"/>
      <c r="CU8" s="624"/>
      <c r="CV8" s="624"/>
      <c r="CW8" s="624"/>
      <c r="CX8" s="624"/>
      <c r="CY8" s="625"/>
      <c r="CZ8" s="626">
        <v>51.2</v>
      </c>
      <c r="DA8" s="626"/>
      <c r="DB8" s="626"/>
      <c r="DC8" s="626"/>
      <c r="DD8" s="632">
        <v>531699</v>
      </c>
      <c r="DE8" s="624"/>
      <c r="DF8" s="624"/>
      <c r="DG8" s="624"/>
      <c r="DH8" s="624"/>
      <c r="DI8" s="624"/>
      <c r="DJ8" s="624"/>
      <c r="DK8" s="624"/>
      <c r="DL8" s="624"/>
      <c r="DM8" s="624"/>
      <c r="DN8" s="624"/>
      <c r="DO8" s="624"/>
      <c r="DP8" s="625"/>
      <c r="DQ8" s="632">
        <v>12084912</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300930</v>
      </c>
      <c r="S9" s="624"/>
      <c r="T9" s="624"/>
      <c r="U9" s="624"/>
      <c r="V9" s="624"/>
      <c r="W9" s="624"/>
      <c r="X9" s="624"/>
      <c r="Y9" s="625"/>
      <c r="Z9" s="626">
        <v>0.6</v>
      </c>
      <c r="AA9" s="626"/>
      <c r="AB9" s="626"/>
      <c r="AC9" s="626"/>
      <c r="AD9" s="627">
        <v>300930</v>
      </c>
      <c r="AE9" s="627"/>
      <c r="AF9" s="627"/>
      <c r="AG9" s="627"/>
      <c r="AH9" s="627"/>
      <c r="AI9" s="627"/>
      <c r="AJ9" s="627"/>
      <c r="AK9" s="627"/>
      <c r="AL9" s="628">
        <v>1.1000000000000001</v>
      </c>
      <c r="AM9" s="629"/>
      <c r="AN9" s="629"/>
      <c r="AO9" s="630"/>
      <c r="AP9" s="620" t="s">
        <v>230</v>
      </c>
      <c r="AQ9" s="621"/>
      <c r="AR9" s="621"/>
      <c r="AS9" s="621"/>
      <c r="AT9" s="621"/>
      <c r="AU9" s="621"/>
      <c r="AV9" s="621"/>
      <c r="AW9" s="621"/>
      <c r="AX9" s="621"/>
      <c r="AY9" s="621"/>
      <c r="AZ9" s="621"/>
      <c r="BA9" s="621"/>
      <c r="BB9" s="621"/>
      <c r="BC9" s="621"/>
      <c r="BD9" s="621"/>
      <c r="BE9" s="621"/>
      <c r="BF9" s="622"/>
      <c r="BG9" s="623">
        <v>7546340</v>
      </c>
      <c r="BH9" s="624"/>
      <c r="BI9" s="624"/>
      <c r="BJ9" s="624"/>
      <c r="BK9" s="624"/>
      <c r="BL9" s="624"/>
      <c r="BM9" s="624"/>
      <c r="BN9" s="625"/>
      <c r="BO9" s="626">
        <v>37.5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3644348</v>
      </c>
      <c r="CS9" s="624"/>
      <c r="CT9" s="624"/>
      <c r="CU9" s="624"/>
      <c r="CV9" s="624"/>
      <c r="CW9" s="624"/>
      <c r="CX9" s="624"/>
      <c r="CY9" s="625"/>
      <c r="CZ9" s="626">
        <v>7.1</v>
      </c>
      <c r="DA9" s="626"/>
      <c r="DB9" s="626"/>
      <c r="DC9" s="626"/>
      <c r="DD9" s="632">
        <v>12658</v>
      </c>
      <c r="DE9" s="624"/>
      <c r="DF9" s="624"/>
      <c r="DG9" s="624"/>
      <c r="DH9" s="624"/>
      <c r="DI9" s="624"/>
      <c r="DJ9" s="624"/>
      <c r="DK9" s="624"/>
      <c r="DL9" s="624"/>
      <c r="DM9" s="624"/>
      <c r="DN9" s="624"/>
      <c r="DO9" s="624"/>
      <c r="DP9" s="625"/>
      <c r="DQ9" s="632">
        <v>3304210</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352255</v>
      </c>
      <c r="BH10" s="624"/>
      <c r="BI10" s="624"/>
      <c r="BJ10" s="624"/>
      <c r="BK10" s="624"/>
      <c r="BL10" s="624"/>
      <c r="BM10" s="624"/>
      <c r="BN10" s="625"/>
      <c r="BO10" s="626">
        <v>1.7</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63763</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13763</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3082148</v>
      </c>
      <c r="S11" s="624"/>
      <c r="T11" s="624"/>
      <c r="U11" s="624"/>
      <c r="V11" s="624"/>
      <c r="W11" s="624"/>
      <c r="X11" s="624"/>
      <c r="Y11" s="625"/>
      <c r="Z11" s="628">
        <v>5.8</v>
      </c>
      <c r="AA11" s="629"/>
      <c r="AB11" s="629"/>
      <c r="AC11" s="635"/>
      <c r="AD11" s="632">
        <v>3082148</v>
      </c>
      <c r="AE11" s="624"/>
      <c r="AF11" s="624"/>
      <c r="AG11" s="624"/>
      <c r="AH11" s="624"/>
      <c r="AI11" s="624"/>
      <c r="AJ11" s="624"/>
      <c r="AK11" s="625"/>
      <c r="AL11" s="628">
        <v>10.8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883266</v>
      </c>
      <c r="BH11" s="624"/>
      <c r="BI11" s="624"/>
      <c r="BJ11" s="624"/>
      <c r="BK11" s="624"/>
      <c r="BL11" s="624"/>
      <c r="BM11" s="624"/>
      <c r="BN11" s="625"/>
      <c r="BO11" s="626">
        <v>4.4000000000000004</v>
      </c>
      <c r="BP11" s="626"/>
      <c r="BQ11" s="626"/>
      <c r="BR11" s="626"/>
      <c r="BS11" s="627">
        <v>179353</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68917</v>
      </c>
      <c r="CS11" s="624"/>
      <c r="CT11" s="624"/>
      <c r="CU11" s="624"/>
      <c r="CV11" s="624"/>
      <c r="CW11" s="624"/>
      <c r="CX11" s="624"/>
      <c r="CY11" s="625"/>
      <c r="CZ11" s="626">
        <v>0.1</v>
      </c>
      <c r="DA11" s="626"/>
      <c r="DB11" s="626"/>
      <c r="DC11" s="626"/>
      <c r="DD11" s="632">
        <v>3000</v>
      </c>
      <c r="DE11" s="624"/>
      <c r="DF11" s="624"/>
      <c r="DG11" s="624"/>
      <c r="DH11" s="624"/>
      <c r="DI11" s="624"/>
      <c r="DJ11" s="624"/>
      <c r="DK11" s="624"/>
      <c r="DL11" s="624"/>
      <c r="DM11" s="624"/>
      <c r="DN11" s="624"/>
      <c r="DO11" s="624"/>
      <c r="DP11" s="625"/>
      <c r="DQ11" s="632">
        <v>61103</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8846320</v>
      </c>
      <c r="BH12" s="624"/>
      <c r="BI12" s="624"/>
      <c r="BJ12" s="624"/>
      <c r="BK12" s="624"/>
      <c r="BL12" s="624"/>
      <c r="BM12" s="624"/>
      <c r="BN12" s="625"/>
      <c r="BO12" s="626">
        <v>43.9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138891</v>
      </c>
      <c r="CS12" s="624"/>
      <c r="CT12" s="624"/>
      <c r="CU12" s="624"/>
      <c r="CV12" s="624"/>
      <c r="CW12" s="624"/>
      <c r="CX12" s="624"/>
      <c r="CY12" s="625"/>
      <c r="CZ12" s="626">
        <v>0.3</v>
      </c>
      <c r="DA12" s="626"/>
      <c r="DB12" s="626"/>
      <c r="DC12" s="626"/>
      <c r="DD12" s="632">
        <v>16767</v>
      </c>
      <c r="DE12" s="624"/>
      <c r="DF12" s="624"/>
      <c r="DG12" s="624"/>
      <c r="DH12" s="624"/>
      <c r="DI12" s="624"/>
      <c r="DJ12" s="624"/>
      <c r="DK12" s="624"/>
      <c r="DL12" s="624"/>
      <c r="DM12" s="624"/>
      <c r="DN12" s="624"/>
      <c r="DO12" s="624"/>
      <c r="DP12" s="625"/>
      <c r="DQ12" s="632">
        <v>129757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8794819</v>
      </c>
      <c r="BH13" s="624"/>
      <c r="BI13" s="624"/>
      <c r="BJ13" s="624"/>
      <c r="BK13" s="624"/>
      <c r="BL13" s="624"/>
      <c r="BM13" s="624"/>
      <c r="BN13" s="625"/>
      <c r="BO13" s="626">
        <v>43.7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2475861</v>
      </c>
      <c r="CS13" s="624"/>
      <c r="CT13" s="624"/>
      <c r="CU13" s="624"/>
      <c r="CV13" s="624"/>
      <c r="CW13" s="624"/>
      <c r="CX13" s="624"/>
      <c r="CY13" s="625"/>
      <c r="CZ13" s="626">
        <v>4.8</v>
      </c>
      <c r="DA13" s="626"/>
      <c r="DB13" s="626"/>
      <c r="DC13" s="626"/>
      <c r="DD13" s="632">
        <v>730402</v>
      </c>
      <c r="DE13" s="624"/>
      <c r="DF13" s="624"/>
      <c r="DG13" s="624"/>
      <c r="DH13" s="624"/>
      <c r="DI13" s="624"/>
      <c r="DJ13" s="624"/>
      <c r="DK13" s="624"/>
      <c r="DL13" s="624"/>
      <c r="DM13" s="624"/>
      <c r="DN13" s="624"/>
      <c r="DO13" s="624"/>
      <c r="DP13" s="625"/>
      <c r="DQ13" s="632">
        <v>1834273</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217853</v>
      </c>
      <c r="BH14" s="624"/>
      <c r="BI14" s="624"/>
      <c r="BJ14" s="624"/>
      <c r="BK14" s="624"/>
      <c r="BL14" s="624"/>
      <c r="BM14" s="624"/>
      <c r="BN14" s="625"/>
      <c r="BO14" s="626">
        <v>1.1000000000000001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1938689</v>
      </c>
      <c r="CS14" s="624"/>
      <c r="CT14" s="624"/>
      <c r="CU14" s="624"/>
      <c r="CV14" s="624"/>
      <c r="CW14" s="624"/>
      <c r="CX14" s="624"/>
      <c r="CY14" s="625"/>
      <c r="CZ14" s="626">
        <v>3.8</v>
      </c>
      <c r="DA14" s="626"/>
      <c r="DB14" s="626"/>
      <c r="DC14" s="626"/>
      <c r="DD14" s="632">
        <v>204629</v>
      </c>
      <c r="DE14" s="624"/>
      <c r="DF14" s="624"/>
      <c r="DG14" s="624"/>
      <c r="DH14" s="624"/>
      <c r="DI14" s="624"/>
      <c r="DJ14" s="624"/>
      <c r="DK14" s="624"/>
      <c r="DL14" s="624"/>
      <c r="DM14" s="624"/>
      <c r="DN14" s="624"/>
      <c r="DO14" s="624"/>
      <c r="DP14" s="625"/>
      <c r="DQ14" s="632">
        <v>1742224</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63474</v>
      </c>
      <c r="S15" s="624"/>
      <c r="T15" s="624"/>
      <c r="U15" s="624"/>
      <c r="V15" s="624"/>
      <c r="W15" s="624"/>
      <c r="X15" s="624"/>
      <c r="Y15" s="625"/>
      <c r="Z15" s="626">
        <v>0.1</v>
      </c>
      <c r="AA15" s="626"/>
      <c r="AB15" s="626"/>
      <c r="AC15" s="626"/>
      <c r="AD15" s="627">
        <v>63474</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794399</v>
      </c>
      <c r="BH15" s="624"/>
      <c r="BI15" s="624"/>
      <c r="BJ15" s="624"/>
      <c r="BK15" s="624"/>
      <c r="BL15" s="624"/>
      <c r="BM15" s="624"/>
      <c r="BN15" s="625"/>
      <c r="BO15" s="626">
        <v>3.9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5009292</v>
      </c>
      <c r="CS15" s="624"/>
      <c r="CT15" s="624"/>
      <c r="CU15" s="624"/>
      <c r="CV15" s="624"/>
      <c r="CW15" s="624"/>
      <c r="CX15" s="624"/>
      <c r="CY15" s="625"/>
      <c r="CZ15" s="626">
        <v>9.8000000000000007</v>
      </c>
      <c r="DA15" s="626"/>
      <c r="DB15" s="626"/>
      <c r="DC15" s="626"/>
      <c r="DD15" s="632">
        <v>1241261</v>
      </c>
      <c r="DE15" s="624"/>
      <c r="DF15" s="624"/>
      <c r="DG15" s="624"/>
      <c r="DH15" s="624"/>
      <c r="DI15" s="624"/>
      <c r="DJ15" s="624"/>
      <c r="DK15" s="624"/>
      <c r="DL15" s="624"/>
      <c r="DM15" s="624"/>
      <c r="DN15" s="624"/>
      <c r="DO15" s="624"/>
      <c r="DP15" s="625"/>
      <c r="DQ15" s="632">
        <v>3419365</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281977</v>
      </c>
      <c r="S16" s="624"/>
      <c r="T16" s="624"/>
      <c r="U16" s="624"/>
      <c r="V16" s="624"/>
      <c r="W16" s="624"/>
      <c r="X16" s="624"/>
      <c r="Y16" s="625"/>
      <c r="Z16" s="626">
        <v>0.5</v>
      </c>
      <c r="AA16" s="626"/>
      <c r="AB16" s="626"/>
      <c r="AC16" s="626"/>
      <c r="AD16" s="627">
        <v>281977</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795169</v>
      </c>
      <c r="S17" s="624"/>
      <c r="T17" s="624"/>
      <c r="U17" s="624"/>
      <c r="V17" s="624"/>
      <c r="W17" s="624"/>
      <c r="X17" s="624"/>
      <c r="Y17" s="625"/>
      <c r="Z17" s="626">
        <v>1.5</v>
      </c>
      <c r="AA17" s="626"/>
      <c r="AB17" s="626"/>
      <c r="AC17" s="626"/>
      <c r="AD17" s="627">
        <v>795169</v>
      </c>
      <c r="AE17" s="627"/>
      <c r="AF17" s="627"/>
      <c r="AG17" s="627"/>
      <c r="AH17" s="627"/>
      <c r="AI17" s="627"/>
      <c r="AJ17" s="627"/>
      <c r="AK17" s="627"/>
      <c r="AL17" s="628">
        <v>2.8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2636620</v>
      </c>
      <c r="CS17" s="624"/>
      <c r="CT17" s="624"/>
      <c r="CU17" s="624"/>
      <c r="CV17" s="624"/>
      <c r="CW17" s="624"/>
      <c r="CX17" s="624"/>
      <c r="CY17" s="625"/>
      <c r="CZ17" s="626">
        <v>5.2</v>
      </c>
      <c r="DA17" s="626"/>
      <c r="DB17" s="626"/>
      <c r="DC17" s="626"/>
      <c r="DD17" s="632" t="s">
        <v>122</v>
      </c>
      <c r="DE17" s="624"/>
      <c r="DF17" s="624"/>
      <c r="DG17" s="624"/>
      <c r="DH17" s="624"/>
      <c r="DI17" s="624"/>
      <c r="DJ17" s="624"/>
      <c r="DK17" s="624"/>
      <c r="DL17" s="624"/>
      <c r="DM17" s="624"/>
      <c r="DN17" s="624"/>
      <c r="DO17" s="624"/>
      <c r="DP17" s="625"/>
      <c r="DQ17" s="632">
        <v>2636620</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177840</v>
      </c>
      <c r="S18" s="624"/>
      <c r="T18" s="624"/>
      <c r="U18" s="624"/>
      <c r="V18" s="624"/>
      <c r="W18" s="624"/>
      <c r="X18" s="624"/>
      <c r="Y18" s="625"/>
      <c r="Z18" s="626">
        <v>0.3</v>
      </c>
      <c r="AA18" s="626"/>
      <c r="AB18" s="626"/>
      <c r="AC18" s="626"/>
      <c r="AD18" s="627">
        <v>177840</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613451</v>
      </c>
      <c r="S19" s="624"/>
      <c r="T19" s="624"/>
      <c r="U19" s="624"/>
      <c r="V19" s="624"/>
      <c r="W19" s="624"/>
      <c r="X19" s="624"/>
      <c r="Y19" s="625"/>
      <c r="Z19" s="626">
        <v>1.1000000000000001</v>
      </c>
      <c r="AA19" s="626"/>
      <c r="AB19" s="626"/>
      <c r="AC19" s="626"/>
      <c r="AD19" s="627">
        <v>613451</v>
      </c>
      <c r="AE19" s="627"/>
      <c r="AF19" s="627"/>
      <c r="AG19" s="627"/>
      <c r="AH19" s="627"/>
      <c r="AI19" s="627"/>
      <c r="AJ19" s="627"/>
      <c r="AK19" s="627"/>
      <c r="AL19" s="628">
        <v>2.1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1284516</v>
      </c>
      <c r="BH19" s="624"/>
      <c r="BI19" s="624"/>
      <c r="BJ19" s="624"/>
      <c r="BK19" s="624"/>
      <c r="BL19" s="624"/>
      <c r="BM19" s="624"/>
      <c r="BN19" s="625"/>
      <c r="BO19" s="626">
        <v>6.4</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3878</v>
      </c>
      <c r="S20" s="624"/>
      <c r="T20" s="624"/>
      <c r="U20" s="624"/>
      <c r="V20" s="624"/>
      <c r="W20" s="624"/>
      <c r="X20" s="624"/>
      <c r="Y20" s="625"/>
      <c r="Z20" s="626">
        <v>0</v>
      </c>
      <c r="AA20" s="626"/>
      <c r="AB20" s="626"/>
      <c r="AC20" s="626"/>
      <c r="AD20" s="627">
        <v>3878</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1284516</v>
      </c>
      <c r="BH20" s="624"/>
      <c r="BI20" s="624"/>
      <c r="BJ20" s="624"/>
      <c r="BK20" s="624"/>
      <c r="BL20" s="624"/>
      <c r="BM20" s="624"/>
      <c r="BN20" s="625"/>
      <c r="BO20" s="626">
        <v>6.4</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51101397</v>
      </c>
      <c r="CS20" s="624"/>
      <c r="CT20" s="624"/>
      <c r="CU20" s="624"/>
      <c r="CV20" s="624"/>
      <c r="CW20" s="624"/>
      <c r="CX20" s="624"/>
      <c r="CY20" s="625"/>
      <c r="CZ20" s="626">
        <v>100</v>
      </c>
      <c r="DA20" s="626"/>
      <c r="DB20" s="626"/>
      <c r="DC20" s="626"/>
      <c r="DD20" s="632">
        <v>2921546</v>
      </c>
      <c r="DE20" s="624"/>
      <c r="DF20" s="624"/>
      <c r="DG20" s="624"/>
      <c r="DH20" s="624"/>
      <c r="DI20" s="624"/>
      <c r="DJ20" s="624"/>
      <c r="DK20" s="624"/>
      <c r="DL20" s="624"/>
      <c r="DM20" s="624"/>
      <c r="DN20" s="624"/>
      <c r="DO20" s="624"/>
      <c r="DP20" s="625"/>
      <c r="DQ20" s="632">
        <v>33368896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4578279</v>
      </c>
      <c r="S21" s="624"/>
      <c r="T21" s="624"/>
      <c r="U21" s="624"/>
      <c r="V21" s="624"/>
      <c r="W21" s="624"/>
      <c r="X21" s="624"/>
      <c r="Y21" s="625"/>
      <c r="Z21" s="626">
        <v>8.6</v>
      </c>
      <c r="AA21" s="626"/>
      <c r="AB21" s="626"/>
      <c r="AC21" s="626"/>
      <c r="AD21" s="627">
        <v>4417333</v>
      </c>
      <c r="AE21" s="627"/>
      <c r="AF21" s="627"/>
      <c r="AG21" s="627"/>
      <c r="AH21" s="627"/>
      <c r="AI21" s="627"/>
      <c r="AJ21" s="627"/>
      <c r="AK21" s="627"/>
      <c r="AL21" s="628">
        <v>15.4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4417333</v>
      </c>
      <c r="S22" s="624"/>
      <c r="T22" s="624"/>
      <c r="U22" s="624"/>
      <c r="V22" s="624"/>
      <c r="W22" s="624"/>
      <c r="X22" s="624"/>
      <c r="Y22" s="625"/>
      <c r="Z22" s="626">
        <v>8.3000000000000007</v>
      </c>
      <c r="AA22" s="626"/>
      <c r="AB22" s="626"/>
      <c r="AC22" s="626"/>
      <c r="AD22" s="627">
        <v>4417333</v>
      </c>
      <c r="AE22" s="627"/>
      <c r="AF22" s="627"/>
      <c r="AG22" s="627"/>
      <c r="AH22" s="627"/>
      <c r="AI22" s="627"/>
      <c r="AJ22" s="627"/>
      <c r="AK22" s="627"/>
      <c r="AL22" s="628">
        <v>15.4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160946</v>
      </c>
      <c r="S23" s="624"/>
      <c r="T23" s="624"/>
      <c r="U23" s="624"/>
      <c r="V23" s="624"/>
      <c r="W23" s="624"/>
      <c r="X23" s="624"/>
      <c r="Y23" s="625"/>
      <c r="Z23" s="626">
        <v>0.3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1284516</v>
      </c>
      <c r="BH23" s="624"/>
      <c r="BI23" s="624"/>
      <c r="BJ23" s="624"/>
      <c r="BK23" s="624"/>
      <c r="BL23" s="624"/>
      <c r="BM23" s="624"/>
      <c r="BN23" s="625"/>
      <c r="BO23" s="626">
        <v>6.4</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29742836</v>
      </c>
      <c r="CS24" s="613"/>
      <c r="CT24" s="613"/>
      <c r="CU24" s="613"/>
      <c r="CV24" s="613"/>
      <c r="CW24" s="613"/>
      <c r="CX24" s="613"/>
      <c r="CY24" s="614"/>
      <c r="CZ24" s="617">
        <v>58.2</v>
      </c>
      <c r="DA24" s="618"/>
      <c r="DB24" s="618"/>
      <c r="DC24" s="634"/>
      <c r="DD24" s="653">
        <v>16818517</v>
      </c>
      <c r="DE24" s="613"/>
      <c r="DF24" s="613"/>
      <c r="DG24" s="613"/>
      <c r="DH24" s="613"/>
      <c r="DI24" s="613"/>
      <c r="DJ24" s="613"/>
      <c r="DK24" s="614"/>
      <c r="DL24" s="653">
        <v>16090509</v>
      </c>
      <c r="DM24" s="613"/>
      <c r="DN24" s="613"/>
      <c r="DO24" s="613"/>
      <c r="DP24" s="613"/>
      <c r="DQ24" s="613"/>
      <c r="DR24" s="613"/>
      <c r="DS24" s="613"/>
      <c r="DT24" s="613"/>
      <c r="DU24" s="613"/>
      <c r="DV24" s="614"/>
      <c r="DW24" s="617">
        <v>56.2</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29690077</v>
      </c>
      <c r="S25" s="624"/>
      <c r="T25" s="624"/>
      <c r="U25" s="624"/>
      <c r="V25" s="624"/>
      <c r="W25" s="624"/>
      <c r="X25" s="624"/>
      <c r="Y25" s="625"/>
      <c r="Z25" s="626">
        <v>55.5</v>
      </c>
      <c r="AA25" s="626"/>
      <c r="AB25" s="626"/>
      <c r="AC25" s="626"/>
      <c r="AD25" s="627">
        <v>28244615</v>
      </c>
      <c r="AE25" s="627"/>
      <c r="AF25" s="627"/>
      <c r="AG25" s="627"/>
      <c r="AH25" s="627"/>
      <c r="AI25" s="627"/>
      <c r="AJ25" s="627"/>
      <c r="AK25" s="627"/>
      <c r="AL25" s="628">
        <v>98.6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9039368</v>
      </c>
      <c r="CS25" s="656"/>
      <c r="CT25" s="656"/>
      <c r="CU25" s="656"/>
      <c r="CV25" s="656"/>
      <c r="CW25" s="656"/>
      <c r="CX25" s="656"/>
      <c r="CY25" s="657"/>
      <c r="CZ25" s="628">
        <v>17.7</v>
      </c>
      <c r="DA25" s="654"/>
      <c r="DB25" s="654"/>
      <c r="DC25" s="658"/>
      <c r="DD25" s="632">
        <v>8430861</v>
      </c>
      <c r="DE25" s="656"/>
      <c r="DF25" s="656"/>
      <c r="DG25" s="656"/>
      <c r="DH25" s="656"/>
      <c r="DI25" s="656"/>
      <c r="DJ25" s="656"/>
      <c r="DK25" s="657"/>
      <c r="DL25" s="632">
        <v>8326771</v>
      </c>
      <c r="DM25" s="656"/>
      <c r="DN25" s="656"/>
      <c r="DO25" s="656"/>
      <c r="DP25" s="656"/>
      <c r="DQ25" s="656"/>
      <c r="DR25" s="656"/>
      <c r="DS25" s="656"/>
      <c r="DT25" s="656"/>
      <c r="DU25" s="656"/>
      <c r="DV25" s="657"/>
      <c r="DW25" s="628">
        <v>29.1</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14180</v>
      </c>
      <c r="S26" s="624"/>
      <c r="T26" s="624"/>
      <c r="U26" s="624"/>
      <c r="V26" s="624"/>
      <c r="W26" s="624"/>
      <c r="X26" s="624"/>
      <c r="Y26" s="625"/>
      <c r="Z26" s="626">
        <v>0</v>
      </c>
      <c r="AA26" s="626"/>
      <c r="AB26" s="626"/>
      <c r="AC26" s="626"/>
      <c r="AD26" s="627">
        <v>14180</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6018903</v>
      </c>
      <c r="CS26" s="624"/>
      <c r="CT26" s="624"/>
      <c r="CU26" s="624"/>
      <c r="CV26" s="624"/>
      <c r="CW26" s="624"/>
      <c r="CX26" s="624"/>
      <c r="CY26" s="625"/>
      <c r="CZ26" s="628">
        <v>11.8</v>
      </c>
      <c r="DA26" s="654"/>
      <c r="DB26" s="654"/>
      <c r="DC26" s="658"/>
      <c r="DD26" s="632">
        <v>5671079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197608</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20137468</v>
      </c>
      <c r="BH27" s="624"/>
      <c r="BI27" s="624"/>
      <c r="BJ27" s="624"/>
      <c r="BK27" s="624"/>
      <c r="BL27" s="624"/>
      <c r="BM27" s="624"/>
      <c r="BN27" s="625"/>
      <c r="BO27" s="626">
        <v>100</v>
      </c>
      <c r="BP27" s="626"/>
      <c r="BQ27" s="626"/>
      <c r="BR27" s="626"/>
      <c r="BS27" s="627">
        <v>179353</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18066848</v>
      </c>
      <c r="CS27" s="656"/>
      <c r="CT27" s="656"/>
      <c r="CU27" s="656"/>
      <c r="CV27" s="656"/>
      <c r="CW27" s="656"/>
      <c r="CX27" s="656"/>
      <c r="CY27" s="657"/>
      <c r="CZ27" s="628">
        <v>35.4</v>
      </c>
      <c r="DA27" s="654"/>
      <c r="DB27" s="654"/>
      <c r="DC27" s="658"/>
      <c r="DD27" s="632">
        <v>5751036</v>
      </c>
      <c r="DE27" s="656"/>
      <c r="DF27" s="656"/>
      <c r="DG27" s="656"/>
      <c r="DH27" s="656"/>
      <c r="DI27" s="656"/>
      <c r="DJ27" s="656"/>
      <c r="DK27" s="657"/>
      <c r="DL27" s="632">
        <v>5127118</v>
      </c>
      <c r="DM27" s="656"/>
      <c r="DN27" s="656"/>
      <c r="DO27" s="656"/>
      <c r="DP27" s="656"/>
      <c r="DQ27" s="656"/>
      <c r="DR27" s="656"/>
      <c r="DS27" s="656"/>
      <c r="DT27" s="656"/>
      <c r="DU27" s="656"/>
      <c r="DV27" s="657"/>
      <c r="DW27" s="628">
        <v>17.899999999999999</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283674</v>
      </c>
      <c r="S28" s="624"/>
      <c r="T28" s="624"/>
      <c r="U28" s="624"/>
      <c r="V28" s="624"/>
      <c r="W28" s="624"/>
      <c r="X28" s="624"/>
      <c r="Y28" s="625"/>
      <c r="Z28" s="626">
        <v>0.5</v>
      </c>
      <c r="AA28" s="626"/>
      <c r="AB28" s="626"/>
      <c r="AC28" s="626"/>
      <c r="AD28" s="627">
        <v>115339</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2636620</v>
      </c>
      <c r="CS28" s="624"/>
      <c r="CT28" s="624"/>
      <c r="CU28" s="624"/>
      <c r="CV28" s="624"/>
      <c r="CW28" s="624"/>
      <c r="CX28" s="624"/>
      <c r="CY28" s="625"/>
      <c r="CZ28" s="628">
        <v>5.2</v>
      </c>
      <c r="DA28" s="654"/>
      <c r="DB28" s="654"/>
      <c r="DC28" s="658"/>
      <c r="DD28" s="632">
        <v>2636620</v>
      </c>
      <c r="DE28" s="624"/>
      <c r="DF28" s="624"/>
      <c r="DG28" s="624"/>
      <c r="DH28" s="624"/>
      <c r="DI28" s="624"/>
      <c r="DJ28" s="624"/>
      <c r="DK28" s="625"/>
      <c r="DL28" s="632">
        <v>2636620</v>
      </c>
      <c r="DM28" s="624"/>
      <c r="DN28" s="624"/>
      <c r="DO28" s="624"/>
      <c r="DP28" s="624"/>
      <c r="DQ28" s="624"/>
      <c r="DR28" s="624"/>
      <c r="DS28" s="624"/>
      <c r="DT28" s="624"/>
      <c r="DU28" s="624"/>
      <c r="DV28" s="625"/>
      <c r="DW28" s="628">
        <v>9.1999999999999993</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137838</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2636620</v>
      </c>
      <c r="CS29" s="656"/>
      <c r="CT29" s="656"/>
      <c r="CU29" s="656"/>
      <c r="CV29" s="656"/>
      <c r="CW29" s="656"/>
      <c r="CX29" s="656"/>
      <c r="CY29" s="657"/>
      <c r="CZ29" s="628">
        <v>5.2</v>
      </c>
      <c r="DA29" s="654"/>
      <c r="DB29" s="654"/>
      <c r="DC29" s="658"/>
      <c r="DD29" s="632">
        <v>2636620</v>
      </c>
      <c r="DE29" s="656"/>
      <c r="DF29" s="656"/>
      <c r="DG29" s="656"/>
      <c r="DH29" s="656"/>
      <c r="DI29" s="656"/>
      <c r="DJ29" s="656"/>
      <c r="DK29" s="657"/>
      <c r="DL29" s="632">
        <v>2636620</v>
      </c>
      <c r="DM29" s="656"/>
      <c r="DN29" s="656"/>
      <c r="DO29" s="656"/>
      <c r="DP29" s="656"/>
      <c r="DQ29" s="656"/>
      <c r="DR29" s="656"/>
      <c r="DS29" s="656"/>
      <c r="DT29" s="656"/>
      <c r="DU29" s="656"/>
      <c r="DV29" s="657"/>
      <c r="DW29" s="628">
        <v>9.1999999999999993</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10844835</v>
      </c>
      <c r="S30" s="624"/>
      <c r="T30" s="624"/>
      <c r="U30" s="624"/>
      <c r="V30" s="624"/>
      <c r="W30" s="624"/>
      <c r="X30" s="624"/>
      <c r="Y30" s="625"/>
      <c r="Z30" s="626">
        <v>20.3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2564724</v>
      </c>
      <c r="CS30" s="624"/>
      <c r="CT30" s="624"/>
      <c r="CU30" s="624"/>
      <c r="CV30" s="624"/>
      <c r="CW30" s="624"/>
      <c r="CX30" s="624"/>
      <c r="CY30" s="625"/>
      <c r="CZ30" s="628">
        <v>5</v>
      </c>
      <c r="DA30" s="654"/>
      <c r="DB30" s="654"/>
      <c r="DC30" s="658"/>
      <c r="DD30" s="632">
        <v>2564724</v>
      </c>
      <c r="DE30" s="624"/>
      <c r="DF30" s="624"/>
      <c r="DG30" s="624"/>
      <c r="DH30" s="624"/>
      <c r="DI30" s="624"/>
      <c r="DJ30" s="624"/>
      <c r="DK30" s="625"/>
      <c r="DL30" s="632">
        <v>2564724</v>
      </c>
      <c r="DM30" s="624"/>
      <c r="DN30" s="624"/>
      <c r="DO30" s="624"/>
      <c r="DP30" s="624"/>
      <c r="DQ30" s="624"/>
      <c r="DR30" s="624"/>
      <c r="DS30" s="624"/>
      <c r="DT30" s="624"/>
      <c r="DU30" s="624"/>
      <c r="DV30" s="625"/>
      <c r="DW30" s="628">
        <v>9</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v>260340</v>
      </c>
      <c r="S31" s="624"/>
      <c r="T31" s="624"/>
      <c r="U31" s="624"/>
      <c r="V31" s="624"/>
      <c r="W31" s="624"/>
      <c r="X31" s="624"/>
      <c r="Y31" s="625"/>
      <c r="Z31" s="626">
        <v>0.5</v>
      </c>
      <c r="AA31" s="626"/>
      <c r="AB31" s="626"/>
      <c r="AC31" s="626"/>
      <c r="AD31" s="627">
        <v>260340</v>
      </c>
      <c r="AE31" s="627"/>
      <c r="AF31" s="627"/>
      <c r="AG31" s="627"/>
      <c r="AH31" s="627"/>
      <c r="AI31" s="627"/>
      <c r="AJ31" s="627"/>
      <c r="AK31" s="627"/>
      <c r="AL31" s="628">
        <v>0.9</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98.9</v>
      </c>
      <c r="BH31" s="667"/>
      <c r="BI31" s="667"/>
      <c r="BJ31" s="667"/>
      <c r="BK31" s="667"/>
      <c r="BL31" s="667"/>
      <c r="BM31" s="618">
        <v>97</v>
      </c>
      <c r="BN31" s="667"/>
      <c r="BO31" s="667"/>
      <c r="BP31" s="667"/>
      <c r="BQ31" s="668"/>
      <c r="BR31" s="679">
        <v>98.8</v>
      </c>
      <c r="BS31" s="667"/>
      <c r="BT31" s="667"/>
      <c r="BU31" s="667"/>
      <c r="BV31" s="667"/>
      <c r="BW31" s="667"/>
      <c r="BX31" s="618">
        <v>96.7</v>
      </c>
      <c r="BY31" s="667"/>
      <c r="BZ31" s="667"/>
      <c r="CA31" s="667"/>
      <c r="CB31" s="668"/>
      <c r="CD31" s="661"/>
      <c r="CE31" s="662"/>
      <c r="CF31" s="620" t="s">
        <v>300</v>
      </c>
      <c r="CG31" s="621"/>
      <c r="CH31" s="621"/>
      <c r="CI31" s="621"/>
      <c r="CJ31" s="621"/>
      <c r="CK31" s="621"/>
      <c r="CL31" s="621"/>
      <c r="CM31" s="621"/>
      <c r="CN31" s="621"/>
      <c r="CO31" s="621"/>
      <c r="CP31" s="621"/>
      <c r="CQ31" s="622"/>
      <c r="CR31" s="623">
        <v>71896</v>
      </c>
      <c r="CS31" s="656"/>
      <c r="CT31" s="656"/>
      <c r="CU31" s="656"/>
      <c r="CV31" s="656"/>
      <c r="CW31" s="656"/>
      <c r="CX31" s="656"/>
      <c r="CY31" s="657"/>
      <c r="CZ31" s="628">
        <v>0.1</v>
      </c>
      <c r="DA31" s="654"/>
      <c r="DB31" s="654"/>
      <c r="DC31" s="658"/>
      <c r="DD31" s="632">
        <v>71896</v>
      </c>
      <c r="DE31" s="656"/>
      <c r="DF31" s="656"/>
      <c r="DG31" s="656"/>
      <c r="DH31" s="656"/>
      <c r="DI31" s="656"/>
      <c r="DJ31" s="656"/>
      <c r="DK31" s="657"/>
      <c r="DL31" s="632">
        <v>71896</v>
      </c>
      <c r="DM31" s="656"/>
      <c r="DN31" s="656"/>
      <c r="DO31" s="656"/>
      <c r="DP31" s="656"/>
      <c r="DQ31" s="656"/>
      <c r="DR31" s="656"/>
      <c r="DS31" s="656"/>
      <c r="DT31" s="656"/>
      <c r="DU31" s="656"/>
      <c r="DV31" s="657"/>
      <c r="DW31" s="628">
        <v>0.3</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3606103</v>
      </c>
      <c r="S32" s="624"/>
      <c r="T32" s="624"/>
      <c r="U32" s="624"/>
      <c r="V32" s="624"/>
      <c r="W32" s="624"/>
      <c r="X32" s="624"/>
      <c r="Y32" s="625"/>
      <c r="Z32" s="626">
        <v>6.7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98.5</v>
      </c>
      <c r="BH32" s="656"/>
      <c r="BI32" s="656"/>
      <c r="BJ32" s="656"/>
      <c r="BK32" s="656"/>
      <c r="BL32" s="656"/>
      <c r="BM32" s="629">
        <v>95.3</v>
      </c>
      <c r="BN32" s="656"/>
      <c r="BO32" s="656"/>
      <c r="BP32" s="656"/>
      <c r="BQ32" s="678"/>
      <c r="BR32" s="680">
        <v>98.3</v>
      </c>
      <c r="BS32" s="656"/>
      <c r="BT32" s="656"/>
      <c r="BU32" s="656"/>
      <c r="BV32" s="656"/>
      <c r="BW32" s="656"/>
      <c r="BX32" s="629">
        <v>95</v>
      </c>
      <c r="BY32" s="656"/>
      <c r="BZ32" s="656"/>
      <c r="CA32" s="656"/>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225656</v>
      </c>
      <c r="S33" s="624"/>
      <c r="T33" s="624"/>
      <c r="U33" s="624"/>
      <c r="V33" s="624"/>
      <c r="W33" s="624"/>
      <c r="X33" s="624"/>
      <c r="Y33" s="625"/>
      <c r="Z33" s="626">
        <v>0.4</v>
      </c>
      <c r="AA33" s="626"/>
      <c r="AB33" s="626"/>
      <c r="AC33" s="626"/>
      <c r="AD33" s="627">
        <v>4705</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99.3</v>
      </c>
      <c r="BH33" s="682"/>
      <c r="BI33" s="682"/>
      <c r="BJ33" s="682"/>
      <c r="BK33" s="682"/>
      <c r="BL33" s="682"/>
      <c r="BM33" s="683">
        <v>98.3</v>
      </c>
      <c r="BN33" s="682"/>
      <c r="BO33" s="682"/>
      <c r="BP33" s="682"/>
      <c r="BQ33" s="684"/>
      <c r="BR33" s="681">
        <v>99.3</v>
      </c>
      <c r="BS33" s="682"/>
      <c r="BT33" s="682"/>
      <c r="BU33" s="682"/>
      <c r="BV33" s="682"/>
      <c r="BW33" s="682"/>
      <c r="BX33" s="683">
        <v>98.1</v>
      </c>
      <c r="BY33" s="682"/>
      <c r="BZ33" s="682"/>
      <c r="CA33" s="682"/>
      <c r="CB33" s="684"/>
      <c r="CD33" s="620" t="s">
        <v>307</v>
      </c>
      <c r="CE33" s="621"/>
      <c r="CF33" s="621"/>
      <c r="CG33" s="621"/>
      <c r="CH33" s="621"/>
      <c r="CI33" s="621"/>
      <c r="CJ33" s="621"/>
      <c r="CK33" s="621"/>
      <c r="CL33" s="621"/>
      <c r="CM33" s="621"/>
      <c r="CN33" s="621"/>
      <c r="CO33" s="621"/>
      <c r="CP33" s="621"/>
      <c r="CQ33" s="622"/>
      <c r="CR33" s="623">
        <v>18437015</v>
      </c>
      <c r="CS33" s="656"/>
      <c r="CT33" s="656"/>
      <c r="CU33" s="656"/>
      <c r="CV33" s="656"/>
      <c r="CW33" s="656"/>
      <c r="CX33" s="656"/>
      <c r="CY33" s="657"/>
      <c r="CZ33" s="628">
        <v>36.1</v>
      </c>
      <c r="DA33" s="654"/>
      <c r="DB33" s="654"/>
      <c r="DC33" s="658"/>
      <c r="DD33" s="632">
        <v>16022459</v>
      </c>
      <c r="DE33" s="656"/>
      <c r="DF33" s="656"/>
      <c r="DG33" s="656"/>
      <c r="DH33" s="656"/>
      <c r="DI33" s="656"/>
      <c r="DJ33" s="656"/>
      <c r="DK33" s="657"/>
      <c r="DL33" s="632">
        <v>11505302</v>
      </c>
      <c r="DM33" s="656"/>
      <c r="DN33" s="656"/>
      <c r="DO33" s="656"/>
      <c r="DP33" s="656"/>
      <c r="DQ33" s="656"/>
      <c r="DR33" s="656"/>
      <c r="DS33" s="656"/>
      <c r="DT33" s="656"/>
      <c r="DU33" s="656"/>
      <c r="DV33" s="657"/>
      <c r="DW33" s="628">
        <v>40.200000000000003</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31995</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7055199</v>
      </c>
      <c r="CS34" s="624"/>
      <c r="CT34" s="624"/>
      <c r="CU34" s="624"/>
      <c r="CV34" s="624"/>
      <c r="CW34" s="624"/>
      <c r="CX34" s="624"/>
      <c r="CY34" s="625"/>
      <c r="CZ34" s="628">
        <v>13.8</v>
      </c>
      <c r="DA34" s="654"/>
      <c r="DB34" s="654"/>
      <c r="DC34" s="658"/>
      <c r="DD34" s="632">
        <v>5764080</v>
      </c>
      <c r="DE34" s="624"/>
      <c r="DF34" s="624"/>
      <c r="DG34" s="624"/>
      <c r="DH34" s="624"/>
      <c r="DI34" s="624"/>
      <c r="DJ34" s="624"/>
      <c r="DK34" s="625"/>
      <c r="DL34" s="632">
        <v>5421870</v>
      </c>
      <c r="DM34" s="624"/>
      <c r="DN34" s="624"/>
      <c r="DO34" s="624"/>
      <c r="DP34" s="624"/>
      <c r="DQ34" s="624"/>
      <c r="DR34" s="624"/>
      <c r="DS34" s="624"/>
      <c r="DT34" s="624"/>
      <c r="DU34" s="624"/>
      <c r="DV34" s="625"/>
      <c r="DW34" s="628">
        <v>18.899999999999999</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2805754</v>
      </c>
      <c r="S35" s="624"/>
      <c r="T35" s="624"/>
      <c r="U35" s="624"/>
      <c r="V35" s="624"/>
      <c r="W35" s="624"/>
      <c r="X35" s="624"/>
      <c r="Y35" s="625"/>
      <c r="Z35" s="626">
        <v>5.2</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629217</v>
      </c>
      <c r="CS35" s="656"/>
      <c r="CT35" s="656"/>
      <c r="CU35" s="656"/>
      <c r="CV35" s="656"/>
      <c r="CW35" s="656"/>
      <c r="CX35" s="656"/>
      <c r="CY35" s="657"/>
      <c r="CZ35" s="628">
        <v>1.2</v>
      </c>
      <c r="DA35" s="654"/>
      <c r="DB35" s="654"/>
      <c r="DC35" s="658"/>
      <c r="DD35" s="632">
        <v>613272</v>
      </c>
      <c r="DE35" s="656"/>
      <c r="DF35" s="656"/>
      <c r="DG35" s="656"/>
      <c r="DH35" s="656"/>
      <c r="DI35" s="656"/>
      <c r="DJ35" s="656"/>
      <c r="DK35" s="657"/>
      <c r="DL35" s="632">
        <v>612762</v>
      </c>
      <c r="DM35" s="656"/>
      <c r="DN35" s="656"/>
      <c r="DO35" s="656"/>
      <c r="DP35" s="656"/>
      <c r="DQ35" s="656"/>
      <c r="DR35" s="656"/>
      <c r="DS35" s="656"/>
      <c r="DT35" s="656"/>
      <c r="DU35" s="656"/>
      <c r="DV35" s="657"/>
      <c r="DW35" s="628">
        <v>2.1</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2628270</v>
      </c>
      <c r="S36" s="624"/>
      <c r="T36" s="624"/>
      <c r="U36" s="624"/>
      <c r="V36" s="624"/>
      <c r="W36" s="624"/>
      <c r="X36" s="624"/>
      <c r="Y36" s="625"/>
      <c r="Z36" s="626">
        <v>4.9000000000000004</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4931173</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165408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2722549</v>
      </c>
      <c r="CS36" s="624"/>
      <c r="CT36" s="624"/>
      <c r="CU36" s="624"/>
      <c r="CV36" s="624"/>
      <c r="CW36" s="624"/>
      <c r="CX36" s="624"/>
      <c r="CY36" s="625"/>
      <c r="CZ36" s="628">
        <v>5.3</v>
      </c>
      <c r="DA36" s="654"/>
      <c r="DB36" s="654"/>
      <c r="DC36" s="658"/>
      <c r="DD36" s="632">
        <v>2500146</v>
      </c>
      <c r="DE36" s="624"/>
      <c r="DF36" s="624"/>
      <c r="DG36" s="624"/>
      <c r="DH36" s="624"/>
      <c r="DI36" s="624"/>
      <c r="DJ36" s="624"/>
      <c r="DK36" s="625"/>
      <c r="DL36" s="632">
        <v>1919090</v>
      </c>
      <c r="DM36" s="624"/>
      <c r="DN36" s="624"/>
      <c r="DO36" s="624"/>
      <c r="DP36" s="624"/>
      <c r="DQ36" s="624"/>
      <c r="DR36" s="624"/>
      <c r="DS36" s="624"/>
      <c r="DT36" s="624"/>
      <c r="DU36" s="624"/>
      <c r="DV36" s="625"/>
      <c r="DW36" s="628">
        <v>6.7</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1083588</v>
      </c>
      <c r="S37" s="624"/>
      <c r="T37" s="624"/>
      <c r="U37" s="624"/>
      <c r="V37" s="624"/>
      <c r="W37" s="624"/>
      <c r="X37" s="624"/>
      <c r="Y37" s="625"/>
      <c r="Z37" s="626">
        <v>2</v>
      </c>
      <c r="AA37" s="626"/>
      <c r="AB37" s="626"/>
      <c r="AC37" s="626"/>
      <c r="AD37" s="627">
        <v>1029</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326124</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-360827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929002</v>
      </c>
      <c r="CS37" s="656"/>
      <c r="CT37" s="656"/>
      <c r="CU37" s="656"/>
      <c r="CV37" s="656"/>
      <c r="CW37" s="656"/>
      <c r="CX37" s="656"/>
      <c r="CY37" s="657"/>
      <c r="CZ37" s="628">
        <v>1.8</v>
      </c>
      <c r="DA37" s="654"/>
      <c r="DB37" s="654"/>
      <c r="DC37" s="658"/>
      <c r="DD37" s="632">
        <v>916065</v>
      </c>
      <c r="DE37" s="656"/>
      <c r="DF37" s="656"/>
      <c r="DG37" s="656"/>
      <c r="DH37" s="656"/>
      <c r="DI37" s="656"/>
      <c r="DJ37" s="656"/>
      <c r="DK37" s="657"/>
      <c r="DL37" s="632">
        <v>916065</v>
      </c>
      <c r="DM37" s="656"/>
      <c r="DN37" s="656"/>
      <c r="DO37" s="656"/>
      <c r="DP37" s="656"/>
      <c r="DQ37" s="656"/>
      <c r="DR37" s="656"/>
      <c r="DS37" s="656"/>
      <c r="DT37" s="656"/>
      <c r="DU37" s="656"/>
      <c r="DV37" s="657"/>
      <c r="DW37" s="628">
        <v>3.2</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1689300</v>
      </c>
      <c r="S38" s="624"/>
      <c r="T38" s="624"/>
      <c r="U38" s="624"/>
      <c r="V38" s="624"/>
      <c r="W38" s="624"/>
      <c r="X38" s="624"/>
      <c r="Y38" s="625"/>
      <c r="Z38" s="626">
        <v>3.2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23663</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16566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4581386</v>
      </c>
      <c r="CS38" s="624"/>
      <c r="CT38" s="624"/>
      <c r="CU38" s="624"/>
      <c r="CV38" s="624"/>
      <c r="CW38" s="624"/>
      <c r="CX38" s="624"/>
      <c r="CY38" s="625"/>
      <c r="CZ38" s="628">
        <v>9</v>
      </c>
      <c r="DA38" s="654"/>
      <c r="DB38" s="654"/>
      <c r="DC38" s="658"/>
      <c r="DD38" s="632">
        <v>3818528</v>
      </c>
      <c r="DE38" s="624"/>
      <c r="DF38" s="624"/>
      <c r="DG38" s="624"/>
      <c r="DH38" s="624"/>
      <c r="DI38" s="624"/>
      <c r="DJ38" s="624"/>
      <c r="DK38" s="625"/>
      <c r="DL38" s="632">
        <v>3551580</v>
      </c>
      <c r="DM38" s="624"/>
      <c r="DN38" s="624"/>
      <c r="DO38" s="624"/>
      <c r="DP38" s="624"/>
      <c r="DQ38" s="624"/>
      <c r="DR38" s="624"/>
      <c r="DS38" s="624"/>
      <c r="DT38" s="624"/>
      <c r="DU38" s="624"/>
      <c r="DV38" s="625"/>
      <c r="DW38" s="628">
        <v>12.4</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23626</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3398304</v>
      </c>
      <c r="CS39" s="656"/>
      <c r="CT39" s="656"/>
      <c r="CU39" s="656"/>
      <c r="CV39" s="656"/>
      <c r="CW39" s="656"/>
      <c r="CX39" s="656"/>
      <c r="CY39" s="657"/>
      <c r="CZ39" s="628">
        <v>6.7</v>
      </c>
      <c r="DA39" s="654"/>
      <c r="DB39" s="654"/>
      <c r="DC39" s="658"/>
      <c r="DD39" s="632">
        <v>3326433</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118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50360</v>
      </c>
      <c r="CS40" s="624"/>
      <c r="CT40" s="624"/>
      <c r="CU40" s="624"/>
      <c r="CV40" s="624"/>
      <c r="CW40" s="624"/>
      <c r="CX40" s="624"/>
      <c r="CY40" s="625"/>
      <c r="CZ40" s="628">
        <v>0.1</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53499218</v>
      </c>
      <c r="S41" s="696"/>
      <c r="T41" s="696"/>
      <c r="U41" s="696"/>
      <c r="V41" s="696"/>
      <c r="W41" s="696"/>
      <c r="X41" s="696"/>
      <c r="Y41" s="700"/>
      <c r="Z41" s="701">
        <v>100</v>
      </c>
      <c r="AA41" s="701"/>
      <c r="AB41" s="701"/>
      <c r="AC41" s="701"/>
      <c r="AD41" s="702">
        <v>28640208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1142093</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3439293</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349</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2921546</v>
      </c>
      <c r="CS42" s="656"/>
      <c r="CT42" s="656"/>
      <c r="CU42" s="656"/>
      <c r="CV42" s="656"/>
      <c r="CW42" s="656"/>
      <c r="CX42" s="656"/>
      <c r="CY42" s="657"/>
      <c r="CZ42" s="628">
        <v>5.7</v>
      </c>
      <c r="DA42" s="654"/>
      <c r="DB42" s="654"/>
      <c r="DC42" s="658"/>
      <c r="DD42" s="632">
        <v>527920</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56202</v>
      </c>
      <c r="CS43" s="656"/>
      <c r="CT43" s="656"/>
      <c r="CU43" s="656"/>
      <c r="CV43" s="656"/>
      <c r="CW43" s="656"/>
      <c r="CX43" s="656"/>
      <c r="CY43" s="657"/>
      <c r="CZ43" s="628">
        <v>0.1</v>
      </c>
      <c r="DA43" s="654"/>
      <c r="DB43" s="654"/>
      <c r="DC43" s="658"/>
      <c r="DD43" s="632">
        <v>56202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2921546</v>
      </c>
      <c r="CS44" s="624"/>
      <c r="CT44" s="624"/>
      <c r="CU44" s="624"/>
      <c r="CV44" s="624"/>
      <c r="CW44" s="624"/>
      <c r="CX44" s="624"/>
      <c r="CY44" s="625"/>
      <c r="CZ44" s="628">
        <v>5.7</v>
      </c>
      <c r="DA44" s="629"/>
      <c r="DB44" s="629"/>
      <c r="DC44" s="635"/>
      <c r="DD44" s="632">
        <v>527920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663538</v>
      </c>
      <c r="CS45" s="656"/>
      <c r="CT45" s="656"/>
      <c r="CU45" s="656"/>
      <c r="CV45" s="656"/>
      <c r="CW45" s="656"/>
      <c r="CX45" s="656"/>
      <c r="CY45" s="657"/>
      <c r="CZ45" s="628">
        <v>1.3</v>
      </c>
      <c r="DA45" s="654"/>
      <c r="DB45" s="654"/>
      <c r="DC45" s="658"/>
      <c r="DD45" s="632">
        <v>48692</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2252293</v>
      </c>
      <c r="CS46" s="624"/>
      <c r="CT46" s="624"/>
      <c r="CU46" s="624"/>
      <c r="CV46" s="624"/>
      <c r="CW46" s="624"/>
      <c r="CX46" s="624"/>
      <c r="CY46" s="625"/>
      <c r="CZ46" s="628">
        <v>4.4000000000000004</v>
      </c>
      <c r="DA46" s="629"/>
      <c r="DB46" s="629"/>
      <c r="DC46" s="635"/>
      <c r="DD46" s="632">
        <v>473513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51101397</v>
      </c>
      <c r="CS49" s="682"/>
      <c r="CT49" s="682"/>
      <c r="CU49" s="682"/>
      <c r="CV49" s="682"/>
      <c r="CW49" s="682"/>
      <c r="CX49" s="682"/>
      <c r="CY49" s="711"/>
      <c r="CZ49" s="703">
        <v>100</v>
      </c>
      <c r="DA49" s="712"/>
      <c r="DB49" s="712"/>
      <c r="DC49" s="713"/>
      <c r="DD49" s="714">
        <v>33368896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YfprMOX4srkLgbVBlaRb8sFcwoMH8uIbc49RYzndE4BrdR1swOe4k8vaMGQC+6q3SBlrE7fDzMOw6x8PgMyJLQ==" saltValue="hao+MeTrQfNe9Rf5a0nUv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53574</v>
      </c>
      <c r="R7" s="753"/>
      <c r="S7" s="753"/>
      <c r="T7" s="753"/>
      <c r="U7" s="753"/>
      <c r="V7" s="753">
        <v>51177</v>
      </c>
      <c r="W7" s="753"/>
      <c r="X7" s="753"/>
      <c r="Y7" s="753"/>
      <c r="Z7" s="753"/>
      <c r="AA7" s="753">
        <v>2398</v>
      </c>
      <c r="AB7" s="753"/>
      <c r="AC7" s="753"/>
      <c r="AD7" s="753"/>
      <c r="AE7" s="754"/>
      <c r="AF7" s="755">
        <v>2002</v>
      </c>
      <c r="AG7" s="756"/>
      <c r="AH7" s="756"/>
      <c r="AI7" s="756"/>
      <c r="AJ7" s="757"/>
      <c r="AK7" s="758">
        <v>2687</v>
      </c>
      <c r="AL7" s="759"/>
      <c r="AM7" s="759"/>
      <c r="AN7" s="759"/>
      <c r="AO7" s="759"/>
      <c r="AP7" s="759">
        <v>22467</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550</v>
      </c>
      <c r="BS7" s="746" t="s">
        <v>551</v>
      </c>
      <c r="BT7" s="747"/>
      <c r="BU7" s="747"/>
      <c r="BV7" s="747"/>
      <c r="BW7" s="747"/>
      <c r="BX7" s="747"/>
      <c r="BY7" s="747"/>
      <c r="BZ7" s="747"/>
      <c r="CA7" s="747"/>
      <c r="CB7" s="747"/>
      <c r="CC7" s="747"/>
      <c r="CD7" s="747"/>
      <c r="CE7" s="747"/>
      <c r="CF7" s="747"/>
      <c r="CG7" s="762"/>
      <c r="CH7" s="743">
        <v>0</v>
      </c>
      <c r="CI7" s="744"/>
      <c r="CJ7" s="744"/>
      <c r="CK7" s="744"/>
      <c r="CL7" s="745"/>
      <c r="CM7" s="743">
        <v>8</v>
      </c>
      <c r="CN7" s="744"/>
      <c r="CO7" s="744"/>
      <c r="CP7" s="744"/>
      <c r="CQ7" s="745"/>
      <c r="CR7" s="743">
        <v>1</v>
      </c>
      <c r="CS7" s="744"/>
      <c r="CT7" s="744"/>
      <c r="CU7" s="744"/>
      <c r="CV7" s="745"/>
      <c r="CW7" s="743" t="s">
        <v>553</v>
      </c>
      <c r="CX7" s="744"/>
      <c r="CY7" s="744"/>
      <c r="CZ7" s="744"/>
      <c r="DA7" s="745"/>
      <c r="DB7" s="743" t="s">
        <v>553</v>
      </c>
      <c r="DC7" s="744"/>
      <c r="DD7" s="744"/>
      <c r="DE7" s="744"/>
      <c r="DF7" s="745"/>
      <c r="DG7" s="743" t="s">
        <v>485</v>
      </c>
      <c r="DH7" s="744"/>
      <c r="DI7" s="744"/>
      <c r="DJ7" s="744"/>
      <c r="DK7" s="745"/>
      <c r="DL7" s="743" t="s">
        <v>485</v>
      </c>
      <c r="DM7" s="744"/>
      <c r="DN7" s="744"/>
      <c r="DO7" s="744"/>
      <c r="DP7" s="745"/>
      <c r="DQ7" s="743" t="s">
        <v>485</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552</v>
      </c>
      <c r="BT8" s="774"/>
      <c r="BU8" s="774"/>
      <c r="BV8" s="774"/>
      <c r="BW8" s="774"/>
      <c r="BX8" s="774"/>
      <c r="BY8" s="774"/>
      <c r="BZ8" s="774"/>
      <c r="CA8" s="774"/>
      <c r="CB8" s="774"/>
      <c r="CC8" s="774"/>
      <c r="CD8" s="774"/>
      <c r="CE8" s="774"/>
      <c r="CF8" s="774"/>
      <c r="CG8" s="775"/>
      <c r="CH8" s="776">
        <v>4</v>
      </c>
      <c r="CI8" s="777"/>
      <c r="CJ8" s="777"/>
      <c r="CK8" s="777"/>
      <c r="CL8" s="778"/>
      <c r="CM8" s="776">
        <v>201</v>
      </c>
      <c r="CN8" s="777"/>
      <c r="CO8" s="777"/>
      <c r="CP8" s="777"/>
      <c r="CQ8" s="778"/>
      <c r="CR8" s="776">
        <v>200</v>
      </c>
      <c r="CS8" s="777"/>
      <c r="CT8" s="777"/>
      <c r="CU8" s="777"/>
      <c r="CV8" s="778"/>
      <c r="CW8" s="776">
        <v>40</v>
      </c>
      <c r="CX8" s="777"/>
      <c r="CY8" s="777"/>
      <c r="CZ8" s="777"/>
      <c r="DA8" s="778"/>
      <c r="DB8" s="776" t="s">
        <v>485</v>
      </c>
      <c r="DC8" s="777"/>
      <c r="DD8" s="777"/>
      <c r="DE8" s="777"/>
      <c r="DF8" s="778"/>
      <c r="DG8" s="776" t="s">
        <v>485</v>
      </c>
      <c r="DH8" s="777"/>
      <c r="DI8" s="777"/>
      <c r="DJ8" s="777"/>
      <c r="DK8" s="778"/>
      <c r="DL8" s="776" t="s">
        <v>485</v>
      </c>
      <c r="DM8" s="777"/>
      <c r="DN8" s="777"/>
      <c r="DO8" s="777"/>
      <c r="DP8" s="778"/>
      <c r="DQ8" s="776" t="s">
        <v>485</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53574</v>
      </c>
      <c r="R23" s="793"/>
      <c r="S23" s="793"/>
      <c r="T23" s="793"/>
      <c r="U23" s="793"/>
      <c r="V23" s="793">
        <v>51177</v>
      </c>
      <c r="W23" s="793"/>
      <c r="X23" s="793"/>
      <c r="Y23" s="793"/>
      <c r="Z23" s="793"/>
      <c r="AA23" s="793">
        <v>2398</v>
      </c>
      <c r="AB23" s="793"/>
      <c r="AC23" s="793"/>
      <c r="AD23" s="793"/>
      <c r="AE23" s="794"/>
      <c r="AF23" s="795">
        <v>2002</v>
      </c>
      <c r="AG23" s="793"/>
      <c r="AH23" s="793"/>
      <c r="AI23" s="793"/>
      <c r="AJ23" s="796"/>
      <c r="AK23" s="797"/>
      <c r="AL23" s="798"/>
      <c r="AM23" s="798"/>
      <c r="AN23" s="798"/>
      <c r="AO23" s="798"/>
      <c r="AP23" s="793">
        <v>22467</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12786</v>
      </c>
      <c r="R28" s="823"/>
      <c r="S28" s="823"/>
      <c r="T28" s="823"/>
      <c r="U28" s="823"/>
      <c r="V28" s="823">
        <v>12621</v>
      </c>
      <c r="W28" s="823"/>
      <c r="X28" s="823"/>
      <c r="Y28" s="823"/>
      <c r="Z28" s="823"/>
      <c r="AA28" s="823">
        <v>165</v>
      </c>
      <c r="AB28" s="823"/>
      <c r="AC28" s="823"/>
      <c r="AD28" s="823"/>
      <c r="AE28" s="824"/>
      <c r="AF28" s="825">
        <v>165</v>
      </c>
      <c r="AG28" s="823"/>
      <c r="AH28" s="823"/>
      <c r="AI28" s="823"/>
      <c r="AJ28" s="826"/>
      <c r="AK28" s="827">
        <v>1469</v>
      </c>
      <c r="AL28" s="828"/>
      <c r="AM28" s="828"/>
      <c r="AN28" s="828"/>
      <c r="AO28" s="828"/>
      <c r="AP28" s="828" t="s">
        <v>544</v>
      </c>
      <c r="AQ28" s="828"/>
      <c r="AR28" s="828"/>
      <c r="AS28" s="828"/>
      <c r="AT28" s="828"/>
      <c r="AU28" s="828" t="s">
        <v>544</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10872</v>
      </c>
      <c r="R29" s="784"/>
      <c r="S29" s="784"/>
      <c r="T29" s="784"/>
      <c r="U29" s="784"/>
      <c r="V29" s="784">
        <v>10556</v>
      </c>
      <c r="W29" s="784"/>
      <c r="X29" s="784"/>
      <c r="Y29" s="784"/>
      <c r="Z29" s="784"/>
      <c r="AA29" s="784">
        <v>316</v>
      </c>
      <c r="AB29" s="784"/>
      <c r="AC29" s="784"/>
      <c r="AD29" s="784"/>
      <c r="AE29" s="785"/>
      <c r="AF29" s="786">
        <v>316</v>
      </c>
      <c r="AG29" s="787"/>
      <c r="AH29" s="787"/>
      <c r="AI29" s="787"/>
      <c r="AJ29" s="788"/>
      <c r="AK29" s="834">
        <v>1859</v>
      </c>
      <c r="AL29" s="830"/>
      <c r="AM29" s="830"/>
      <c r="AN29" s="830"/>
      <c r="AO29" s="830"/>
      <c r="AP29" s="830" t="s">
        <v>485</v>
      </c>
      <c r="AQ29" s="830"/>
      <c r="AR29" s="830"/>
      <c r="AS29" s="830"/>
      <c r="AT29" s="830"/>
      <c r="AU29" s="830" t="s">
        <v>485</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2234</v>
      </c>
      <c r="R30" s="784"/>
      <c r="S30" s="784"/>
      <c r="T30" s="784"/>
      <c r="U30" s="784"/>
      <c r="V30" s="784">
        <v>2091</v>
      </c>
      <c r="W30" s="784"/>
      <c r="X30" s="784"/>
      <c r="Y30" s="784"/>
      <c r="Z30" s="784"/>
      <c r="AA30" s="784">
        <v>142</v>
      </c>
      <c r="AB30" s="784"/>
      <c r="AC30" s="784"/>
      <c r="AD30" s="784"/>
      <c r="AE30" s="785"/>
      <c r="AF30" s="786">
        <v>142</v>
      </c>
      <c r="AG30" s="787"/>
      <c r="AH30" s="787"/>
      <c r="AI30" s="787"/>
      <c r="AJ30" s="788"/>
      <c r="AK30" s="834">
        <v>357</v>
      </c>
      <c r="AL30" s="830"/>
      <c r="AM30" s="830"/>
      <c r="AN30" s="830"/>
      <c r="AO30" s="830"/>
      <c r="AP30" s="830" t="s">
        <v>485</v>
      </c>
      <c r="AQ30" s="830"/>
      <c r="AR30" s="830"/>
      <c r="AS30" s="830"/>
      <c r="AT30" s="830"/>
      <c r="AU30" s="830" t="s">
        <v>485</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2000</v>
      </c>
      <c r="R31" s="784"/>
      <c r="S31" s="784"/>
      <c r="T31" s="784"/>
      <c r="U31" s="784"/>
      <c r="V31" s="784">
        <v>2168</v>
      </c>
      <c r="W31" s="784"/>
      <c r="X31" s="784"/>
      <c r="Y31" s="784"/>
      <c r="Z31" s="784"/>
      <c r="AA31" s="784">
        <v>-167</v>
      </c>
      <c r="AB31" s="784"/>
      <c r="AC31" s="784"/>
      <c r="AD31" s="784"/>
      <c r="AE31" s="785"/>
      <c r="AF31" s="786">
        <v>1730</v>
      </c>
      <c r="AG31" s="787"/>
      <c r="AH31" s="787"/>
      <c r="AI31" s="787"/>
      <c r="AJ31" s="788"/>
      <c r="AK31" s="834">
        <v>24</v>
      </c>
      <c r="AL31" s="830"/>
      <c r="AM31" s="830"/>
      <c r="AN31" s="830"/>
      <c r="AO31" s="830"/>
      <c r="AP31" s="830">
        <v>2469</v>
      </c>
      <c r="AQ31" s="830"/>
      <c r="AR31" s="830"/>
      <c r="AS31" s="830"/>
      <c r="AT31" s="830"/>
      <c r="AU31" s="830">
        <v>52</v>
      </c>
      <c r="AV31" s="830"/>
      <c r="AW31" s="830"/>
      <c r="AX31" s="830"/>
      <c r="AY31" s="830"/>
      <c r="AZ31" s="830" t="s">
        <v>485</v>
      </c>
      <c r="BA31" s="830"/>
      <c r="BB31" s="830"/>
      <c r="BC31" s="830"/>
      <c r="BD31" s="830"/>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2604</v>
      </c>
      <c r="R32" s="784"/>
      <c r="S32" s="784"/>
      <c r="T32" s="784"/>
      <c r="U32" s="784"/>
      <c r="V32" s="784">
        <v>2426</v>
      </c>
      <c r="W32" s="784"/>
      <c r="X32" s="784"/>
      <c r="Y32" s="784"/>
      <c r="Z32" s="784"/>
      <c r="AA32" s="784">
        <v>178</v>
      </c>
      <c r="AB32" s="784"/>
      <c r="AC32" s="784"/>
      <c r="AD32" s="784"/>
      <c r="AE32" s="785"/>
      <c r="AF32" s="786">
        <v>236</v>
      </c>
      <c r="AG32" s="787"/>
      <c r="AH32" s="787"/>
      <c r="AI32" s="787"/>
      <c r="AJ32" s="788"/>
      <c r="AK32" s="834">
        <v>326</v>
      </c>
      <c r="AL32" s="830"/>
      <c r="AM32" s="830"/>
      <c r="AN32" s="830"/>
      <c r="AO32" s="830"/>
      <c r="AP32" s="830">
        <v>8858</v>
      </c>
      <c r="AQ32" s="830"/>
      <c r="AR32" s="830"/>
      <c r="AS32" s="830"/>
      <c r="AT32" s="830"/>
      <c r="AU32" s="830">
        <v>2161</v>
      </c>
      <c r="AV32" s="830"/>
      <c r="AW32" s="830"/>
      <c r="AX32" s="830"/>
      <c r="AY32" s="830"/>
      <c r="AZ32" s="830" t="s">
        <v>485</v>
      </c>
      <c r="BA32" s="830"/>
      <c r="BB32" s="830"/>
      <c r="BC32" s="830"/>
      <c r="BD32" s="830"/>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2590</v>
      </c>
      <c r="AG63" s="844"/>
      <c r="AH63" s="844"/>
      <c r="AI63" s="844"/>
      <c r="AJ63" s="845"/>
      <c r="AK63" s="846"/>
      <c r="AL63" s="841"/>
      <c r="AM63" s="841"/>
      <c r="AN63" s="841"/>
      <c r="AO63" s="841"/>
      <c r="AP63" s="844">
        <v>11327</v>
      </c>
      <c r="AQ63" s="844"/>
      <c r="AR63" s="844"/>
      <c r="AS63" s="844"/>
      <c r="AT63" s="844"/>
      <c r="AU63" s="844">
        <v>2213</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545</v>
      </c>
      <c r="C68" s="870"/>
      <c r="D68" s="870"/>
      <c r="E68" s="870"/>
      <c r="F68" s="870"/>
      <c r="G68" s="870"/>
      <c r="H68" s="870"/>
      <c r="I68" s="870"/>
      <c r="J68" s="870"/>
      <c r="K68" s="870"/>
      <c r="L68" s="870"/>
      <c r="M68" s="870"/>
      <c r="N68" s="870"/>
      <c r="O68" s="870"/>
      <c r="P68" s="871"/>
      <c r="Q68" s="872">
        <v>4575</v>
      </c>
      <c r="R68" s="866"/>
      <c r="S68" s="866"/>
      <c r="T68" s="866"/>
      <c r="U68" s="866"/>
      <c r="V68" s="866">
        <v>3833</v>
      </c>
      <c r="W68" s="866"/>
      <c r="X68" s="866"/>
      <c r="Y68" s="866"/>
      <c r="Z68" s="866"/>
      <c r="AA68" s="866">
        <v>742</v>
      </c>
      <c r="AB68" s="866"/>
      <c r="AC68" s="866"/>
      <c r="AD68" s="866"/>
      <c r="AE68" s="866"/>
      <c r="AF68" s="866">
        <v>224</v>
      </c>
      <c r="AG68" s="866"/>
      <c r="AH68" s="866"/>
      <c r="AI68" s="866"/>
      <c r="AJ68" s="866"/>
      <c r="AK68" s="866" t="s">
        <v>548</v>
      </c>
      <c r="AL68" s="866"/>
      <c r="AM68" s="866"/>
      <c r="AN68" s="866"/>
      <c r="AO68" s="866"/>
      <c r="AP68" s="866">
        <v>9901</v>
      </c>
      <c r="AQ68" s="866"/>
      <c r="AR68" s="866"/>
      <c r="AS68" s="866"/>
      <c r="AT68" s="866"/>
      <c r="AU68" s="866">
        <v>3474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546</v>
      </c>
      <c r="C69" s="874"/>
      <c r="D69" s="874"/>
      <c r="E69" s="874"/>
      <c r="F69" s="874"/>
      <c r="G69" s="874"/>
      <c r="H69" s="874"/>
      <c r="I69" s="874"/>
      <c r="J69" s="874"/>
      <c r="K69" s="874"/>
      <c r="L69" s="874"/>
      <c r="M69" s="874"/>
      <c r="N69" s="874"/>
      <c r="O69" s="874"/>
      <c r="P69" s="875"/>
      <c r="Q69" s="876">
        <v>550</v>
      </c>
      <c r="R69" s="830"/>
      <c r="S69" s="830"/>
      <c r="T69" s="830"/>
      <c r="U69" s="830"/>
      <c r="V69" s="830">
        <v>510</v>
      </c>
      <c r="W69" s="830"/>
      <c r="X69" s="830"/>
      <c r="Y69" s="830"/>
      <c r="Z69" s="830"/>
      <c r="AA69" s="830">
        <v>40</v>
      </c>
      <c r="AB69" s="830"/>
      <c r="AC69" s="830"/>
      <c r="AD69" s="830"/>
      <c r="AE69" s="830"/>
      <c r="AF69" s="830">
        <v>40</v>
      </c>
      <c r="AG69" s="830"/>
      <c r="AH69" s="830"/>
      <c r="AI69" s="830"/>
      <c r="AJ69" s="830"/>
      <c r="AK69" s="830" t="s">
        <v>560</v>
      </c>
      <c r="AL69" s="830"/>
      <c r="AM69" s="830"/>
      <c r="AN69" s="830"/>
      <c r="AO69" s="830"/>
      <c r="AP69" s="830">
        <v>188</v>
      </c>
      <c r="AQ69" s="830"/>
      <c r="AR69" s="830"/>
      <c r="AS69" s="830"/>
      <c r="AT69" s="830"/>
      <c r="AU69" s="830">
        <v>43</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547</v>
      </c>
      <c r="C70" s="874"/>
      <c r="D70" s="874"/>
      <c r="E70" s="874"/>
      <c r="F70" s="874"/>
      <c r="G70" s="874"/>
      <c r="H70" s="874"/>
      <c r="I70" s="874"/>
      <c r="J70" s="874"/>
      <c r="K70" s="874"/>
      <c r="L70" s="874"/>
      <c r="M70" s="874"/>
      <c r="N70" s="874"/>
      <c r="O70" s="874"/>
      <c r="P70" s="875"/>
      <c r="Q70" s="876">
        <v>5236</v>
      </c>
      <c r="R70" s="830"/>
      <c r="S70" s="830"/>
      <c r="T70" s="830"/>
      <c r="U70" s="830"/>
      <c r="V70" s="830">
        <v>4899</v>
      </c>
      <c r="W70" s="830"/>
      <c r="X70" s="830"/>
      <c r="Y70" s="830"/>
      <c r="Z70" s="830"/>
      <c r="AA70" s="830">
        <v>337</v>
      </c>
      <c r="AB70" s="830"/>
      <c r="AC70" s="830"/>
      <c r="AD70" s="830"/>
      <c r="AE70" s="830"/>
      <c r="AF70" s="830">
        <v>337</v>
      </c>
      <c r="AG70" s="830"/>
      <c r="AH70" s="830"/>
      <c r="AI70" s="830"/>
      <c r="AJ70" s="830"/>
      <c r="AK70" s="830">
        <v>863</v>
      </c>
      <c r="AL70" s="830"/>
      <c r="AM70" s="830"/>
      <c r="AN70" s="830"/>
      <c r="AO70" s="830"/>
      <c r="AP70" s="830" t="s">
        <v>548</v>
      </c>
      <c r="AQ70" s="830"/>
      <c r="AR70" s="830"/>
      <c r="AS70" s="830"/>
      <c r="AT70" s="830"/>
      <c r="AU70" s="830" t="s">
        <v>548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549</v>
      </c>
      <c r="C71" s="874"/>
      <c r="D71" s="874"/>
      <c r="E71" s="874"/>
      <c r="F71" s="874"/>
      <c r="G71" s="874"/>
      <c r="H71" s="874"/>
      <c r="I71" s="874"/>
      <c r="J71" s="874"/>
      <c r="K71" s="874"/>
      <c r="L71" s="874"/>
      <c r="M71" s="874"/>
      <c r="N71" s="874"/>
      <c r="O71" s="874"/>
      <c r="P71" s="875"/>
      <c r="Q71" s="876">
        <v>1148479</v>
      </c>
      <c r="R71" s="830"/>
      <c r="S71" s="830"/>
      <c r="T71" s="830"/>
      <c r="U71" s="830"/>
      <c r="V71" s="830">
        <v>1132469</v>
      </c>
      <c r="W71" s="830"/>
      <c r="X71" s="830"/>
      <c r="Y71" s="830"/>
      <c r="Z71" s="830"/>
      <c r="AA71" s="830">
        <v>16010</v>
      </c>
      <c r="AB71" s="830"/>
      <c r="AC71" s="830"/>
      <c r="AD71" s="830"/>
      <c r="AE71" s="830"/>
      <c r="AF71" s="830">
        <v>16010</v>
      </c>
      <c r="AG71" s="830"/>
      <c r="AH71" s="830"/>
      <c r="AI71" s="830"/>
      <c r="AJ71" s="830"/>
      <c r="AK71" s="830">
        <v>6316</v>
      </c>
      <c r="AL71" s="830"/>
      <c r="AM71" s="830"/>
      <c r="AN71" s="830"/>
      <c r="AO71" s="830"/>
      <c r="AP71" s="830" t="s">
        <v>548</v>
      </c>
      <c r="AQ71" s="830"/>
      <c r="AR71" s="830"/>
      <c r="AS71" s="830"/>
      <c r="AT71" s="830"/>
      <c r="AU71" s="830" t="s">
        <v>548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16611</v>
      </c>
      <c r="AG88" s="844"/>
      <c r="AH88" s="844"/>
      <c r="AI88" s="844"/>
      <c r="AJ88" s="844"/>
      <c r="AK88" s="841"/>
      <c r="AL88" s="841"/>
      <c r="AM88" s="841"/>
      <c r="AN88" s="841"/>
      <c r="AO88" s="841"/>
      <c r="AP88" s="844">
        <v>10089</v>
      </c>
      <c r="AQ88" s="844"/>
      <c r="AR88" s="844"/>
      <c r="AS88" s="844"/>
      <c r="AT88" s="844"/>
      <c r="AU88" s="844">
        <v>3517</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201</v>
      </c>
      <c r="CS102" s="852"/>
      <c r="CT102" s="852"/>
      <c r="CU102" s="852"/>
      <c r="CV102" s="891"/>
      <c r="CW102" s="890">
        <v>40</v>
      </c>
      <c r="CX102" s="852"/>
      <c r="CY102" s="852"/>
      <c r="CZ102" s="852"/>
      <c r="DA102" s="891"/>
      <c r="DB102" s="890" t="s">
        <v>485</v>
      </c>
      <c r="DC102" s="852"/>
      <c r="DD102" s="852"/>
      <c r="DE102" s="852"/>
      <c r="DF102" s="891"/>
      <c r="DG102" s="890" t="s">
        <v>485</v>
      </c>
      <c r="DH102" s="852"/>
      <c r="DI102" s="852"/>
      <c r="DJ102" s="852"/>
      <c r="DK102" s="891"/>
      <c r="DL102" s="890" t="s">
        <v>485</v>
      </c>
      <c r="DM102" s="852"/>
      <c r="DN102" s="852"/>
      <c r="DO102" s="852"/>
      <c r="DP102" s="891"/>
      <c r="DQ102" s="890" t="s">
        <v>485</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2">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2733601</v>
      </c>
      <c r="AB110" s="900"/>
      <c r="AC110" s="900"/>
      <c r="AD110" s="900"/>
      <c r="AE110" s="901"/>
      <c r="AF110" s="902">
        <v>2766876</v>
      </c>
      <c r="AG110" s="900"/>
      <c r="AH110" s="900"/>
      <c r="AI110" s="900"/>
      <c r="AJ110" s="901"/>
      <c r="AK110" s="902">
        <v>2636620</v>
      </c>
      <c r="AL110" s="900"/>
      <c r="AM110" s="900"/>
      <c r="AN110" s="900"/>
      <c r="AO110" s="901"/>
      <c r="AP110" s="903">
        <v>10.6</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25512864</v>
      </c>
      <c r="BR110" s="931"/>
      <c r="BS110" s="931"/>
      <c r="BT110" s="931"/>
      <c r="BU110" s="931"/>
      <c r="BV110" s="931">
        <v>23342867</v>
      </c>
      <c r="BW110" s="931"/>
      <c r="BX110" s="931"/>
      <c r="BY110" s="931"/>
      <c r="BZ110" s="931"/>
      <c r="CA110" s="931">
        <v>22467443</v>
      </c>
      <c r="CB110" s="931"/>
      <c r="CC110" s="931"/>
      <c r="CD110" s="931"/>
      <c r="CE110" s="931"/>
      <c r="CF110" s="944">
        <v>90.4</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2894396</v>
      </c>
      <c r="BR112" s="926"/>
      <c r="BS112" s="926"/>
      <c r="BT112" s="926"/>
      <c r="BU112" s="926"/>
      <c r="BV112" s="926">
        <v>2544654</v>
      </c>
      <c r="BW112" s="926"/>
      <c r="BX112" s="926"/>
      <c r="BY112" s="926"/>
      <c r="BZ112" s="926"/>
      <c r="CA112" s="926">
        <v>2213254</v>
      </c>
      <c r="CB112" s="926"/>
      <c r="CC112" s="926"/>
      <c r="CD112" s="926"/>
      <c r="CE112" s="926"/>
      <c r="CF112" s="920">
        <v>8.9</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380497</v>
      </c>
      <c r="AB113" s="938"/>
      <c r="AC113" s="938"/>
      <c r="AD113" s="938"/>
      <c r="AE113" s="939"/>
      <c r="AF113" s="940">
        <v>326163</v>
      </c>
      <c r="AG113" s="938"/>
      <c r="AH113" s="938"/>
      <c r="AI113" s="938"/>
      <c r="AJ113" s="939"/>
      <c r="AK113" s="940">
        <v>271196</v>
      </c>
      <c r="AL113" s="938"/>
      <c r="AM113" s="938"/>
      <c r="AN113" s="938"/>
      <c r="AO113" s="939"/>
      <c r="AP113" s="941">
        <v>1.1000000000000001</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3861755</v>
      </c>
      <c r="BR113" s="926"/>
      <c r="BS113" s="926"/>
      <c r="BT113" s="926"/>
      <c r="BU113" s="926"/>
      <c r="BV113" s="926">
        <v>3541944</v>
      </c>
      <c r="BW113" s="926"/>
      <c r="BX113" s="926"/>
      <c r="BY113" s="926"/>
      <c r="BZ113" s="926"/>
      <c r="CA113" s="926">
        <v>3517521</v>
      </c>
      <c r="CB113" s="926"/>
      <c r="CC113" s="926"/>
      <c r="CD113" s="926"/>
      <c r="CE113" s="926"/>
      <c r="CF113" s="920">
        <v>14.1</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364379</v>
      </c>
      <c r="AB114" s="959"/>
      <c r="AC114" s="959"/>
      <c r="AD114" s="959"/>
      <c r="AE114" s="960"/>
      <c r="AF114" s="961">
        <v>364986</v>
      </c>
      <c r="AG114" s="959"/>
      <c r="AH114" s="959"/>
      <c r="AI114" s="959"/>
      <c r="AJ114" s="960"/>
      <c r="AK114" s="961">
        <v>231734</v>
      </c>
      <c r="AL114" s="959"/>
      <c r="AM114" s="959"/>
      <c r="AN114" s="959"/>
      <c r="AO114" s="960"/>
      <c r="AP114" s="962">
        <v>0.9</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4885170</v>
      </c>
      <c r="BR114" s="926"/>
      <c r="BS114" s="926"/>
      <c r="BT114" s="926"/>
      <c r="BU114" s="926"/>
      <c r="BV114" s="926">
        <v>5072746</v>
      </c>
      <c r="BW114" s="926"/>
      <c r="BX114" s="926"/>
      <c r="BY114" s="926"/>
      <c r="BZ114" s="926"/>
      <c r="CA114" s="926">
        <v>5077622</v>
      </c>
      <c r="CB114" s="926"/>
      <c r="CC114" s="926"/>
      <c r="CD114" s="926"/>
      <c r="CE114" s="926"/>
      <c r="CF114" s="920">
        <v>20.399999999999999</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420739</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3899216</v>
      </c>
      <c r="AB117" s="979"/>
      <c r="AC117" s="979"/>
      <c r="AD117" s="979"/>
      <c r="AE117" s="980"/>
      <c r="AF117" s="981">
        <v>3458025</v>
      </c>
      <c r="AG117" s="979"/>
      <c r="AH117" s="979"/>
      <c r="AI117" s="979"/>
      <c r="AJ117" s="980"/>
      <c r="AK117" s="981">
        <v>3139550</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37154185</v>
      </c>
      <c r="BR119" s="1000"/>
      <c r="BS119" s="1000"/>
      <c r="BT119" s="1000"/>
      <c r="BU119" s="1000"/>
      <c r="BV119" s="1000">
        <v>34502211</v>
      </c>
      <c r="BW119" s="1000"/>
      <c r="BX119" s="1000"/>
      <c r="BY119" s="1000"/>
      <c r="BZ119" s="1000"/>
      <c r="CA119" s="1000">
        <v>33275840</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5409505</v>
      </c>
      <c r="BR120" s="931"/>
      <c r="BS120" s="931"/>
      <c r="BT120" s="931"/>
      <c r="BU120" s="931"/>
      <c r="BV120" s="931">
        <v>4850997</v>
      </c>
      <c r="BW120" s="931"/>
      <c r="BX120" s="931"/>
      <c r="BY120" s="931"/>
      <c r="BZ120" s="931"/>
      <c r="CA120" s="931">
        <v>5455689</v>
      </c>
      <c r="CB120" s="931"/>
      <c r="CC120" s="931"/>
      <c r="CD120" s="931"/>
      <c r="CE120" s="931"/>
      <c r="CF120" s="944">
        <v>21.9</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2853673</v>
      </c>
      <c r="DH120" s="931"/>
      <c r="DI120" s="931"/>
      <c r="DJ120" s="931"/>
      <c r="DK120" s="931"/>
      <c r="DL120" s="931">
        <v>2497175</v>
      </c>
      <c r="DM120" s="931"/>
      <c r="DN120" s="931"/>
      <c r="DO120" s="931"/>
      <c r="DP120" s="931"/>
      <c r="DQ120" s="931">
        <v>2161402</v>
      </c>
      <c r="DR120" s="931"/>
      <c r="DS120" s="931"/>
      <c r="DT120" s="931"/>
      <c r="DU120" s="931"/>
      <c r="DV120" s="932">
        <v>8.6999999999999993</v>
      </c>
      <c r="DW120" s="932"/>
      <c r="DX120" s="932"/>
      <c r="DY120" s="932"/>
      <c r="DZ120" s="933"/>
    </row>
    <row r="121" spans="1:130" s="218" customFormat="1" ht="26.25" customHeight="1" x14ac:dyDescent="0.2">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3545291</v>
      </c>
      <c r="BR121" s="926"/>
      <c r="BS121" s="926"/>
      <c r="BT121" s="926"/>
      <c r="BU121" s="926"/>
      <c r="BV121" s="926">
        <v>3120330</v>
      </c>
      <c r="BW121" s="926"/>
      <c r="BX121" s="926"/>
      <c r="BY121" s="926"/>
      <c r="BZ121" s="926"/>
      <c r="CA121" s="926">
        <v>2900826</v>
      </c>
      <c r="CB121" s="926"/>
      <c r="CC121" s="926"/>
      <c r="CD121" s="926"/>
      <c r="CE121" s="926"/>
      <c r="CF121" s="920">
        <v>11.7</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40723</v>
      </c>
      <c r="DH121" s="926"/>
      <c r="DI121" s="926"/>
      <c r="DJ121" s="926"/>
      <c r="DK121" s="926"/>
      <c r="DL121" s="926">
        <v>47479</v>
      </c>
      <c r="DM121" s="926"/>
      <c r="DN121" s="926"/>
      <c r="DO121" s="926"/>
      <c r="DP121" s="926"/>
      <c r="DQ121" s="926">
        <v>51852</v>
      </c>
      <c r="DR121" s="926"/>
      <c r="DS121" s="926"/>
      <c r="DT121" s="926"/>
      <c r="DU121" s="926"/>
      <c r="DV121" s="927">
        <v>0.2</v>
      </c>
      <c r="DW121" s="927"/>
      <c r="DX121" s="927"/>
      <c r="DY121" s="927"/>
      <c r="DZ121" s="928"/>
    </row>
    <row r="122" spans="1:130" s="218" customFormat="1" ht="26.25" customHeight="1" x14ac:dyDescent="0.2">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25843183</v>
      </c>
      <c r="BR122" s="1000"/>
      <c r="BS122" s="1000"/>
      <c r="BT122" s="1000"/>
      <c r="BU122" s="1000"/>
      <c r="BV122" s="1000">
        <v>24093107</v>
      </c>
      <c r="BW122" s="1000"/>
      <c r="BX122" s="1000"/>
      <c r="BY122" s="1000"/>
      <c r="BZ122" s="1000"/>
      <c r="CA122" s="1000">
        <v>22786233</v>
      </c>
      <c r="CB122" s="1000"/>
      <c r="CC122" s="1000"/>
      <c r="CD122" s="1000"/>
      <c r="CE122" s="1000"/>
      <c r="CF122" s="1017">
        <v>91.6</v>
      </c>
      <c r="CG122" s="1018"/>
      <c r="CH122" s="1018"/>
      <c r="CI122" s="1018"/>
      <c r="CJ122" s="1018"/>
      <c r="CK122" s="1009"/>
      <c r="CL122" s="1010"/>
      <c r="CM122" s="1010"/>
      <c r="CN122" s="1010"/>
      <c r="CO122" s="1011"/>
      <c r="CP122" s="1019" t="s">
        <v>389</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34797979</v>
      </c>
      <c r="BR123" s="1064"/>
      <c r="BS123" s="1064"/>
      <c r="BT123" s="1064"/>
      <c r="BU123" s="1064"/>
      <c r="BV123" s="1064">
        <v>32064434</v>
      </c>
      <c r="BW123" s="1064"/>
      <c r="BX123" s="1064"/>
      <c r="BY123" s="1064"/>
      <c r="BZ123" s="1064"/>
      <c r="CA123" s="1064">
        <v>31142748</v>
      </c>
      <c r="CB123" s="1064"/>
      <c r="CC123" s="1064"/>
      <c r="CD123" s="1064"/>
      <c r="CE123" s="1064"/>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10.1</v>
      </c>
      <c r="BR124" s="1027"/>
      <c r="BS124" s="1027"/>
      <c r="BT124" s="1027"/>
      <c r="BU124" s="1027"/>
      <c r="BV124" s="1027">
        <v>10.1</v>
      </c>
      <c r="BW124" s="1027"/>
      <c r="BX124" s="1027"/>
      <c r="BY124" s="1027"/>
      <c r="BZ124" s="1027"/>
      <c r="CA124" s="1027">
        <v>8.5</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420739</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641968</v>
      </c>
      <c r="AB128" s="1046"/>
      <c r="AC128" s="1046"/>
      <c r="AD128" s="1046"/>
      <c r="AE128" s="1047"/>
      <c r="AF128" s="1048">
        <v>396070</v>
      </c>
      <c r="AG128" s="1046"/>
      <c r="AH128" s="1046"/>
      <c r="AI128" s="1046"/>
      <c r="AJ128" s="1047"/>
      <c r="AK128" s="1048">
        <v>342871</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11.95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25755953</v>
      </c>
      <c r="AB129" s="959"/>
      <c r="AC129" s="959"/>
      <c r="AD129" s="959"/>
      <c r="AE129" s="960"/>
      <c r="AF129" s="961">
        <v>26381353</v>
      </c>
      <c r="AG129" s="959"/>
      <c r="AH129" s="959"/>
      <c r="AI129" s="959"/>
      <c r="AJ129" s="960"/>
      <c r="AK129" s="961">
        <v>27181105</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16.95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2519765</v>
      </c>
      <c r="AB130" s="959"/>
      <c r="AC130" s="959"/>
      <c r="AD130" s="959"/>
      <c r="AE130" s="960"/>
      <c r="AF130" s="961">
        <v>2479200</v>
      </c>
      <c r="AG130" s="959"/>
      <c r="AH130" s="959"/>
      <c r="AI130" s="959"/>
      <c r="AJ130" s="960"/>
      <c r="AK130" s="961">
        <v>2315406</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2.5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23236188</v>
      </c>
      <c r="AB131" s="986"/>
      <c r="AC131" s="986"/>
      <c r="AD131" s="986"/>
      <c r="AE131" s="987"/>
      <c r="AF131" s="985">
        <v>23902153</v>
      </c>
      <c r="AG131" s="986"/>
      <c r="AH131" s="986"/>
      <c r="AI131" s="986"/>
      <c r="AJ131" s="987"/>
      <c r="AK131" s="985">
        <v>24865699</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v>8.5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3.1738553669999998</v>
      </c>
      <c r="AB132" s="1097"/>
      <c r="AC132" s="1097"/>
      <c r="AD132" s="1097"/>
      <c r="AE132" s="1098"/>
      <c r="AF132" s="1099">
        <v>2.4380858079999999</v>
      </c>
      <c r="AG132" s="1097"/>
      <c r="AH132" s="1097"/>
      <c r="AI132" s="1097"/>
      <c r="AJ132" s="1098"/>
      <c r="AK132" s="1099">
        <v>1.9354895270000001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1.7</v>
      </c>
      <c r="AB133" s="1080"/>
      <c r="AC133" s="1080"/>
      <c r="AD133" s="1080"/>
      <c r="AE133" s="1081"/>
      <c r="AF133" s="1079">
        <v>2.4</v>
      </c>
      <c r="AG133" s="1080"/>
      <c r="AH133" s="1080"/>
      <c r="AI133" s="1080"/>
      <c r="AJ133" s="1081"/>
      <c r="AK133" s="1079">
        <v>2.5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OtXc4mEhlApVJkEHkK68QgcHRcJqW2AvD1JjFS4y7uvvMy4UWQVzmc7+UEWmU7moH8d4kzqS/lyll31r/pM4Dw==" saltValue="uWDdF7dPSPxlx/5L/V3r/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474</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opKJRiCnKi4kvc8zGBsLJXlwHRYTpbcIWDsvQ/ErKNfetUU9aH2R9736BvMjOL9Ad/0nrhERFxEwEoDRakRw==" saltValue="B9vcSLFgz/piphlrRwMR+A=="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s4UfFgUEReJ5xSYB5IBTnc1jKVZY4sxWr+Tmr2h1SmSB0EWqzYAAycoNkkVP7RRCdj95y+0/6E/g16/81JATxw==" saltValue="U52G4wLh/BONDp7G9EO7AA==" spinCount="100000" sheet="1" objects="1" scenarios="1"/>
  <dataConsolidate/>
  <phoneticPr fontId="2"/>
  <printOptions horizontalCentered="1" verticalCentered="1"/>
  <pageMargins left="0" right="0" top="0" bottom="0" header="0" footer="0"/>
  <pageSetup paperSize="8" scale="65"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9039368</v>
      </c>
      <c r="AP9" s="269">
        <v>68888</v>
      </c>
      <c r="AQ9" s="270">
        <v>68274</v>
      </c>
      <c r="AR9" s="271">
        <v>0.9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126889</v>
      </c>
      <c r="AP10" s="272">
        <v>967</v>
      </c>
      <c r="AQ10" s="273">
        <v>4860</v>
      </c>
      <c r="AR10" s="274">
        <v>-80.099999999999994</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t="s">
        <v>485</v>
      </c>
      <c r="AP11" s="272" t="s">
        <v>485</v>
      </c>
      <c r="AQ11" s="273">
        <v>567</v>
      </c>
      <c r="AR11" s="274" t="s">
        <v>485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485</v>
      </c>
      <c r="AP12" s="272" t="s">
        <v>485</v>
      </c>
      <c r="AQ12" s="273">
        <v>16</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143761</v>
      </c>
      <c r="AP13" s="272">
        <v>1096</v>
      </c>
      <c r="AQ13" s="273">
        <v>2777</v>
      </c>
      <c r="AR13" s="274">
        <v>-60.5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56202</v>
      </c>
      <c r="AP14" s="272">
        <v>428</v>
      </c>
      <c r="AQ14" s="273">
        <v>1330</v>
      </c>
      <c r="AR14" s="274">
        <v>-67.8</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-504743</v>
      </c>
      <c r="AP15" s="272">
        <v>-3847</v>
      </c>
      <c r="AQ15" s="273">
        <v>-3833</v>
      </c>
      <c r="AR15" s="274">
        <v>0.4</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8861477</v>
      </c>
      <c r="AP16" s="272">
        <v>67532</v>
      </c>
      <c r="AQ16" s="273">
        <v>73991</v>
      </c>
      <c r="AR16" s="274">
        <v>-8.6999999999999993</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5.96</v>
      </c>
      <c r="AP21" s="286">
        <v>6.28</v>
      </c>
      <c r="AQ21" s="287">
        <v>-0.32</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102.3</v>
      </c>
      <c r="AP22" s="291">
        <v>98.7</v>
      </c>
      <c r="AQ22" s="292">
        <v>3.6</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2636620</v>
      </c>
      <c r="AP32" s="300">
        <v>20093</v>
      </c>
      <c r="AQ32" s="301">
        <v>32402</v>
      </c>
      <c r="AR32" s="302">
        <v>-38</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485</v>
      </c>
      <c r="AP34" s="300" t="s">
        <v>485</v>
      </c>
      <c r="AQ34" s="301">
        <v>16</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271196</v>
      </c>
      <c r="AP35" s="300">
        <v>2067</v>
      </c>
      <c r="AQ35" s="301">
        <v>5520</v>
      </c>
      <c r="AR35" s="302">
        <v>-62.6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231734</v>
      </c>
      <c r="AP36" s="300">
        <v>1766</v>
      </c>
      <c r="AQ36" s="301">
        <v>1296</v>
      </c>
      <c r="AR36" s="302">
        <v>36.299999999999997</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485</v>
      </c>
      <c r="AP37" s="300" t="s">
        <v>485</v>
      </c>
      <c r="AQ37" s="301">
        <v>571</v>
      </c>
      <c r="AR37" s="302" t="s">
        <v>485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485</v>
      </c>
      <c r="AP38" s="303" t="s">
        <v>485</v>
      </c>
      <c r="AQ38" s="304">
        <v>0</v>
      </c>
      <c r="AR38" s="292" t="s">
        <v>485</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-342871</v>
      </c>
      <c r="AP39" s="300">
        <v>-2613</v>
      </c>
      <c r="AQ39" s="301">
        <v>-6093</v>
      </c>
      <c r="AR39" s="302">
        <v>-57.1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-2315406</v>
      </c>
      <c r="AP40" s="300">
        <v>-17645</v>
      </c>
      <c r="AQ40" s="301">
        <v>-23816</v>
      </c>
      <c r="AR40" s="302">
        <v>-25.9</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481273</v>
      </c>
      <c r="AP41" s="300">
        <v>3668</v>
      </c>
      <c r="AQ41" s="301">
        <v>9896</v>
      </c>
      <c r="AR41" s="302">
        <v>-62.9</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1897021</v>
      </c>
      <c r="AN51" s="322">
        <v>14388</v>
      </c>
      <c r="AO51" s="323">
        <v>-14.6</v>
      </c>
      <c r="AP51" s="324">
        <v>44161</v>
      </c>
      <c r="AQ51" s="325">
        <v>3.1</v>
      </c>
      <c r="AR51" s="326">
        <v>-17.7</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1179579</v>
      </c>
      <c r="AN52" s="330">
        <v>8947</v>
      </c>
      <c r="AO52" s="331">
        <v>-26.4</v>
      </c>
      <c r="AP52" s="332">
        <v>23644</v>
      </c>
      <c r="AQ52" s="333">
        <v>3.1</v>
      </c>
      <c r="AR52" s="334">
        <v>-29.5</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1843220</v>
      </c>
      <c r="AN53" s="322">
        <v>13995</v>
      </c>
      <c r="AO53" s="323">
        <v>-2.7</v>
      </c>
      <c r="AP53" s="324">
        <v>43955</v>
      </c>
      <c r="AQ53" s="325">
        <v>-0.5</v>
      </c>
      <c r="AR53" s="326">
        <v>-2.2000000000000002</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958105</v>
      </c>
      <c r="AN54" s="330">
        <v>7274</v>
      </c>
      <c r="AO54" s="331">
        <v>-18.7</v>
      </c>
      <c r="AP54" s="332">
        <v>21318</v>
      </c>
      <c r="AQ54" s="333">
        <v>-9.8000000000000007</v>
      </c>
      <c r="AR54" s="334">
        <v>-8.9</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2457880</v>
      </c>
      <c r="AN55" s="322">
        <v>18687</v>
      </c>
      <c r="AO55" s="323">
        <v>33.5</v>
      </c>
      <c r="AP55" s="324">
        <v>41921</v>
      </c>
      <c r="AQ55" s="325">
        <v>-4.5999999999999996</v>
      </c>
      <c r="AR55" s="326">
        <v>38.1</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1516368</v>
      </c>
      <c r="AN56" s="330">
        <v>11529</v>
      </c>
      <c r="AO56" s="331">
        <v>58.5</v>
      </c>
      <c r="AP56" s="332">
        <v>21655</v>
      </c>
      <c r="AQ56" s="333">
        <v>1.6</v>
      </c>
      <c r="AR56" s="334">
        <v>56.9</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2318007</v>
      </c>
      <c r="AN57" s="322">
        <v>17647</v>
      </c>
      <c r="AO57" s="323">
        <v>-5.6</v>
      </c>
      <c r="AP57" s="324">
        <v>44585</v>
      </c>
      <c r="AQ57" s="325">
        <v>6.4</v>
      </c>
      <c r="AR57" s="326">
        <v>-12</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1350479</v>
      </c>
      <c r="AN58" s="330">
        <v>10281</v>
      </c>
      <c r="AO58" s="331">
        <v>-10.8</v>
      </c>
      <c r="AP58" s="332">
        <v>23077</v>
      </c>
      <c r="AQ58" s="333">
        <v>6.6</v>
      </c>
      <c r="AR58" s="334">
        <v>-17.399999999999999</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2921546</v>
      </c>
      <c r="AN59" s="322">
        <v>22265</v>
      </c>
      <c r="AO59" s="323">
        <v>26.2</v>
      </c>
      <c r="AP59" s="324">
        <v>49779</v>
      </c>
      <c r="AQ59" s="325">
        <v>11.6</v>
      </c>
      <c r="AR59" s="326">
        <v>14.6</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2252293</v>
      </c>
      <c r="AN60" s="330">
        <v>17164</v>
      </c>
      <c r="AO60" s="331">
        <v>66.900000000000006</v>
      </c>
      <c r="AP60" s="332">
        <v>28921</v>
      </c>
      <c r="AQ60" s="333">
        <v>25.3</v>
      </c>
      <c r="AR60" s="334">
        <v>41.6</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2287535</v>
      </c>
      <c r="AN61" s="337">
        <v>17396</v>
      </c>
      <c r="AO61" s="338">
        <v>7.4</v>
      </c>
      <c r="AP61" s="339">
        <v>44880</v>
      </c>
      <c r="AQ61" s="340">
        <v>3.2</v>
      </c>
      <c r="AR61" s="326">
        <v>4.2</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1451365</v>
      </c>
      <c r="AN62" s="330">
        <v>11039</v>
      </c>
      <c r="AO62" s="331">
        <v>13.9</v>
      </c>
      <c r="AP62" s="332">
        <v>23723</v>
      </c>
      <c r="AQ62" s="333">
        <v>5.4</v>
      </c>
      <c r="AR62" s="334">
        <v>8.5</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Tz3V3rg4iUco9kA3gXxnMcAoHs8vQKo9UEa0YyWN4/zxjVpHvEGJ15FjtdVj+YwC2oyionqr/hWtGn61wEXB3A==" saltValue="dnrXmREEhtqmkoygk+j2m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S2WYGU1subTgYusSAAuzibmVG6LfJCjVKqmfnW61cOjht8PDtwuh0d/t4Wsqa6EPDDdD3Hx3FqeYoNmwCDocvg==" saltValue="wjt6i3r421c9WdGr4skUbg=="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6ZaXh5ePV+TiWydCoXBzThD49BN8fFp631hCMJqzox/9R/Ga/H9+jhlmhcTKlkHy4LAeeq6Zl6Bjr3AWIZhaFQ==" saltValue="yhdb4VLXUaMmVX8252Ftf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9.07</v>
      </c>
      <c r="G47" s="12">
        <v>14.19</v>
      </c>
      <c r="H47" s="12">
        <v>10.37</v>
      </c>
      <c r="I47" s="12">
        <v>10.59</v>
      </c>
      <c r="J47" s="13">
        <v>13.94</v>
      </c>
    </row>
    <row r="48" spans="2:10" ht="57.75" customHeight="1" x14ac:dyDescent="0.2">
      <c r="B48" s="14"/>
      <c r="C48" s="1141" t="s">
        <v>4</v>
      </c>
      <c r="D48" s="1141"/>
      <c r="E48" s="1142"/>
      <c r="F48" s="15">
        <v>7.3</v>
      </c>
      <c r="G48" s="16">
        <v>8.57</v>
      </c>
      <c r="H48" s="16">
        <v>8.35</v>
      </c>
      <c r="I48" s="16">
        <v>4.57</v>
      </c>
      <c r="J48" s="17">
        <v>7.36</v>
      </c>
    </row>
    <row r="49" spans="2:10" ht="57.75" customHeight="1" thickBot="1" x14ac:dyDescent="0.25">
      <c r="B49" s="18"/>
      <c r="C49" s="1143" t="s">
        <v>5</v>
      </c>
      <c r="D49" s="1143"/>
      <c r="E49" s="1144"/>
      <c r="F49" s="19">
        <v>2.48</v>
      </c>
      <c r="G49" s="20">
        <v>8.2899999999999991</v>
      </c>
      <c r="H49" s="20" t="s">
        <v>529</v>
      </c>
      <c r="I49" s="20" t="s">
        <v>530</v>
      </c>
      <c r="J49" s="21">
        <v>6.6</v>
      </c>
    </row>
    <row r="50" spans="2:10" ht="13" x14ac:dyDescent="0.2"/>
  </sheetData>
  <sheetProtection algorithmName="SHA-512" hashValue="oz+y1OigyUOji8hI7hauUC2ImST0q/wEApjLymSZqvC5r9DZUHn7dei7UHd20+aWoPhXWMn/PI2dE0zicC9XIg==" saltValue="dpVpN9usd7PqlE/RiaNuM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9"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2026-03-09T05:12:00Z</cp:lastPrinted>
  <dcterms:created xsi:type="dcterms:W3CDTF">2026-02-23T06:04:07Z</dcterms:created>
  <dcterms:modified xsi:type="dcterms:W3CDTF">2026-03-25T03:09:34Z</dcterms:modified>
  <cp:category/>
</cp:coreProperties>
</file>