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78368248\Desktop\新しいフォルダー\"/>
    </mc:Choice>
  </mc:AlternateContent>
  <xr:revisionPtr revIDLastSave="0" documentId="13_ncr:1_{D82D09FE-50C3-48BD-9D26-C26E9203B83C}" xr6:coauthVersionLast="47" xr6:coauthVersionMax="47" xr10:uidLastSave="{00000000-0000-0000-0000-000000000000}"/>
  <bookViews>
    <workbookView xWindow="-110" yWindow="-110" windowWidth="19420" windowHeight="1150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E37" i="10"/>
  <c r="AM37" i="10"/>
  <c r="U37" i="10"/>
  <c r="C37" i="10"/>
  <c r="BE36" i="10"/>
  <c r="AM36" i="10"/>
  <c r="C36" i="10"/>
  <c r="BE35" i="10"/>
  <c r="AM35" i="10"/>
  <c r="C35" i="10"/>
  <c r="BE34" i="10"/>
  <c r="C34" i="10"/>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l="1"/>
  <c r="AM34" i="10"/>
  <c r="BW34" i="10" s="1"/>
  <c r="BW35" i="10" s="1"/>
  <c r="BW36" i="10" s="1"/>
  <c r="BW37" i="10" s="1"/>
  <c r="CO34" i="10" l="1"/>
  <c r="CO35" i="10" s="1"/>
  <c r="CO36" i="10" s="1"/>
</calcChain>
</file>

<file path=xl/sharedStrings.xml><?xml version="1.0" encoding="utf-8"?>
<sst xmlns="http://schemas.openxmlformats.org/spreadsheetml/2006/main" count="1109" uniqueCount="554">
  <si>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</si>
  <si>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</si>
  <si>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</si>
  <si>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</si>
  <si>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</si>
  <si>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</si>
  <si>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</si>
  <si>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</si>
  <si>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</si>
  <si>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</si>
  <si>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</si>
  <si>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</si>
  <si>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</si>
  <si>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</si>
  <si>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</si>
  <si>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</si>
  <si>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</si>
  <si>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</si>
  <si>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</si>
  <si>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</si>
  <si>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</si>
  <si>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</si>
  <si>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</si>
  <si>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</si>
  <si>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</si>
  <si>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</si>
  <si>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</si>
  <si>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</si>
  <si>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</si>
  <si>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</si>
  <si>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</si>
  <si>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</si>
  <si>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</si>
  <si>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</si>
  <si>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</si>
  <si>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</si>
  <si>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</si>
  <si>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</si>
  <si>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</si>
  <si>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</si>
  <si>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</si>
  <si>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</si>
  <si>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</si>
  <si>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</si>
  <si>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</si>
  <si>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</si>
  <si>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</si>
  <si>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</si>
  <si>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</si>
  <si>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</si>
  <si>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</si>
  <si>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</si>
  <si>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</si>
  <si>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</si>
  <si>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</si>
  <si>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</si>
  <si>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</si>
  <si>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</si>
  <si>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</si>
  <si>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</si>
  <si>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</si>
  <si>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</si>
  <si>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</si>
  <si>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</si>
  <si>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</si>
  <si>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</si>
  <si>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</si>
  <si>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</si>
  <si>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</si>
  <si>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</si>
  <si>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</si>
  <si>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</si>
  <si>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</si>
  <si>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</si>
  <si>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</si>
  <si>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</si>
  <si>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</si>
  <si>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</si>
  <si>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</si>
  <si>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</si>
  <si>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</si>
  <si>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Ⅴ－２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</si>
  <si>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</si>
  <si>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</si>
  <si>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</si>
  <si>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</si>
  <si>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</si>
  <si>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</si>
  <si>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</si>
  <si>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</si>
  <si>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</si>
  <si>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</si>
  <si>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</si>
  <si>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</si>
  <si>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葉山町</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</si>
  <si>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</si>
  <si>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</si>
  <si>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</si>
  <si>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</si>
  <si>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</si>
  <si>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</si>
  <si>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</si>
  <si>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</si>
  <si>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</si>
  <si>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</si>
  <si>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</si>
  <si>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</si>
  <si>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</si>
  <si>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</si>
  <si>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</si>
  <si>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</si>
  <si>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</si>
  <si>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</si>
  <si>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</si>
  <si>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</si>
  <si>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</si>
  <si>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</si>
  <si>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</si>
  <si>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</si>
  <si>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</si>
  <si>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</si>
  <si>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</si>
  <si>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</si>
  <si>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</si>
  <si>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</si>
  <si>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</si>
  <si>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</si>
  <si>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</si>
  <si>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</si>
  <si>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</si>
  <si>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</si>
  <si>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</si>
  <si>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</si>
  <si>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</si>
  <si>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</si>
  <si>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</si>
  <si>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</si>
  <si>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</si>
  <si>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</si>
  <si>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</si>
  <si>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</si>
  <si>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</si>
  <si>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25"/>
  </si>
  <si>
    <t>うち日本人(％)</t>
    <phoneticPr fontId="5"/>
  </si>
  <si>
    <t>-1.5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</si>
  <si>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</si>
  <si>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</si>
  <si>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</si>
  <si>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</si>
  <si>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</si>
  <si>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</si>
  <si>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</si>
  <si>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</si>
  <si>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</si>
  <si>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</si>
  <si>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</si>
  <si>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</si>
  <si>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</si>
  <si>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</si>
  <si>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</si>
  <si>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</si>
  <si>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</si>
  <si>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</si>
  <si>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</si>
  <si>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</si>
  <si>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</si>
  <si>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</si>
  <si>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</si>
  <si>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</si>
  <si>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</si>
  <si>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</si>
  <si>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</si>
  <si>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</si>
  <si>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</si>
  <si>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</si>
  <si>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</si>
  <si>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</si>
  <si>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</si>
  <si>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</si>
  <si>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</si>
  <si>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</si>
  <si>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</si>
  <si>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</si>
  <si>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</si>
  <si>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</si>
  <si>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</si>
  <si>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</si>
  <si>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</si>
  <si>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</si>
  <si>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</si>
  <si>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</si>
  <si>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</si>
  <si>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</si>
  <si>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</si>
  <si>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</si>
  <si>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</si>
  <si>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</si>
  <si>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</si>
  <si>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</si>
  <si>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</si>
  <si>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</si>
  <si>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</si>
  <si>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</si>
  <si>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神奈川県葉山町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</si>
  <si>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</si>
  <si>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</si>
  <si>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</si>
  <si>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</si>
  <si>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</si>
  <si>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</si>
  <si>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</si>
  <si>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</si>
  <si>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</si>
  <si>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</si>
  <si>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</si>
  <si>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</si>
  <si>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</si>
  <si>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</si>
  <si>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</si>
  <si>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</si>
  <si>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</si>
  <si>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</si>
  <si>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</si>
  <si>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</si>
  <si>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</si>
  <si>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</si>
  <si>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</si>
  <si>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</si>
  <si>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</si>
  <si>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</si>
  <si>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</si>
  <si>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</si>
  <si>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</si>
  <si>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</si>
  <si>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</si>
  <si>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</si>
  <si>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</si>
  <si>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</si>
  <si>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</si>
  <si>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</si>
  <si>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</si>
  <si>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</si>
  <si>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</si>
  <si>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</si>
  <si>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</si>
  <si>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</si>
  <si>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</si>
  <si>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</si>
  <si>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</si>
  <si>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</si>
  <si>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</si>
  <si>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</si>
  <si>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</si>
  <si>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</si>
  <si>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</si>
  <si>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</si>
  <si>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</si>
  <si>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</si>
  <si>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</si>
  <si>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</si>
  <si>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</si>
  <si>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</si>
  <si>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</si>
  <si>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</si>
  <si>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</si>
  <si>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</si>
  <si>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</si>
  <si>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</si>
  <si>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</si>
  <si>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</si>
  <si>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</si>
  <si>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</si>
  <si>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</si>
  <si>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</si>
  <si>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</si>
  <si>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</si>
  <si>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</si>
  <si>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</si>
  <si>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</si>
  <si>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</si>
  <si>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</si>
  <si>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</si>
  <si>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</si>
  <si>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</si>
  <si>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</si>
  <si>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</si>
  <si>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</si>
  <si>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</si>
  <si>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</si>
  <si>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</si>
  <si>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</si>
  <si>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</si>
  <si>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</si>
  <si>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</si>
  <si>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</si>
  <si>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</si>
  <si>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</si>
  <si>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</si>
  <si>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</si>
  <si>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</si>
  <si>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</si>
  <si>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</si>
  <si>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</si>
  <si>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</si>
  <si>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</si>
  <si>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</si>
  <si>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</si>
  <si>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</si>
  <si>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</si>
  <si>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</si>
  <si>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</si>
  <si>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</si>
  <si>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</si>
  <si>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</si>
  <si>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</si>
  <si>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</si>
  <si>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</si>
  <si>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</si>
  <si>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</si>
  <si>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</si>
  <si>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</si>
  <si>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</si>
  <si>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</si>
  <si>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</si>
  <si>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</si>
  <si>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</si>
  <si>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</si>
  <si>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</si>
  <si>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</si>
  <si>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</si>
  <si>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</si>
  <si>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</si>
  <si>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</si>
  <si>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</si>
  <si>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</si>
  <si>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</si>
  <si>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</si>
  <si>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</si>
  <si>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</si>
  <si>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</si>
  <si>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</si>
  <si>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</si>
  <si>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</si>
  <si>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</si>
  <si>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</si>
  <si>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</si>
  <si>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</si>
  <si>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</si>
  <si>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</si>
  <si>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</si>
  <si>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</si>
  <si>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</si>
  <si>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</si>
  <si>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</si>
  <si>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神奈川県葉山町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</si>
  <si>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</si>
  <si>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</si>
  <si>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</si>
  <si>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</si>
  <si>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</si>
  <si>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</si>
  <si>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</si>
  <si>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</si>
  <si>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</si>
  <si>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</si>
  <si>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</si>
  <si>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</si>
  <si>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</si>
  <si>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</si>
  <si>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</si>
  <si>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</si>
  <si>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</si>
  <si>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</si>
  <si>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</si>
  <si>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</si>
  <si>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</si>
  <si>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</si>
  <si>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</si>
  <si>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</si>
  <si>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</si>
  <si>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</si>
  <si>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</si>
  <si>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</si>
  <si>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</si>
  <si>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</si>
  <si>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</si>
  <si>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</si>
  <si>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</si>
  <si>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</si>
  <si>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</si>
  <si>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</si>
  <si>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</si>
  <si>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</si>
  <si>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</si>
  <si>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</si>
  <si>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</si>
  <si>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</si>
  <si>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</si>
  <si>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</si>
  <si>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</si>
  <si>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</si>
  <si>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</si>
  <si>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</si>
  <si>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</si>
  <si>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</si>
  <si>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</si>
  <si>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</si>
  <si>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</si>
  <si>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</si>
  <si>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</si>
  <si>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</si>
  <si>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</si>
  <si>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</si>
  <si>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</si>
  <si>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</si>
  <si>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</si>
  <si>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</si>
  <si>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</si>
  <si>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</si>
  <si>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</si>
  <si>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</si>
  <si>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</si>
  <si>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</si>
  <si>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</si>
  <si>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</si>
  <si>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</si>
  <si>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</si>
  <si>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</si>
  <si>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</si>
  <si>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</si>
  <si>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</si>
  <si>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</si>
  <si>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</si>
  <si>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</si>
  <si>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</si>
  <si>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</si>
  <si>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</si>
  <si>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</si>
  <si>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</si>
  <si>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</si>
  <si>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</si>
  <si>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</si>
  <si>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</si>
  <si>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</si>
  <si>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</si>
  <si>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</si>
  <si>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</si>
  <si>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</si>
  <si>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</si>
  <si>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</si>
  <si>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</si>
  <si>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</si>
  <si>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</si>
  <si>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</si>
  <si>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</si>
  <si>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</si>
  <si>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</si>
  <si>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</si>
  <si>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</si>
  <si>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</si>
  <si>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</si>
  <si>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</si>
  <si>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</si>
  <si>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</si>
  <si>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</si>
  <si>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</si>
  <si>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</si>
  <si>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</si>
  <si>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</si>
  <si>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</si>
  <si>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</si>
  <si>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</si>
  <si>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</si>
  <si>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</si>
  <si>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</si>
  <si>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</si>
  <si>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</si>
  <si>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</si>
  <si>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</si>
  <si>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</si>
  <si>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</si>
  <si>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</si>
  <si>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</si>
  <si>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</si>
  <si>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</si>
  <si>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</si>
  <si>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</si>
  <si>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</si>
  <si>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</si>
  <si>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</si>
  <si>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</si>
  <si>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</si>
  <si>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</si>
  <si>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</si>
  <si>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</si>
  <si>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</si>
  <si>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</si>
  <si>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</si>
  <si>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</si>
  <si>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</si>
  <si>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</si>
  <si>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</si>
  <si>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</si>
  <si>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</si>
  <si>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</si>
  <si>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</si>
  <si>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</si>
  <si>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</si>
  <si>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</si>
  <si>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</si>
  <si>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</si>
  <si>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</si>
  <si>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</si>
  <si>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</si>
  <si>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</si>
  <si>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</si>
  <si>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</si>
  <si>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</si>
  <si>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</si>
  <si>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</si>
  <si>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</si>
  <si>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</si>
  <si>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</si>
  <si>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</si>
  <si>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</si>
  <si>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</si>
  <si>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</si>
  <si>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</si>
  <si>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0.74</t>
  </si>
  <si>
    <t>▲ 3.53</t>
  </si>
  <si>
    <t>一般会計</t>
  </si>
  <si>
    <t>介護保険特別会計</t>
  </si>
  <si>
    <t>後期高齢者医療特別会計</t>
  </si>
  <si>
    <t>国民健康保険特別会計</t>
  </si>
  <si>
    <t>下水道事業会計</t>
  </si>
  <si>
    <t>その他会計（赤字）</t>
  </si>
  <si>
    <t>その他会計（黒字）</t>
  </si>
  <si>
    <t>R02</t>
    <phoneticPr fontId="5"/>
  </si>
  <si>
    <t>R03</t>
    <phoneticPr fontId="5"/>
  </si>
  <si>
    <t>R04</t>
    <phoneticPr fontId="5"/>
  </si>
  <si>
    <t>R05</t>
    <phoneticPr fontId="5"/>
  </si>
  <si>
    <t>R06</t>
    <phoneticPr fontId="5"/>
  </si>
  <si>
    <t>-</t>
    <phoneticPr fontId="2"/>
  </si>
  <si>
    <t>神奈川県市町村職員退職手当組合</t>
    <rPh sb="0" eb="7">
      <t>カナガワケンシチョウソン</t>
    </rPh>
    <rPh sb="7" eb="9">
      <t>ショクイン</t>
    </rPh>
    <rPh sb="9" eb="15">
      <t>タイショクテアテクミアイ</t>
    </rPh>
    <phoneticPr fontId="2"/>
  </si>
  <si>
    <t>神奈川県後期高齢者医療広域連合（一般会計）</t>
    <rPh sb="0" eb="11">
      <t>カナガワケンコウキコウレイシャイリョウ</t>
    </rPh>
    <rPh sb="11" eb="15">
      <t>コウイキレンゴウ</t>
    </rPh>
    <rPh sb="16" eb="20">
      <t>イッパンカイケイ</t>
    </rPh>
    <phoneticPr fontId="2"/>
  </si>
  <si>
    <t>神奈川県後期高齢者医療広域連合（後期高齢者医療特別会計）</t>
    <rPh sb="0" eb="11">
      <t>カナガワケンコウキコウレイシャイリョウ</t>
    </rPh>
    <rPh sb="11" eb="15">
      <t>コウイキレンゴウ</t>
    </rPh>
    <rPh sb="16" eb="18">
      <t>コウキ</t>
    </rPh>
    <rPh sb="18" eb="21">
      <t>コウレイシャ</t>
    </rPh>
    <rPh sb="21" eb="23">
      <t>イリョウ</t>
    </rPh>
    <rPh sb="23" eb="25">
      <t>トクベツ</t>
    </rPh>
    <rPh sb="25" eb="27">
      <t>カイケイ</t>
    </rPh>
    <phoneticPr fontId="2"/>
  </si>
  <si>
    <t>神奈川県町村情報システム共同事業組合</t>
    <rPh sb="0" eb="4">
      <t>カナガワケン</t>
    </rPh>
    <rPh sb="4" eb="8">
      <t>チョウソンジョウホウ</t>
    </rPh>
    <rPh sb="12" eb="16">
      <t>キョウドウジギョウ</t>
    </rPh>
    <rPh sb="16" eb="18">
      <t>クミアイ</t>
    </rPh>
    <phoneticPr fontId="2"/>
  </si>
  <si>
    <t>葉山町土地開発公社</t>
    <rPh sb="0" eb="9">
      <t>ハヤママチトチカイハツコウシャ</t>
    </rPh>
    <phoneticPr fontId="2"/>
  </si>
  <si>
    <t>公益財団法人かながわ海岸美化財団</t>
    <rPh sb="0" eb="6">
      <t>コウエキザイダンホウジン</t>
    </rPh>
    <rPh sb="10" eb="12">
      <t>カイガン</t>
    </rPh>
    <rPh sb="12" eb="14">
      <t>ビカ</t>
    </rPh>
    <rPh sb="14" eb="16">
      <t>ザイダン</t>
    </rPh>
    <phoneticPr fontId="2"/>
  </si>
  <si>
    <t>公益財団法人逗葉地域医療センター</t>
    <rPh sb="0" eb="6">
      <t>コウエキザイダンホウジン</t>
    </rPh>
    <rPh sb="6" eb="12">
      <t>ズヨウチイキイリョウ</t>
    </rPh>
    <phoneticPr fontId="2"/>
  </si>
  <si>
    <t>○</t>
  </si>
  <si>
    <t>公共公益施設整備基金</t>
    <rPh sb="0" eb="6">
      <t>コウキョウコウエキシセツ</t>
    </rPh>
    <rPh sb="6" eb="10">
      <t>セイビキキン</t>
    </rPh>
    <phoneticPr fontId="2"/>
  </si>
  <si>
    <t>ふるさと葉山みどり基金</t>
    <rPh sb="4" eb="6">
      <t>ハヤマ</t>
    </rPh>
    <rPh sb="9" eb="11">
      <t>キキン</t>
    </rPh>
    <phoneticPr fontId="2"/>
  </si>
  <si>
    <t>葉山町教育基金</t>
    <rPh sb="0" eb="3">
      <t>ハヤママチ</t>
    </rPh>
    <rPh sb="3" eb="7">
      <t>キョウイクキキン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</si>
</sst>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52068</c:v>
                </c:pt>
                <c:pt idx="1">
                  <c:v>47161</c:v>
                </c:pt>
                <c:pt idx="2">
                  <c:v>43423</c:v>
                </c:pt>
                <c:pt idx="3">
                  <c:v>45265</c:v>
                </c:pt>
                <c:pt idx="4">
                  <c:v>54621</c:v>
                </c:pt>
              </c:numCache>
            </c:numRef>
          </c:val>
          <c:smooth val="0"/>
          <c:extLst>
            <c:ext xmlns:c16="http://schemas.microsoft.com/office/drawing/2014/chart" uri="{C3380CC4-5D6E-409C-BE32-E72D297353CC}">
              <c16:uniqueId val="{00000000-66E8-4CC5-80B4-A4913F69ABB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10912</c:v>
                </c:pt>
                <c:pt idx="1">
                  <c:v>12851</c:v>
                </c:pt>
                <c:pt idx="2">
                  <c:v>28271</c:v>
                </c:pt>
                <c:pt idx="3">
                  <c:v>17078</c:v>
                </c:pt>
                <c:pt idx="4">
                  <c:v>45142</c:v>
                </c:pt>
              </c:numCache>
            </c:numRef>
          </c:val>
          <c:smooth val="0"/>
          <c:extLst>
            <c:ext xmlns:c16="http://schemas.microsoft.com/office/drawing/2014/chart" uri="{C3380CC4-5D6E-409C-BE32-E72D297353CC}">
              <c16:uniqueId val="{00000001-66E8-4CC5-80B4-A4913F69ABB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8.49</c:v>
                </c:pt>
                <c:pt idx="1">
                  <c:v>12.31</c:v>
                </c:pt>
                <c:pt idx="2">
                  <c:v>9.1300000000000008</c:v>
                </c:pt>
                <c:pt idx="3">
                  <c:v>13.35</c:v>
                </c:pt>
                <c:pt idx="4">
                  <c:v>9.7799999999999994</c:v>
                </c:pt>
              </c:numCache>
            </c:numRef>
          </c:val>
          <c:extLst>
            <c:ext xmlns:c16="http://schemas.microsoft.com/office/drawing/2014/chart" uri="{C3380CC4-5D6E-409C-BE32-E72D297353CC}">
              <c16:uniqueId val="{00000000-D3B6-423C-95AC-EFC6013B3F9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13.89</c:v>
                </c:pt>
                <c:pt idx="1">
                  <c:v>15.94</c:v>
                </c:pt>
                <c:pt idx="2">
                  <c:v>19.02</c:v>
                </c:pt>
                <c:pt idx="3">
                  <c:v>15.06</c:v>
                </c:pt>
                <c:pt idx="4">
                  <c:v>14.1</c:v>
                </c:pt>
              </c:numCache>
            </c:numRef>
          </c:val>
          <c:extLst>
            <c:ext xmlns:c16="http://schemas.microsoft.com/office/drawing/2014/chart" uri="{C3380CC4-5D6E-409C-BE32-E72D297353CC}">
              <c16:uniqueId val="{00000001-D3B6-423C-95AC-EFC6013B3F9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5.7</c:v>
                </c:pt>
                <c:pt idx="1">
                  <c:v>7.29</c:v>
                </c:pt>
                <c:pt idx="2">
                  <c:v>-0.74</c:v>
                </c:pt>
                <c:pt idx="3">
                  <c:v>0.69</c:v>
                </c:pt>
                <c:pt idx="4">
                  <c:v>-3.53</c:v>
                </c:pt>
              </c:numCache>
            </c:numRef>
          </c:val>
          <c:smooth val="0"/>
          <c:extLst>
            <c:ext xmlns:c16="http://schemas.microsoft.com/office/drawing/2014/chart" uri="{C3380CC4-5D6E-409C-BE32-E72D297353CC}">
              <c16:uniqueId val="{00000002-D3B6-423C-95AC-EFC6013B3F9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A37-4A13-9DFE-A7A005B7715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A37-4A13-9DFE-A7A005B77158}"/>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2A37-4A13-9DFE-A7A005B77158}"/>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2A37-4A13-9DFE-A7A005B77158}"/>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2A37-4A13-9DFE-A7A005B77158}"/>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3.33</c:v>
                </c:pt>
                <c:pt idx="2">
                  <c:v>#N/A</c:v>
                </c:pt>
                <c:pt idx="3">
                  <c:v>3.36</c:v>
                </c:pt>
                <c:pt idx="4">
                  <c:v>#N/A</c:v>
                </c:pt>
                <c:pt idx="5">
                  <c:v>4.3899999999999997</c:v>
                </c:pt>
                <c:pt idx="6">
                  <c:v>#N/A</c:v>
                </c:pt>
                <c:pt idx="7">
                  <c:v>2.34</c:v>
                </c:pt>
                <c:pt idx="8">
                  <c:v>#N/A</c:v>
                </c:pt>
                <c:pt idx="9">
                  <c:v>0.23</c:v>
                </c:pt>
              </c:numCache>
            </c:numRef>
          </c:val>
          <c:extLst>
            <c:ext xmlns:c16="http://schemas.microsoft.com/office/drawing/2014/chart" uri="{C3380CC4-5D6E-409C-BE32-E72D297353CC}">
              <c16:uniqueId val="{00000005-2A37-4A13-9DFE-A7A005B77158}"/>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1.3</c:v>
                </c:pt>
                <c:pt idx="2">
                  <c:v>#N/A</c:v>
                </c:pt>
                <c:pt idx="3">
                  <c:v>0.94</c:v>
                </c:pt>
                <c:pt idx="4">
                  <c:v>#N/A</c:v>
                </c:pt>
                <c:pt idx="5">
                  <c:v>0.89</c:v>
                </c:pt>
                <c:pt idx="6">
                  <c:v>#N/A</c:v>
                </c:pt>
                <c:pt idx="7">
                  <c:v>0.61</c:v>
                </c:pt>
                <c:pt idx="8">
                  <c:v>#N/A</c:v>
                </c:pt>
                <c:pt idx="9">
                  <c:v>0.59</c:v>
                </c:pt>
              </c:numCache>
            </c:numRef>
          </c:val>
          <c:extLst>
            <c:ext xmlns:c16="http://schemas.microsoft.com/office/drawing/2014/chart" uri="{C3380CC4-5D6E-409C-BE32-E72D297353CC}">
              <c16:uniqueId val="{00000006-2A37-4A13-9DFE-A7A005B77158}"/>
            </c:ext>
          </c:extLst>
        </c:ser>
        <c:ser>
          <c:idx val="7"/>
          <c:order val="7"/>
          <c:tx>
            <c:strRef>
              <c:f>データシート!$A$34</c:f>
              <c:strCache>
                <c:ptCount val="1"/>
                <c:pt idx="0">
                  <c:v>後期高齢者医療特別会計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0.97</c:v>
                </c:pt>
                <c:pt idx="2">
                  <c:v>#N/A</c:v>
                </c:pt>
                <c:pt idx="3">
                  <c:v>0.9</c:v>
                </c:pt>
                <c:pt idx="4">
                  <c:v>#N/A</c:v>
                </c:pt>
                <c:pt idx="5">
                  <c:v>0.96</c:v>
                </c:pt>
                <c:pt idx="6">
                  <c:v>#N/A</c:v>
                </c:pt>
                <c:pt idx="7">
                  <c:v>0.99</c:v>
                </c:pt>
                <c:pt idx="8">
                  <c:v>#N/A</c:v>
                </c:pt>
                <c:pt idx="9">
                  <c:v>1.1100000000000001</c:v>
                </c:pt>
              </c:numCache>
            </c:numRef>
          </c:val>
          <c:extLst>
            <c:ext xmlns:c16="http://schemas.microsoft.com/office/drawing/2014/chart" uri="{C3380CC4-5D6E-409C-BE32-E72D297353CC}">
              <c16:uniqueId val="{00000007-2A37-4A13-9DFE-A7A005B77158}"/>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0.98</c:v>
                </c:pt>
                <c:pt idx="2">
                  <c:v>#N/A</c:v>
                </c:pt>
                <c:pt idx="3">
                  <c:v>1.78</c:v>
                </c:pt>
                <c:pt idx="4">
                  <c:v>#N/A</c:v>
                </c:pt>
                <c:pt idx="5">
                  <c:v>1.1499999999999999</c:v>
                </c:pt>
                <c:pt idx="6">
                  <c:v>#N/A</c:v>
                </c:pt>
                <c:pt idx="7">
                  <c:v>1.5</c:v>
                </c:pt>
                <c:pt idx="8">
                  <c:v>#N/A</c:v>
                </c:pt>
                <c:pt idx="9">
                  <c:v>1.23</c:v>
                </c:pt>
              </c:numCache>
            </c:numRef>
          </c:val>
          <c:extLst>
            <c:ext xmlns:c16="http://schemas.microsoft.com/office/drawing/2014/chart" uri="{C3380CC4-5D6E-409C-BE32-E72D297353CC}">
              <c16:uniqueId val="{00000008-2A37-4A13-9DFE-A7A005B77158}"/>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8.49</c:v>
                </c:pt>
                <c:pt idx="2">
                  <c:v>#N/A</c:v>
                </c:pt>
                <c:pt idx="3">
                  <c:v>12.31</c:v>
                </c:pt>
                <c:pt idx="4">
                  <c:v>#N/A</c:v>
                </c:pt>
                <c:pt idx="5">
                  <c:v>9.1300000000000008</c:v>
                </c:pt>
                <c:pt idx="6">
                  <c:v>#N/A</c:v>
                </c:pt>
                <c:pt idx="7">
                  <c:v>13.34</c:v>
                </c:pt>
                <c:pt idx="8">
                  <c:v>#N/A</c:v>
                </c:pt>
                <c:pt idx="9">
                  <c:v>9.7799999999999994</c:v>
                </c:pt>
              </c:numCache>
            </c:numRef>
          </c:val>
          <c:extLst>
            <c:ext xmlns:c16="http://schemas.microsoft.com/office/drawing/2014/chart" uri="{C3380CC4-5D6E-409C-BE32-E72D297353CC}">
              <c16:uniqueId val="{00000009-2A37-4A13-9DFE-A7A005B7715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1310</c:v>
                </c:pt>
                <c:pt idx="5">
                  <c:v>1292</c:v>
                </c:pt>
                <c:pt idx="8">
                  <c:v>1220</c:v>
                </c:pt>
                <c:pt idx="11">
                  <c:v>1189</c:v>
                </c:pt>
                <c:pt idx="14">
                  <c:v>1214</c:v>
                </c:pt>
              </c:numCache>
            </c:numRef>
          </c:val>
          <c:extLst>
            <c:ext xmlns:c16="http://schemas.microsoft.com/office/drawing/2014/chart" uri="{C3380CC4-5D6E-409C-BE32-E72D297353CC}">
              <c16:uniqueId val="{00000000-563C-4CCA-9199-2DAC476F4C9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63C-4CCA-9199-2DAC476F4C9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24</c:v>
                </c:pt>
                <c:pt idx="3">
                  <c:v>16</c:v>
                </c:pt>
                <c:pt idx="6">
                  <c:v>16</c:v>
                </c:pt>
                <c:pt idx="9">
                  <c:v>10</c:v>
                </c:pt>
                <c:pt idx="12">
                  <c:v>10</c:v>
                </c:pt>
              </c:numCache>
            </c:numRef>
          </c:val>
          <c:extLst>
            <c:ext xmlns:c16="http://schemas.microsoft.com/office/drawing/2014/chart" uri="{C3380CC4-5D6E-409C-BE32-E72D297353CC}">
              <c16:uniqueId val="{00000002-563C-4CCA-9199-2DAC476F4C9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63C-4CCA-9199-2DAC476F4C9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580</c:v>
                </c:pt>
                <c:pt idx="3">
                  <c:v>531</c:v>
                </c:pt>
                <c:pt idx="6">
                  <c:v>491</c:v>
                </c:pt>
                <c:pt idx="9">
                  <c:v>491</c:v>
                </c:pt>
                <c:pt idx="12">
                  <c:v>489</c:v>
                </c:pt>
              </c:numCache>
            </c:numRef>
          </c:val>
          <c:extLst>
            <c:ext xmlns:c16="http://schemas.microsoft.com/office/drawing/2014/chart" uri="{C3380CC4-5D6E-409C-BE32-E72D297353CC}">
              <c16:uniqueId val="{00000004-563C-4CCA-9199-2DAC476F4C9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63C-4CCA-9199-2DAC476F4C9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63C-4CCA-9199-2DAC476F4C9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544</c:v>
                </c:pt>
                <c:pt idx="3">
                  <c:v>523</c:v>
                </c:pt>
                <c:pt idx="6">
                  <c:v>539</c:v>
                </c:pt>
                <c:pt idx="9">
                  <c:v>517</c:v>
                </c:pt>
                <c:pt idx="12">
                  <c:v>522</c:v>
                </c:pt>
              </c:numCache>
            </c:numRef>
          </c:val>
          <c:extLst>
            <c:ext xmlns:c16="http://schemas.microsoft.com/office/drawing/2014/chart" uri="{C3380CC4-5D6E-409C-BE32-E72D297353CC}">
              <c16:uniqueId val="{00000007-563C-4CCA-9199-2DAC476F4C9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-162</c:v>
                </c:pt>
                <c:pt idx="2">
                  <c:v>#N/A</c:v>
                </c:pt>
                <c:pt idx="3">
                  <c:v>#N/A</c:v>
                </c:pt>
                <c:pt idx="4">
                  <c:v>-222</c:v>
                </c:pt>
                <c:pt idx="5">
                  <c:v>#N/A</c:v>
                </c:pt>
                <c:pt idx="6">
                  <c:v>#N/A</c:v>
                </c:pt>
                <c:pt idx="7">
                  <c:v>-174</c:v>
                </c:pt>
                <c:pt idx="8">
                  <c:v>#N/A</c:v>
                </c:pt>
                <c:pt idx="9">
                  <c:v>#N/A</c:v>
                </c:pt>
                <c:pt idx="10">
                  <c:v>-171</c:v>
                </c:pt>
                <c:pt idx="11">
                  <c:v>#N/A</c:v>
                </c:pt>
                <c:pt idx="12">
                  <c:v>#N/A</c:v>
                </c:pt>
                <c:pt idx="13">
                  <c:v>-193</c:v>
                </c:pt>
                <c:pt idx="14">
                  <c:v>#N/A</c:v>
                </c:pt>
              </c:numCache>
            </c:numRef>
          </c:val>
          <c:smooth val="0"/>
          <c:extLst>
            <c:ext xmlns:c16="http://schemas.microsoft.com/office/drawing/2014/chart" uri="{C3380CC4-5D6E-409C-BE32-E72D297353CC}">
              <c16:uniqueId val="{00000008-563C-4CCA-9199-2DAC476F4C9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9801</c:v>
                </c:pt>
                <c:pt idx="5">
                  <c:v>9828</c:v>
                </c:pt>
                <c:pt idx="8">
                  <c:v>9476</c:v>
                </c:pt>
                <c:pt idx="11">
                  <c:v>8900</c:v>
                </c:pt>
                <c:pt idx="14">
                  <c:v>8581</c:v>
                </c:pt>
              </c:numCache>
            </c:numRef>
          </c:val>
          <c:extLst>
            <c:ext xmlns:c16="http://schemas.microsoft.com/office/drawing/2014/chart" uri="{C3380CC4-5D6E-409C-BE32-E72D297353CC}">
              <c16:uniqueId val="{00000000-B513-4450-95FD-EC74D61405A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4624</c:v>
                </c:pt>
                <c:pt idx="5">
                  <c:v>4422</c:v>
                </c:pt>
                <c:pt idx="8">
                  <c:v>4204</c:v>
                </c:pt>
                <c:pt idx="11">
                  <c:v>3562</c:v>
                </c:pt>
                <c:pt idx="14">
                  <c:v>3459</c:v>
                </c:pt>
              </c:numCache>
            </c:numRef>
          </c:val>
          <c:extLst>
            <c:ext xmlns:c16="http://schemas.microsoft.com/office/drawing/2014/chart" uri="{C3380CC4-5D6E-409C-BE32-E72D297353CC}">
              <c16:uniqueId val="{00000001-B513-4450-95FD-EC74D61405A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2759</c:v>
                </c:pt>
                <c:pt idx="5">
                  <c:v>3616</c:v>
                </c:pt>
                <c:pt idx="8">
                  <c:v>4168</c:v>
                </c:pt>
                <c:pt idx="11">
                  <c:v>4007</c:v>
                </c:pt>
                <c:pt idx="14">
                  <c:v>4103</c:v>
                </c:pt>
              </c:numCache>
            </c:numRef>
          </c:val>
          <c:extLst>
            <c:ext xmlns:c16="http://schemas.microsoft.com/office/drawing/2014/chart" uri="{C3380CC4-5D6E-409C-BE32-E72D297353CC}">
              <c16:uniqueId val="{00000002-B513-4450-95FD-EC74D61405A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513-4450-95FD-EC74D61405A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513-4450-95FD-EC74D61405A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513-4450-95FD-EC74D61405A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1851</c:v>
                </c:pt>
                <c:pt idx="3">
                  <c:v>1575</c:v>
                </c:pt>
                <c:pt idx="6">
                  <c:v>1547</c:v>
                </c:pt>
                <c:pt idx="9">
                  <c:v>1595</c:v>
                </c:pt>
                <c:pt idx="12">
                  <c:v>1548</c:v>
                </c:pt>
              </c:numCache>
            </c:numRef>
          </c:val>
          <c:extLst>
            <c:ext xmlns:c16="http://schemas.microsoft.com/office/drawing/2014/chart" uri="{C3380CC4-5D6E-409C-BE32-E72D297353CC}">
              <c16:uniqueId val="{00000006-B513-4450-95FD-EC74D61405A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B513-4450-95FD-EC74D61405A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5801</c:v>
                </c:pt>
                <c:pt idx="3">
                  <c:v>5296</c:v>
                </c:pt>
                <c:pt idx="6">
                  <c:v>4946</c:v>
                </c:pt>
                <c:pt idx="9">
                  <c:v>4398</c:v>
                </c:pt>
                <c:pt idx="12">
                  <c:v>4447</c:v>
                </c:pt>
              </c:numCache>
            </c:numRef>
          </c:val>
          <c:extLst>
            <c:ext xmlns:c16="http://schemas.microsoft.com/office/drawing/2014/chart" uri="{C3380CC4-5D6E-409C-BE32-E72D297353CC}">
              <c16:uniqueId val="{00000008-B513-4450-95FD-EC74D61405A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185</c:v>
                </c:pt>
                <c:pt idx="3">
                  <c:v>1860</c:v>
                </c:pt>
                <c:pt idx="6">
                  <c:v>110</c:v>
                </c:pt>
                <c:pt idx="9">
                  <c:v>72</c:v>
                </c:pt>
                <c:pt idx="12">
                  <c:v>56</c:v>
                </c:pt>
              </c:numCache>
            </c:numRef>
          </c:val>
          <c:extLst>
            <c:ext xmlns:c16="http://schemas.microsoft.com/office/drawing/2014/chart" uri="{C3380CC4-5D6E-409C-BE32-E72D297353CC}">
              <c16:uniqueId val="{00000009-B513-4450-95FD-EC74D61405A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5629</c:v>
                </c:pt>
                <c:pt idx="3">
                  <c:v>5917</c:v>
                </c:pt>
                <c:pt idx="6">
                  <c:v>5915</c:v>
                </c:pt>
                <c:pt idx="9">
                  <c:v>5602</c:v>
                </c:pt>
                <c:pt idx="12">
                  <c:v>5697</c:v>
                </c:pt>
              </c:numCache>
            </c:numRef>
          </c:val>
          <c:extLst>
            <c:ext xmlns:c16="http://schemas.microsoft.com/office/drawing/2014/chart" uri="{C3380CC4-5D6E-409C-BE32-E72D297353CC}">
              <c16:uniqueId val="{0000000A-B513-4450-95FD-EC74D61405A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B513-4450-95FD-EC74D61405A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1434</c:v>
                </c:pt>
                <c:pt idx="1">
                  <c:v>1153</c:v>
                </c:pt>
                <c:pt idx="2">
                  <c:v>1119</c:v>
                </c:pt>
              </c:numCache>
            </c:numRef>
          </c:val>
          <c:extLst>
            <c:ext xmlns:c16="http://schemas.microsoft.com/office/drawing/2014/chart" uri="{C3380CC4-5D6E-409C-BE32-E72D297353CC}">
              <c16:uniqueId val="{00000000-76EF-45DC-A57E-52E8194F0DD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76EF-45DC-A57E-52E8194F0DD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2199</c:v>
                </c:pt>
                <c:pt idx="1">
                  <c:v>2388</c:v>
                </c:pt>
                <c:pt idx="2">
                  <c:v>2552</c:v>
                </c:pt>
              </c:numCache>
            </c:numRef>
          </c:val>
          <c:extLst>
            <c:ext xmlns:c16="http://schemas.microsoft.com/office/drawing/2014/chart" uri="{C3380CC4-5D6E-409C-BE32-E72D297353CC}">
              <c16:uniqueId val="{00000002-76EF-45DC-A57E-52E8194F0DD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神奈川県葉山町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元利償還金等</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を算入公債費等</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(B)</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が上回る状況が続いているのは、臨時財政対策債を発行可能額より少額で借り入れていたことが主な要因である。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令和２年度以降は発行可能額まで借り入れているが、今後も元利償還金等を算入公債費等が上回る状況は続くものと考えている。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引き続き計画的な町債の借入れ・償還に取り組み、財政健全化に努めていく。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減債基金を運用していない。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神奈川県葉山町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平成</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21</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年度から将来負担比率は算定されない状況が続いている。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将来負担額</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は、地方債の現在高が増加したことから、前年度比＋</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0.8</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億円となった。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充当可能財源等</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(B)</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は、充当可能特定歳入（都市計画税収）及び基準財政需要額算入見込額が減少しているものの、計画的な積立てにより充当可能基金残高を増加することができているため、全体としては横ばい傾向である。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今後も将来負担比率が算定されない状況はしばらく続くものと考えている。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神奈川県葉山町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財政調整基金は、物価高騰支援に係る事業などに充てるための取崩額が積立額を上回り、</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0.3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億円減少した。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一方で、クリーンセンター再整備工事など公共施設の大規模工事が控えているため、公共公益施設整備基金を</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億円積み増しをしたことから、基金全体としては</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クリーンセンター再整備工事や老朽化が進む公共施設の改修工事・修繕等に対する備えとして、各年度の予算編成状況や国・県の補助制度の動向に注視しながら、必要な基金残高の確保を図る。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公共公益施設整備基金　：教育施設、社会福祉施設、道路その他の公共公益施設の整備に必要な資金を積み立てる。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ふるさと葉山みどり基金：優れた自然環境を保全して緑豊かな郷土を残すのに必要な資金を積み立てる。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葉 山 町 教 育 基 金　：教育の振興及び教育環境の充実を図るために必要となる資金を積み立てる。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公共公益施設整備基金　：クリーンセンター再整備工事など公共施設の大規模工事が控えているため、積み増しをしたことから増加した。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ふるさと葉山みどり基金：森林環境譲与税を財源とする積立てを行ったため増加した。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葉 山 町 教 育 基 金　：利子の積立てを行ったため微増した。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公共公益施設整備基金　：公共施設の老朽化対策のため、多額の改修工事・維持補修費が必要となることから資金確保に努めていく。</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ふるさと葉山みどり基金：今後の自然環境の保全の取組みのための資金として活用できるよう管理を行っていく。</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葉 山 町 教 育 基 金　：教育の振興及び教育環境の充実を図るための資金として活用できるよう管理を行っていく。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会計年度間の財源の不均衡の調整及び不測の財政需要に備えるため決算剰余金を原資に積立てを行っている。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令和６年度は物価高騰支援に係る事業などに充てるための取崩しを行ったが、取崩額が積立額を上回り、</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0.3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億円減少した。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財源の不均衡の調整及び不測の財政需要に備えるため、適宜管理を行っていく。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減債基金を運用していない。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減債基金を運用していない。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神奈川県葉山町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31,813
31,497
17.04
14,392,115
13,553,003
776,544
7,936,130
5,697,056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0.01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指数は低下傾向にあるが、類似団体内平均値</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0.63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を上回る状況である。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増加が続く社会保障関連経費や教育環境の向上に係る経費、学校を含む公共施設等の老朽化対策などによる歳出の増加に加えて、少子高齢化による町民税収入の減少により、厳しい財政状況が見込まれることから、一層の町税収納体制の強化や効率的な行政運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24695</xdr:rowOff>
    </xdr:from>
    <xdr:to>
      <xdr:col>23</xdr:col>
      <xdr:colOff>133350</xdr:colOff>
      <xdr:row>45</xdr:row>
      <xdr:rowOff>114300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68345"/>
          <a:ext cx="0" cy="14612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111072</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11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24695</xdr:rowOff>
    </xdr:from>
    <xdr:to>
      <xdr:col>24</xdr:col>
      <xdr:colOff>12700</xdr:colOff>
      <xdr:row>37</xdr:row>
      <xdr:rowOff>24695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68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89605</xdr:rowOff>
    </xdr:from>
    <xdr:to>
      <xdr:col>23</xdr:col>
      <xdr:colOff>133350</xdr:colOff>
      <xdr:row>41</xdr:row>
      <xdr:rowOff>103011</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119055"/>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67327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268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49389</xdr:rowOff>
    </xdr:from>
    <xdr:to>
      <xdr:col>19</xdr:col>
      <xdr:colOff>133350</xdr:colOff>
      <xdr:row>41</xdr:row>
      <xdr:rowOff>89605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078839"/>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81845</xdr:rowOff>
    </xdr:from>
    <xdr:to>
      <xdr:col>19</xdr:col>
      <xdr:colOff>184150</xdr:colOff>
      <xdr:row>43</xdr:row>
      <xdr:rowOff>11995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28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168222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3691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9172</xdr:rowOff>
    </xdr:from>
    <xdr:to>
      <xdr:col>15</xdr:col>
      <xdr:colOff>82550</xdr:colOff>
      <xdr:row>41</xdr:row>
      <xdr:rowOff>49389</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038622"/>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55033</xdr:rowOff>
    </xdr:from>
    <xdr:to>
      <xdr:col>15</xdr:col>
      <xdr:colOff>133350</xdr:colOff>
      <xdr:row>42</xdr:row>
      <xdr:rowOff>156633</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141410</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140405</xdr:rowOff>
    </xdr:from>
    <xdr:to>
      <xdr:col>11</xdr:col>
      <xdr:colOff>31750</xdr:colOff>
      <xdr:row>41</xdr:row>
      <xdr:rowOff>9172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99840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28222</xdr:rowOff>
    </xdr:from>
    <xdr:to>
      <xdr:col>11</xdr:col>
      <xdr:colOff>82550</xdr:colOff>
      <xdr:row>42</xdr:row>
      <xdr:rowOff>129822</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114599</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14817</xdr:rowOff>
    </xdr:from>
    <xdr:to>
      <xdr:col>7</xdr:col>
      <xdr:colOff>31750</xdr:colOff>
      <xdr:row>42</xdr:row>
      <xdr:rowOff>116417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101194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52211</xdr:rowOff>
    </xdr:from>
    <xdr:to>
      <xdr:col>23</xdr:col>
      <xdr:colOff>184150</xdr:colOff>
      <xdr:row>41</xdr:row>
      <xdr:rowOff>153811</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08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68738</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92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38805</xdr:rowOff>
    </xdr:from>
    <xdr:to>
      <xdr:col>19</xdr:col>
      <xdr:colOff>184150</xdr:colOff>
      <xdr:row>41</xdr:row>
      <xdr:rowOff>140405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06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150582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8371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170039</xdr:rowOff>
    </xdr:from>
    <xdr:to>
      <xdr:col>15</xdr:col>
      <xdr:colOff>133350</xdr:colOff>
      <xdr:row>41</xdr:row>
      <xdr:rowOff>100189</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02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110366</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796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129822</xdr:rowOff>
    </xdr:from>
    <xdr:to>
      <xdr:col>11</xdr:col>
      <xdr:colOff>82550</xdr:colOff>
      <xdr:row>41</xdr:row>
      <xdr:rowOff>59972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98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70149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756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89605</xdr:rowOff>
    </xdr:from>
    <xdr:to>
      <xdr:col>7</xdr:col>
      <xdr:colOff>31750</xdr:colOff>
      <xdr:row>41</xdr:row>
      <xdr:rowOff>19755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94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29932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71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人件費や扶助費、物件費などの増による分子の経常経費充当一般財源等の増加が、地方特例交付金や地方交付税の増などによる分母の経常一般財源等の増加を上回ったことが要因である。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今後も経常経費の削減や更なる歳入の確保に努めていく。</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21907</xdr:rowOff>
    </xdr:from>
    <xdr:to>
      <xdr:col>23</xdr:col>
      <xdr:colOff>133350</xdr:colOff>
      <xdr:row>66</xdr:row>
      <xdr:rowOff>142875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137457"/>
          <a:ext cx="0" cy="13211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114952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3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142875</xdr:rowOff>
    </xdr:from>
    <xdr:to>
      <xdr:col>24</xdr:col>
      <xdr:colOff>12700</xdr:colOff>
      <xdr:row>66</xdr:row>
      <xdr:rowOff>142875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458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108284</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880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21907</xdr:rowOff>
    </xdr:from>
    <xdr:to>
      <xdr:col>24</xdr:col>
      <xdr:colOff>12700</xdr:colOff>
      <xdr:row>59</xdr:row>
      <xdr:rowOff>21907</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137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165100</xdr:rowOff>
    </xdr:from>
    <xdr:to>
      <xdr:col>23</xdr:col>
      <xdr:colOff>133350</xdr:colOff>
      <xdr:row>63</xdr:row>
      <xdr:rowOff>126365</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0795000"/>
          <a:ext cx="838200" cy="132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37799</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6676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21272</xdr:rowOff>
    </xdr:from>
    <xdr:to>
      <xdr:col>23</xdr:col>
      <xdr:colOff>184150</xdr:colOff>
      <xdr:row>63</xdr:row>
      <xdr:rowOff>122872</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22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165100</xdr:rowOff>
    </xdr:from>
    <xdr:to>
      <xdr:col>19</xdr:col>
      <xdr:colOff>133350</xdr:colOff>
      <xdr:row>63</xdr:row>
      <xdr:rowOff>60007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3225800" y="10795000"/>
          <a:ext cx="889000" cy="66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9207</xdr:rowOff>
    </xdr:from>
    <xdr:to>
      <xdr:col>19</xdr:col>
      <xdr:colOff>184150</xdr:colOff>
      <xdr:row>63</xdr:row>
      <xdr:rowOff>110807</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1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95584</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896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140018</xdr:rowOff>
    </xdr:from>
    <xdr:to>
      <xdr:col>15</xdr:col>
      <xdr:colOff>82550</xdr:colOff>
      <xdr:row>63</xdr:row>
      <xdr:rowOff>60007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427018"/>
          <a:ext cx="889000" cy="434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72072</xdr:rowOff>
    </xdr:from>
    <xdr:to>
      <xdr:col>15</xdr:col>
      <xdr:colOff>133350</xdr:colOff>
      <xdr:row>63</xdr:row>
      <xdr:rowOff>2222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701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12399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47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140018</xdr:rowOff>
    </xdr:from>
    <xdr:to>
      <xdr:col>11</xdr:col>
      <xdr:colOff>31750</xdr:colOff>
      <xdr:row>63</xdr:row>
      <xdr:rowOff>35878</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427018"/>
          <a:ext cx="889000" cy="410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2222</xdr:rowOff>
    </xdr:from>
    <xdr:to>
      <xdr:col>11</xdr:col>
      <xdr:colOff>82550</xdr:colOff>
      <xdr:row>61</xdr:row>
      <xdr:rowOff>103822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88599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54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150495</xdr:rowOff>
    </xdr:from>
    <xdr:to>
      <xdr:col>7</xdr:col>
      <xdr:colOff>31750</xdr:colOff>
      <xdr:row>63</xdr:row>
      <xdr:rowOff>80645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78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90822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549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75565</xdr:rowOff>
    </xdr:from>
    <xdr:to>
      <xdr:col>23</xdr:col>
      <xdr:colOff>184150</xdr:colOff>
      <xdr:row>64</xdr:row>
      <xdr:rowOff>5715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876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47642</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84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114300</xdr:rowOff>
    </xdr:from>
    <xdr:to>
      <xdr:col>19</xdr:col>
      <xdr:colOff>184150</xdr:colOff>
      <xdr:row>63</xdr:row>
      <xdr:rowOff>44450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74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54627</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51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9207</xdr:rowOff>
    </xdr:from>
    <xdr:to>
      <xdr:col>15</xdr:col>
      <xdr:colOff>133350</xdr:colOff>
      <xdr:row>63</xdr:row>
      <xdr:rowOff>110807</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81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95584</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896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89218</xdr:rowOff>
    </xdr:from>
    <xdr:to>
      <xdr:col>11</xdr:col>
      <xdr:colOff>82550</xdr:colOff>
      <xdr:row>61</xdr:row>
      <xdr:rowOff>19368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376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29545</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145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156528</xdr:rowOff>
    </xdr:from>
    <xdr:to>
      <xdr:col>7</xdr:col>
      <xdr:colOff>31750</xdr:colOff>
      <xdr:row>63</xdr:row>
      <xdr:rowOff>86678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786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71455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872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[158,337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5,188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人事院勧告に基づく給与水準の引き上げによる人件費の増、物価高騰などによる物件費の増が要因である。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類似団体よりも高い状況が続いているが、人件費が他団体よりも高額であることが大きな要因となっており、今後は業務の外部委託化や広域連携などによる効率的な行政運営に努めていく必要がある。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1" name="人件費・物件費等の状況グラフ枠">
          <a:extLst>
            <a:ext uri="{FF2B5EF4-FFF2-40B4-BE49-F238E27FC236}">
              <a16:creationId xmlns:a16="http://schemas.microsoft.com/office/drawing/2014/main" id="{00000000-0008-0000-0300-0000B5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146935</xdr:rowOff>
    </xdr:from>
    <xdr:to>
      <xdr:col>23</xdr:col>
      <xdr:colOff>133350</xdr:colOff>
      <xdr:row>88</xdr:row>
      <xdr:rowOff>169224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flipV="1">
          <a:off x="4953000" y="14034385"/>
          <a:ext cx="0" cy="12224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141301</xdr:rowOff>
    </xdr:from>
    <xdr:ext cx="762000" cy="259045"/>
    <xdr:sp macro="" textlink="">
      <xdr:nvSpPr>
        <xdr:cNvPr id="183" name="人件費・物件費等の状況最小値テキスト">
          <a:extLst>
            <a:ext uri="{FF2B5EF4-FFF2-40B4-BE49-F238E27FC236}">
              <a16:creationId xmlns:a16="http://schemas.microsoft.com/office/drawing/2014/main" id="{00000000-0008-0000-0300-0000B7000000}"/>
            </a:ext>
          </a:extLst>
        </xdr:cNvPr>
        <xdr:cNvSpPr txBox="1"/>
      </xdr:nvSpPr>
      <xdr:spPr>
        <a:xfrm>
          <a:off x="5041900" y="15228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169224</xdr:rowOff>
    </xdr:from>
    <xdr:to>
      <xdr:col>24</xdr:col>
      <xdr:colOff>12700</xdr:colOff>
      <xdr:row>88</xdr:row>
      <xdr:rowOff>169224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4864100" y="15256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61862</xdr:rowOff>
    </xdr:from>
    <xdr:ext cx="762000" cy="259045"/>
    <xdr:sp macro="" textlink="">
      <xdr:nvSpPr>
        <xdr:cNvPr id="185" name="人件費・物件費等の状況最大値テキスト">
          <a:extLst>
            <a:ext uri="{FF2B5EF4-FFF2-40B4-BE49-F238E27FC236}">
              <a16:creationId xmlns:a16="http://schemas.microsoft.com/office/drawing/2014/main" id="{00000000-0008-0000-0300-0000B9000000}"/>
            </a:ext>
          </a:extLst>
        </xdr:cNvPr>
        <xdr:cNvSpPr txBox="1"/>
      </xdr:nvSpPr>
      <xdr:spPr>
        <a:xfrm>
          <a:off x="5041900" y="13777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146935</xdr:rowOff>
    </xdr:from>
    <xdr:to>
      <xdr:col>24</xdr:col>
      <xdr:colOff>12700</xdr:colOff>
      <xdr:row>81</xdr:row>
      <xdr:rowOff>146935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4034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92021</xdr:rowOff>
    </xdr:from>
    <xdr:to>
      <xdr:col>23</xdr:col>
      <xdr:colOff>133350</xdr:colOff>
      <xdr:row>83</xdr:row>
      <xdr:rowOff>123318</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4114800" y="14322371"/>
          <a:ext cx="838200" cy="31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22319</xdr:rowOff>
    </xdr:from>
    <xdr:ext cx="762000" cy="259045"/>
    <xdr:sp macro="" textlink="">
      <xdr:nvSpPr>
        <xdr:cNvPr id="188" name="人件費・物件費等の状況平均値テキスト">
          <a:extLst>
            <a:ext uri="{FF2B5EF4-FFF2-40B4-BE49-F238E27FC236}">
              <a16:creationId xmlns:a16="http://schemas.microsoft.com/office/drawing/2014/main" id="{00000000-0008-0000-0300-0000BC000000}"/>
            </a:ext>
          </a:extLst>
        </xdr:cNvPr>
        <xdr:cNvSpPr txBox="1"/>
      </xdr:nvSpPr>
      <xdr:spPr>
        <a:xfrm>
          <a:off x="5041900" y="14081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5792</xdr:rowOff>
    </xdr:from>
    <xdr:to>
      <xdr:col>23</xdr:col>
      <xdr:colOff>184150</xdr:colOff>
      <xdr:row>83</xdr:row>
      <xdr:rowOff>107392</xdr:rowOff>
    </xdr:to>
    <xdr:sp macro="" textlink="">
      <xdr:nvSpPr>
        <xdr:cNvPr id="189" name="フローチャート: 判断 188">
          <a:extLst>
            <a:ext uri="{FF2B5EF4-FFF2-40B4-BE49-F238E27FC236}">
              <a16:creationId xmlns:a16="http://schemas.microsoft.com/office/drawing/2014/main" id="{00000000-0008-0000-0300-0000BD000000}"/>
            </a:ext>
          </a:extLst>
        </xdr:cNvPr>
        <xdr:cNvSpPr/>
      </xdr:nvSpPr>
      <xdr:spPr>
        <a:xfrm>
          <a:off x="4902200" y="14236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75758</xdr:rowOff>
    </xdr:from>
    <xdr:to>
      <xdr:col>19</xdr:col>
      <xdr:colOff>133350</xdr:colOff>
      <xdr:row>83</xdr:row>
      <xdr:rowOff>92021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3225800" y="14306108"/>
          <a:ext cx="889000" cy="16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135075</xdr:rowOff>
    </xdr:from>
    <xdr:to>
      <xdr:col>19</xdr:col>
      <xdr:colOff>184150</xdr:colOff>
      <xdr:row>83</xdr:row>
      <xdr:rowOff>65225</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064000" y="14193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75402</xdr:rowOff>
    </xdr:from>
    <xdr:ext cx="736600" cy="259045"/>
    <xdr:sp macro="" textlink="">
      <xdr:nvSpPr>
        <xdr:cNvPr id="192" name="テキスト ボックス 191">
          <a:extLst>
            <a:ext uri="{FF2B5EF4-FFF2-40B4-BE49-F238E27FC236}">
              <a16:creationId xmlns:a16="http://schemas.microsoft.com/office/drawing/2014/main" id="{00000000-0008-0000-0300-0000C0000000}"/>
            </a:ext>
          </a:extLst>
        </xdr:cNvPr>
        <xdr:cNvSpPr txBox="1"/>
      </xdr:nvSpPr>
      <xdr:spPr>
        <a:xfrm>
          <a:off x="3733800" y="1396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24608</xdr:rowOff>
    </xdr:from>
    <xdr:to>
      <xdr:col>15</xdr:col>
      <xdr:colOff>82550</xdr:colOff>
      <xdr:row>83</xdr:row>
      <xdr:rowOff>75758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2336800" y="14254958"/>
          <a:ext cx="889000" cy="51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136348</xdr:rowOff>
    </xdr:from>
    <xdr:to>
      <xdr:col>15</xdr:col>
      <xdr:colOff>133350</xdr:colOff>
      <xdr:row>83</xdr:row>
      <xdr:rowOff>66498</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3175000" y="1419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76675</xdr:rowOff>
    </xdr:from>
    <xdr:ext cx="762000" cy="259045"/>
    <xdr:sp macro="" textlink="">
      <xdr:nvSpPr>
        <xdr:cNvPr id="195" name="テキスト ボックス 194">
          <a:extLst>
            <a:ext uri="{FF2B5EF4-FFF2-40B4-BE49-F238E27FC236}">
              <a16:creationId xmlns:a16="http://schemas.microsoft.com/office/drawing/2014/main" id="{00000000-0008-0000-0300-0000C3000000}"/>
            </a:ext>
          </a:extLst>
        </xdr:cNvPr>
        <xdr:cNvSpPr txBox="1"/>
      </xdr:nvSpPr>
      <xdr:spPr>
        <a:xfrm>
          <a:off x="2844800" y="1396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136457</xdr:rowOff>
    </xdr:from>
    <xdr:to>
      <xdr:col>11</xdr:col>
      <xdr:colOff>31750</xdr:colOff>
      <xdr:row>83</xdr:row>
      <xdr:rowOff>24608</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1447800" y="14195357"/>
          <a:ext cx="889000" cy="5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103290</xdr:rowOff>
    </xdr:from>
    <xdr:to>
      <xdr:col>11</xdr:col>
      <xdr:colOff>82550</xdr:colOff>
      <xdr:row>83</xdr:row>
      <xdr:rowOff>33440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2286000" y="14162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43617</xdr:rowOff>
    </xdr:from>
    <xdr:ext cx="7620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1955800" y="13931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60393</xdr:rowOff>
    </xdr:from>
    <xdr:to>
      <xdr:col>7</xdr:col>
      <xdr:colOff>31750</xdr:colOff>
      <xdr:row>82</xdr:row>
      <xdr:rowOff>161993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1397000" y="1411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720</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066800" y="13888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72518</xdr:rowOff>
    </xdr:from>
    <xdr:to>
      <xdr:col>23</xdr:col>
      <xdr:colOff>184150</xdr:colOff>
      <xdr:row>84</xdr:row>
      <xdr:rowOff>2668</xdr:rowOff>
    </xdr:to>
    <xdr:sp macro="" textlink="">
      <xdr:nvSpPr>
        <xdr:cNvPr id="206" name="楕円 205">
          <a:extLst>
            <a:ext uri="{FF2B5EF4-FFF2-40B4-BE49-F238E27FC236}">
              <a16:creationId xmlns:a16="http://schemas.microsoft.com/office/drawing/2014/main" id="{00000000-0008-0000-0300-0000CE000000}"/>
            </a:ext>
          </a:extLst>
        </xdr:cNvPr>
        <xdr:cNvSpPr/>
      </xdr:nvSpPr>
      <xdr:spPr>
        <a:xfrm>
          <a:off x="4902200" y="14302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44595</xdr:rowOff>
    </xdr:from>
    <xdr:ext cx="762000" cy="259045"/>
    <xdr:sp macro="" textlink="">
      <xdr:nvSpPr>
        <xdr:cNvPr id="207" name="人件費・物件費等の状況該当値テキスト">
          <a:extLst>
            <a:ext uri="{FF2B5EF4-FFF2-40B4-BE49-F238E27FC236}">
              <a16:creationId xmlns:a16="http://schemas.microsoft.com/office/drawing/2014/main" id="{00000000-0008-0000-0300-0000CF000000}"/>
            </a:ext>
          </a:extLst>
        </xdr:cNvPr>
        <xdr:cNvSpPr txBox="1"/>
      </xdr:nvSpPr>
      <xdr:spPr>
        <a:xfrm>
          <a:off x="5041900" y="1427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41221</xdr:rowOff>
    </xdr:from>
    <xdr:to>
      <xdr:col>19</xdr:col>
      <xdr:colOff>184150</xdr:colOff>
      <xdr:row>83</xdr:row>
      <xdr:rowOff>142821</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064000" y="14271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127598</xdr:rowOff>
    </xdr:from>
    <xdr:ext cx="7366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733800" y="143579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24958</xdr:rowOff>
    </xdr:from>
    <xdr:to>
      <xdr:col>15</xdr:col>
      <xdr:colOff>133350</xdr:colOff>
      <xdr:row>83</xdr:row>
      <xdr:rowOff>126558</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3175000" y="14255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111335</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844800" y="14341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145258</xdr:rowOff>
    </xdr:from>
    <xdr:to>
      <xdr:col>11</xdr:col>
      <xdr:colOff>82550</xdr:colOff>
      <xdr:row>83</xdr:row>
      <xdr:rowOff>75408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2286000" y="14204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60185</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955800" y="14290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85657</xdr:rowOff>
    </xdr:from>
    <xdr:to>
      <xdr:col>7</xdr:col>
      <xdr:colOff>31750</xdr:colOff>
      <xdr:row>83</xdr:row>
      <xdr:rowOff>15807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1397000" y="14144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584</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066800" y="14230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6" name="正方形/長方形 215">
          <a:extLst>
            <a:ext uri="{FF2B5EF4-FFF2-40B4-BE49-F238E27FC236}">
              <a16:creationId xmlns:a16="http://schemas.microsoft.com/office/drawing/2014/main" id="{00000000-0008-0000-0300-0000D8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19" name="正方形/長方形 218">
          <a:extLst>
            <a:ext uri="{FF2B5EF4-FFF2-40B4-BE49-F238E27FC236}">
              <a16:creationId xmlns:a16="http://schemas.microsoft.com/office/drawing/2014/main" id="{00000000-0008-0000-0300-0000DB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前年度比△</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ポイントとなった。</a:t>
          </a:r>
        </a:p>
        <a:p>
          <a:r>
            <a:rPr kumimoji="1" lang="ja-JP" altLang="en-US" sz="1300">
              <a:latin typeface="ＭＳ Ｐゴシック" panose="020B0600070205080204" pitchFamily="50" charset="-128"/>
              <a:ea typeface="ＭＳ Ｐゴシック" panose="020B0600070205080204" pitchFamily="50" charset="-128"/>
            </a:rPr>
            <a:t>　採用・退職による減少が、人事院勧告に基づき給料表を改訂したことなどによる増加を上回ったことが要因である。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と比較して高い状況が続いているのは、初任給が国基準より高いこと、昇格に伴う給料の上昇が国基準と異なること等から、当町の給与水準が他団体を上回っているためである。給与水準の見直し、適正化に努める必要があ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29" name="直線コネクタ 228">
          <a:extLst>
            <a:ext uri="{FF2B5EF4-FFF2-40B4-BE49-F238E27FC236}">
              <a16:creationId xmlns:a16="http://schemas.microsoft.com/office/drawing/2014/main" id="{00000000-0008-0000-0300-0000E5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a:extLst>
            <a:ext uri="{FF2B5EF4-FFF2-40B4-BE49-F238E27FC236}">
              <a16:creationId xmlns:a16="http://schemas.microsoft.com/office/drawing/2014/main" id="{00000000-0008-0000-0300-0000F5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45357</xdr:rowOff>
    </xdr:from>
    <xdr:to>
      <xdr:col>81</xdr:col>
      <xdr:colOff>44450</xdr:colOff>
      <xdr:row>89</xdr:row>
      <xdr:rowOff>138793</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flipV="1">
          <a:off x="17018000" y="13932807"/>
          <a:ext cx="0" cy="14650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47" name="給与水準   （国との比較）最小値テキスト">
          <a:extLst>
            <a:ext uri="{FF2B5EF4-FFF2-40B4-BE49-F238E27FC236}">
              <a16:creationId xmlns:a16="http://schemas.microsoft.com/office/drawing/2014/main" id="{00000000-0008-0000-0300-0000F7000000}"/>
            </a:ext>
          </a:extLst>
        </xdr:cNvPr>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131734</xdr:rowOff>
    </xdr:from>
    <xdr:ext cx="762000" cy="259045"/>
    <xdr:sp macro="" textlink="">
      <xdr:nvSpPr>
        <xdr:cNvPr id="249" name="給与水準   （国との比較）最大値テキスト">
          <a:extLst>
            <a:ext uri="{FF2B5EF4-FFF2-40B4-BE49-F238E27FC236}">
              <a16:creationId xmlns:a16="http://schemas.microsoft.com/office/drawing/2014/main" id="{00000000-0008-0000-0300-0000F9000000}"/>
            </a:ext>
          </a:extLst>
        </xdr:cNvPr>
        <xdr:cNvSpPr txBox="1"/>
      </xdr:nvSpPr>
      <xdr:spPr>
        <a:xfrm>
          <a:off x="17106900" y="1367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45357</xdr:rowOff>
    </xdr:from>
    <xdr:to>
      <xdr:col>81</xdr:col>
      <xdr:colOff>133350</xdr:colOff>
      <xdr:row>81</xdr:row>
      <xdr:rowOff>45357</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393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89</xdr:row>
      <xdr:rowOff>138793</xdr:rowOff>
    </xdr:from>
    <xdr:to>
      <xdr:col>81</xdr:col>
      <xdr:colOff>44450</xdr:colOff>
      <xdr:row>89</xdr:row>
      <xdr:rowOff>156029</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6179800" y="15397843"/>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168927</xdr:rowOff>
    </xdr:from>
    <xdr:ext cx="762000" cy="259045"/>
    <xdr:sp macro="" textlink="">
      <xdr:nvSpPr>
        <xdr:cNvPr id="252" name="給与水準   （国との比較）平均値テキスト">
          <a:extLst>
            <a:ext uri="{FF2B5EF4-FFF2-40B4-BE49-F238E27FC236}">
              <a16:creationId xmlns:a16="http://schemas.microsoft.com/office/drawing/2014/main" id="{00000000-0008-0000-0300-0000FC000000}"/>
            </a:ext>
          </a:extLst>
        </xdr:cNvPr>
        <xdr:cNvSpPr txBox="1"/>
      </xdr:nvSpPr>
      <xdr:spPr>
        <a:xfrm>
          <a:off x="17106900" y="1439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9672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907</xdr:rowOff>
    </xdr:from>
    <xdr:to>
      <xdr:col>77</xdr:col>
      <xdr:colOff>44450</xdr:colOff>
      <xdr:row>89</xdr:row>
      <xdr:rowOff>156029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5290800" y="15259957"/>
          <a:ext cx="889000" cy="155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135164</xdr:rowOff>
    </xdr:from>
    <xdr:to>
      <xdr:col>77</xdr:col>
      <xdr:colOff>95250</xdr:colOff>
      <xdr:row>85</xdr:row>
      <xdr:rowOff>65314</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129000" y="1453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75491</xdr:rowOff>
    </xdr:from>
    <xdr:ext cx="7366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5798800" y="14305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89</xdr:row>
      <xdr:rowOff>907</xdr:rowOff>
    </xdr:from>
    <xdr:to>
      <xdr:col>72</xdr:col>
      <xdr:colOff>203200</xdr:colOff>
      <xdr:row>90</xdr:row>
      <xdr:rowOff>36286</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4401800" y="15259957"/>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92727</xdr:rowOff>
    </xdr:from>
    <xdr:ext cx="7620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4909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138793</xdr:rowOff>
    </xdr:from>
    <xdr:to>
      <xdr:col>68</xdr:col>
      <xdr:colOff>152400</xdr:colOff>
      <xdr:row>90</xdr:row>
      <xdr:rowOff>36286</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3512800" y="15397843"/>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169636</xdr:rowOff>
    </xdr:from>
    <xdr:to>
      <xdr:col>68</xdr:col>
      <xdr:colOff>203200</xdr:colOff>
      <xdr:row>85</xdr:row>
      <xdr:rowOff>99786</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351000" y="1457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109963</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020800" y="14340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49893</xdr:rowOff>
    </xdr:from>
    <xdr:to>
      <xdr:col>64</xdr:col>
      <xdr:colOff>152400</xdr:colOff>
      <xdr:row>85</xdr:row>
      <xdr:rowOff>151493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3462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161670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3131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89</xdr:row>
      <xdr:rowOff>87993</xdr:rowOff>
    </xdr:from>
    <xdr:to>
      <xdr:col>81</xdr:col>
      <xdr:colOff>95250</xdr:colOff>
      <xdr:row>90</xdr:row>
      <xdr:rowOff>18143</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967200" y="15347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155320</xdr:rowOff>
    </xdr:from>
    <xdr:ext cx="762000" cy="259045"/>
    <xdr:sp macro="" textlink="">
      <xdr:nvSpPr>
        <xdr:cNvPr id="271" name="給与水準   （国との比較）該当値テキスト">
          <a:extLst>
            <a:ext uri="{FF2B5EF4-FFF2-40B4-BE49-F238E27FC236}">
              <a16:creationId xmlns:a16="http://schemas.microsoft.com/office/drawing/2014/main" id="{00000000-0008-0000-0300-00000F010000}"/>
            </a:ext>
          </a:extLst>
        </xdr:cNvPr>
        <xdr:cNvSpPr txBox="1"/>
      </xdr:nvSpPr>
      <xdr:spPr>
        <a:xfrm>
          <a:off x="17106900" y="15242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89</xdr:row>
      <xdr:rowOff>105229</xdr:rowOff>
    </xdr:from>
    <xdr:to>
      <xdr:col>77</xdr:col>
      <xdr:colOff>95250</xdr:colOff>
      <xdr:row>90</xdr:row>
      <xdr:rowOff>35379</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129000" y="15364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90</xdr:row>
      <xdr:rowOff>20156</xdr:rowOff>
    </xdr:from>
    <xdr:ext cx="7366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798800" y="154506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121557</xdr:rowOff>
    </xdr:from>
    <xdr:to>
      <xdr:col>73</xdr:col>
      <xdr:colOff>44450</xdr:colOff>
      <xdr:row>89</xdr:row>
      <xdr:rowOff>51707</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5240000" y="1520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36484</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909800" y="1529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89</xdr:row>
      <xdr:rowOff>156936</xdr:rowOff>
    </xdr:from>
    <xdr:to>
      <xdr:col>68</xdr:col>
      <xdr:colOff>203200</xdr:colOff>
      <xdr:row>90</xdr:row>
      <xdr:rowOff>87086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4351000" y="1541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90</xdr:row>
      <xdr:rowOff>71863</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020800" y="15502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87993</xdr:rowOff>
    </xdr:from>
    <xdr:to>
      <xdr:col>64</xdr:col>
      <xdr:colOff>152400</xdr:colOff>
      <xdr:row>90</xdr:row>
      <xdr:rowOff>18143</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3462000" y="15347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90</xdr:row>
      <xdr:rowOff>2920</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131800" y="15433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a:extLst>
            <a:ext uri="{FF2B5EF4-FFF2-40B4-BE49-F238E27FC236}">
              <a16:creationId xmlns:a16="http://schemas.microsoft.com/office/drawing/2014/main" id="{00000000-0008-0000-0300-000018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前年度比＋</a:t>
          </a:r>
          <a:r>
            <a:rPr kumimoji="1" lang="en-US" altLang="ja-JP" sz="1300">
              <a:latin typeface="ＭＳ Ｐゴシック" panose="020B0600070205080204" pitchFamily="50" charset="-128"/>
              <a:ea typeface="ＭＳ Ｐゴシック" panose="020B0600070205080204" pitchFamily="50" charset="-128"/>
            </a:rPr>
            <a:t>0.38</a:t>
          </a:r>
          <a:r>
            <a:rPr kumimoji="1" lang="ja-JP" altLang="en-US" sz="1300">
              <a:latin typeface="ＭＳ Ｐゴシック" panose="020B0600070205080204" pitchFamily="50" charset="-128"/>
              <a:ea typeface="ＭＳ Ｐゴシック" panose="020B0600070205080204" pitchFamily="50" charset="-128"/>
            </a:rPr>
            <a:t>ポイントとなった。</a:t>
          </a:r>
        </a:p>
        <a:p>
          <a:r>
            <a:rPr kumimoji="1" lang="ja-JP" altLang="en-US" sz="1300">
              <a:latin typeface="ＭＳ Ｐゴシック" panose="020B0600070205080204" pitchFamily="50" charset="-128"/>
              <a:ea typeface="ＭＳ Ｐゴシック" panose="020B0600070205080204" pitchFamily="50" charset="-128"/>
            </a:rPr>
            <a:t>　類似団体と比較して高い状況が続いているのは、ごみ収集業務や学校給食業務を直営で実施していること、消防業務を単独で実施しているためである。</a:t>
          </a:r>
        </a:p>
        <a:p>
          <a:r>
            <a:rPr kumimoji="1" lang="ja-JP" altLang="en-US" sz="1300">
              <a:latin typeface="ＭＳ Ｐゴシック" panose="020B0600070205080204" pitchFamily="50" charset="-128"/>
              <a:ea typeface="ＭＳ Ｐゴシック" panose="020B0600070205080204" pitchFamily="50" charset="-128"/>
            </a:rPr>
            <a:t>　業務の見直しや外部委託化、指定管理制度等の活用や広域連携を図るなど適正な定員管理に努めていく。</a:t>
          </a:r>
        </a:p>
      </xdr:txBody>
    </xdr:sp>
    <xdr:clientData/>
  </xdr:twoCellAnchor>
  <xdr:oneCellAnchor>
    <xdr:from>
      <xdr:col>61</xdr:col>
      <xdr:colOff>6350</xdr:colOff>
      <xdr:row>54</xdr:row>
      <xdr:rowOff>139700</xdr:rowOff>
    </xdr:from>
    <xdr:ext cx="349839" cy="225703"/>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08" name="定員管理の状況グラフ枠">
          <a:extLst>
            <a:ext uri="{FF2B5EF4-FFF2-40B4-BE49-F238E27FC236}">
              <a16:creationId xmlns:a16="http://schemas.microsoft.com/office/drawing/2014/main" id="{00000000-0008-0000-0300-000034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27940</xdr:rowOff>
    </xdr:from>
    <xdr:to>
      <xdr:col>81</xdr:col>
      <xdr:colOff>44450</xdr:colOff>
      <xdr:row>67</xdr:row>
      <xdr:rowOff>2258</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flipV="1">
          <a:off x="17018000" y="10143490"/>
          <a:ext cx="0" cy="13459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145785</xdr:rowOff>
    </xdr:from>
    <xdr:ext cx="762000" cy="259045"/>
    <xdr:sp macro="" textlink="">
      <xdr:nvSpPr>
        <xdr:cNvPr id="310" name="定員管理の状況最小値テキスト">
          <a:extLst>
            <a:ext uri="{FF2B5EF4-FFF2-40B4-BE49-F238E27FC236}">
              <a16:creationId xmlns:a16="http://schemas.microsoft.com/office/drawing/2014/main" id="{00000000-0008-0000-0300-000036010000}"/>
            </a:ext>
          </a:extLst>
        </xdr:cNvPr>
        <xdr:cNvSpPr txBox="1"/>
      </xdr:nvSpPr>
      <xdr:spPr>
        <a:xfrm>
          <a:off x="17106900" y="11461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2258</xdr:rowOff>
    </xdr:from>
    <xdr:to>
      <xdr:col>81</xdr:col>
      <xdr:colOff>133350</xdr:colOff>
      <xdr:row>67</xdr:row>
      <xdr:rowOff>2258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6929100" y="11489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114317</xdr:rowOff>
    </xdr:from>
    <xdr:ext cx="762000" cy="259045"/>
    <xdr:sp macro="" textlink="">
      <xdr:nvSpPr>
        <xdr:cNvPr id="312" name="定員管理の状況最大値テキスト">
          <a:extLst>
            <a:ext uri="{FF2B5EF4-FFF2-40B4-BE49-F238E27FC236}">
              <a16:creationId xmlns:a16="http://schemas.microsoft.com/office/drawing/2014/main" id="{00000000-0008-0000-0300-000038010000}"/>
            </a:ext>
          </a:extLst>
        </xdr:cNvPr>
        <xdr:cNvSpPr txBox="1"/>
      </xdr:nvSpPr>
      <xdr:spPr>
        <a:xfrm>
          <a:off x="17106900" y="988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27940</xdr:rowOff>
    </xdr:from>
    <xdr:to>
      <xdr:col>81</xdr:col>
      <xdr:colOff>133350</xdr:colOff>
      <xdr:row>59</xdr:row>
      <xdr:rowOff>27940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014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138289</xdr:rowOff>
    </xdr:from>
    <xdr:to>
      <xdr:col>81</xdr:col>
      <xdr:colOff>44450</xdr:colOff>
      <xdr:row>63</xdr:row>
      <xdr:rowOff>17780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179800" y="10768189"/>
          <a:ext cx="838200" cy="50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170762</xdr:rowOff>
    </xdr:from>
    <xdr:ext cx="762000" cy="259045"/>
    <xdr:sp macro="" textlink="">
      <xdr:nvSpPr>
        <xdr:cNvPr id="315" name="定員管理の状況平均値テキスト">
          <a:extLst>
            <a:ext uri="{FF2B5EF4-FFF2-40B4-BE49-F238E27FC236}">
              <a16:creationId xmlns:a16="http://schemas.microsoft.com/office/drawing/2014/main" id="{00000000-0008-0000-0300-00003B010000}"/>
            </a:ext>
          </a:extLst>
        </xdr:cNvPr>
        <xdr:cNvSpPr txBox="1"/>
      </xdr:nvSpPr>
      <xdr:spPr>
        <a:xfrm>
          <a:off x="17106900" y="102863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154235</xdr:rowOff>
    </xdr:from>
    <xdr:to>
      <xdr:col>81</xdr:col>
      <xdr:colOff>95250</xdr:colOff>
      <xdr:row>61</xdr:row>
      <xdr:rowOff>84385</xdr:rowOff>
    </xdr:to>
    <xdr:sp macro="" textlink="">
      <xdr:nvSpPr>
        <xdr:cNvPr id="316" name="フローチャート: 判断 315">
          <a:extLst>
            <a:ext uri="{FF2B5EF4-FFF2-40B4-BE49-F238E27FC236}">
              <a16:creationId xmlns:a16="http://schemas.microsoft.com/office/drawing/2014/main" id="{00000000-0008-0000-0300-00003C010000}"/>
            </a:ext>
          </a:extLst>
        </xdr:cNvPr>
        <xdr:cNvSpPr/>
      </xdr:nvSpPr>
      <xdr:spPr>
        <a:xfrm>
          <a:off x="16967200" y="10441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138289</xdr:rowOff>
    </xdr:from>
    <xdr:to>
      <xdr:col>77</xdr:col>
      <xdr:colOff>44450</xdr:colOff>
      <xdr:row>62</xdr:row>
      <xdr:rowOff>150354</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5290800" y="10768189"/>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152894</xdr:rowOff>
    </xdr:from>
    <xdr:to>
      <xdr:col>77</xdr:col>
      <xdr:colOff>95250</xdr:colOff>
      <xdr:row>61</xdr:row>
      <xdr:rowOff>83044</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129000" y="10439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93221</xdr:rowOff>
    </xdr:from>
    <xdr:ext cx="7366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5798800" y="102087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120862</xdr:rowOff>
    </xdr:from>
    <xdr:to>
      <xdr:col>72</xdr:col>
      <xdr:colOff>203200</xdr:colOff>
      <xdr:row>62</xdr:row>
      <xdr:rowOff>150354</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4401800" y="10750762"/>
          <a:ext cx="889000" cy="29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142170</xdr:rowOff>
    </xdr:from>
    <xdr:to>
      <xdr:col>73</xdr:col>
      <xdr:colOff>44450</xdr:colOff>
      <xdr:row>61</xdr:row>
      <xdr:rowOff>72320</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5240000" y="1042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82497</xdr:rowOff>
    </xdr:from>
    <xdr:ext cx="7620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4909800" y="10198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119521</xdr:rowOff>
    </xdr:from>
    <xdr:to>
      <xdr:col>68</xdr:col>
      <xdr:colOff>152400</xdr:colOff>
      <xdr:row>62</xdr:row>
      <xdr:rowOff>120862</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3512800" y="10749421"/>
          <a:ext cx="889000" cy="1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130104</xdr:rowOff>
    </xdr:from>
    <xdr:to>
      <xdr:col>68</xdr:col>
      <xdr:colOff>203200</xdr:colOff>
      <xdr:row>61</xdr:row>
      <xdr:rowOff>60254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4351000" y="10417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70431</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020800" y="10185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120721</xdr:rowOff>
    </xdr:from>
    <xdr:to>
      <xdr:col>64</xdr:col>
      <xdr:colOff>152400</xdr:colOff>
      <xdr:row>61</xdr:row>
      <xdr:rowOff>50871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3462000" y="10407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61048</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3131800" y="10176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138430</xdr:rowOff>
    </xdr:from>
    <xdr:to>
      <xdr:col>81</xdr:col>
      <xdr:colOff>95250</xdr:colOff>
      <xdr:row>63</xdr:row>
      <xdr:rowOff>68580</xdr:rowOff>
    </xdr:to>
    <xdr:sp macro="" textlink="">
      <xdr:nvSpPr>
        <xdr:cNvPr id="333" name="楕円 332">
          <a:extLst>
            <a:ext uri="{FF2B5EF4-FFF2-40B4-BE49-F238E27FC236}">
              <a16:creationId xmlns:a16="http://schemas.microsoft.com/office/drawing/2014/main" id="{00000000-0008-0000-0300-00004D010000}"/>
            </a:ext>
          </a:extLst>
        </xdr:cNvPr>
        <xdr:cNvSpPr/>
      </xdr:nvSpPr>
      <xdr:spPr>
        <a:xfrm>
          <a:off x="16967200" y="1076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110507</xdr:rowOff>
    </xdr:from>
    <xdr:ext cx="762000" cy="259045"/>
    <xdr:sp macro="" textlink="">
      <xdr:nvSpPr>
        <xdr:cNvPr id="334" name="定員管理の状況該当値テキスト">
          <a:extLst>
            <a:ext uri="{FF2B5EF4-FFF2-40B4-BE49-F238E27FC236}">
              <a16:creationId xmlns:a16="http://schemas.microsoft.com/office/drawing/2014/main" id="{00000000-0008-0000-0300-00004E010000}"/>
            </a:ext>
          </a:extLst>
        </xdr:cNvPr>
        <xdr:cNvSpPr txBox="1"/>
      </xdr:nvSpPr>
      <xdr:spPr>
        <a:xfrm>
          <a:off x="17106900" y="10740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87489</xdr:rowOff>
    </xdr:from>
    <xdr:to>
      <xdr:col>77</xdr:col>
      <xdr:colOff>95250</xdr:colOff>
      <xdr:row>63</xdr:row>
      <xdr:rowOff>17639</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129000" y="1071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2416</xdr:rowOff>
    </xdr:from>
    <xdr:ext cx="7366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798800" y="108037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99554</xdr:rowOff>
    </xdr:from>
    <xdr:to>
      <xdr:col>73</xdr:col>
      <xdr:colOff>44450</xdr:colOff>
      <xdr:row>63</xdr:row>
      <xdr:rowOff>29704</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5240000" y="10729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14481</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909800" y="10815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70062</xdr:rowOff>
    </xdr:from>
    <xdr:to>
      <xdr:col>68</xdr:col>
      <xdr:colOff>203200</xdr:colOff>
      <xdr:row>63</xdr:row>
      <xdr:rowOff>212</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4351000" y="10699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156439</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020800" y="10786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68721</xdr:rowOff>
    </xdr:from>
    <xdr:to>
      <xdr:col>64</xdr:col>
      <xdr:colOff>152400</xdr:colOff>
      <xdr:row>62</xdr:row>
      <xdr:rowOff>170321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3462000" y="10698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155098</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131800" y="10784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3" name="正方形/長方形 342">
          <a:extLst>
            <a:ext uri="{FF2B5EF4-FFF2-40B4-BE49-F238E27FC236}">
              <a16:creationId xmlns:a16="http://schemas.microsoft.com/office/drawing/2014/main" id="{00000000-0008-0000-0300-000057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令和３年度から類似団体内順位は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位となっており、良好な状況が続いている。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比率がマイナスとなっているのは、臨時財政対策債を発行可能額より少額で借り入れていたことが要因である。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今後は公共施設等の老朽化対策の実施に伴う町債借入額の増により上昇していくことが見込まれる。</a:t>
          </a:r>
        </a:p>
      </xdr:txBody>
    </xdr:sp>
    <xdr:clientData/>
  </xdr:twoCellAnchor>
  <xdr:oneCellAnchor>
    <xdr:from>
      <xdr:col>61</xdr:col>
      <xdr:colOff>6350</xdr:colOff>
      <xdr:row>32</xdr:row>
      <xdr:rowOff>101600</xdr:rowOff>
    </xdr:from>
    <xdr:ext cx="298543" cy="225703"/>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7" name="直線コネクタ 356">
          <a:extLst>
            <a:ext uri="{FF2B5EF4-FFF2-40B4-BE49-F238E27FC236}">
              <a16:creationId xmlns:a16="http://schemas.microsoft.com/office/drawing/2014/main" id="{00000000-0008-0000-0300-000065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a:extLst>
            <a:ext uri="{FF2B5EF4-FFF2-40B4-BE49-F238E27FC236}">
              <a16:creationId xmlns:a16="http://schemas.microsoft.com/office/drawing/2014/main" id="{00000000-0008-0000-0300-000071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138430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flipV="1">
          <a:off x="17018000" y="6381750"/>
          <a:ext cx="0" cy="14719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110507</xdr:rowOff>
    </xdr:from>
    <xdr:ext cx="762000" cy="259045"/>
    <xdr:sp macro="" textlink="">
      <xdr:nvSpPr>
        <xdr:cNvPr id="371" name="公債費負担の状況最小値テキスト">
          <a:extLst>
            <a:ext uri="{FF2B5EF4-FFF2-40B4-BE49-F238E27FC236}">
              <a16:creationId xmlns:a16="http://schemas.microsoft.com/office/drawing/2014/main" id="{00000000-0008-0000-0300-000073010000}"/>
            </a:ext>
          </a:extLst>
        </xdr:cNvPr>
        <xdr:cNvSpPr txBox="1"/>
      </xdr:nvSpPr>
      <xdr:spPr>
        <a:xfrm>
          <a:off x="17106900" y="782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138430</xdr:rowOff>
    </xdr:from>
    <xdr:to>
      <xdr:col>81</xdr:col>
      <xdr:colOff>133350</xdr:colOff>
      <xdr:row>45</xdr:row>
      <xdr:rowOff>138430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6929100" y="785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3" name="公債費負担の状況最大値テキスト">
          <a:extLst>
            <a:ext uri="{FF2B5EF4-FFF2-40B4-BE49-F238E27FC236}">
              <a16:creationId xmlns:a16="http://schemas.microsoft.com/office/drawing/2014/main" id="{00000000-0008-0000-0300-000075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22013</xdr:rowOff>
    </xdr:from>
    <xdr:to>
      <xdr:col>81</xdr:col>
      <xdr:colOff>44450</xdr:colOff>
      <xdr:row>37</xdr:row>
      <xdr:rowOff>38100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179800" y="6365663"/>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37694</xdr:rowOff>
    </xdr:from>
    <xdr:ext cx="762000" cy="259045"/>
    <xdr:sp macro="" textlink="">
      <xdr:nvSpPr>
        <xdr:cNvPr id="376" name="公債費負担の状況平均値テキスト">
          <a:extLst>
            <a:ext uri="{FF2B5EF4-FFF2-40B4-BE49-F238E27FC236}">
              <a16:creationId xmlns:a16="http://schemas.microsoft.com/office/drawing/2014/main" id="{00000000-0008-0000-0300-000078010000}"/>
            </a:ext>
          </a:extLst>
        </xdr:cNvPr>
        <xdr:cNvSpPr txBox="1"/>
      </xdr:nvSpPr>
      <xdr:spPr>
        <a:xfrm>
          <a:off x="17106900" y="706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65617</xdr:rowOff>
    </xdr:from>
    <xdr:to>
      <xdr:col>81</xdr:col>
      <xdr:colOff>95250</xdr:colOff>
      <xdr:row>41</xdr:row>
      <xdr:rowOff>167217</xdr:rowOff>
    </xdr:to>
    <xdr:sp macro="" textlink="">
      <xdr:nvSpPr>
        <xdr:cNvPr id="377" name="フローチャート: 判断 376">
          <a:extLst>
            <a:ext uri="{FF2B5EF4-FFF2-40B4-BE49-F238E27FC236}">
              <a16:creationId xmlns:a16="http://schemas.microsoft.com/office/drawing/2014/main" id="{00000000-0008-0000-0300-000079010000}"/>
            </a:ext>
          </a:extLst>
        </xdr:cNvPr>
        <xdr:cNvSpPr/>
      </xdr:nvSpPr>
      <xdr:spPr>
        <a:xfrm>
          <a:off x="16967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22013</xdr:rowOff>
    </xdr:from>
    <xdr:to>
      <xdr:col>77</xdr:col>
      <xdr:colOff>44450</xdr:colOff>
      <xdr:row>37</xdr:row>
      <xdr:rowOff>22013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5290800" y="636566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49530</xdr:rowOff>
    </xdr:from>
    <xdr:to>
      <xdr:col>77</xdr:col>
      <xdr:colOff>95250</xdr:colOff>
      <xdr:row>41</xdr:row>
      <xdr:rowOff>151130</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135907</xdr:rowOff>
    </xdr:from>
    <xdr:ext cx="7366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5798800" y="716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22013</xdr:rowOff>
    </xdr:from>
    <xdr:to>
      <xdr:col>72</xdr:col>
      <xdr:colOff>203200</xdr:colOff>
      <xdr:row>37</xdr:row>
      <xdr:rowOff>38100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4401800" y="636566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119821</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4909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38100</xdr:rowOff>
    </xdr:from>
    <xdr:to>
      <xdr:col>68</xdr:col>
      <xdr:colOff>152400</xdr:colOff>
      <xdr:row>37</xdr:row>
      <xdr:rowOff>70273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3512800" y="638175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9313</xdr:rowOff>
    </xdr:from>
    <xdr:to>
      <xdr:col>68</xdr:col>
      <xdr:colOff>203200</xdr:colOff>
      <xdr:row>41</xdr:row>
      <xdr:rowOff>110913</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4351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95690</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020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3462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103733</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3131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158750</xdr:rowOff>
    </xdr:from>
    <xdr:to>
      <xdr:col>81</xdr:col>
      <xdr:colOff>95250</xdr:colOff>
      <xdr:row>37</xdr:row>
      <xdr:rowOff>88900</xdr:rowOff>
    </xdr:to>
    <xdr:sp macro="" textlink="">
      <xdr:nvSpPr>
        <xdr:cNvPr id="394" name="楕円 393">
          <a:extLst>
            <a:ext uri="{FF2B5EF4-FFF2-40B4-BE49-F238E27FC236}">
              <a16:creationId xmlns:a16="http://schemas.microsoft.com/office/drawing/2014/main" id="{00000000-0008-0000-0300-00008A010000}"/>
            </a:ext>
          </a:extLst>
        </xdr:cNvPr>
        <xdr:cNvSpPr/>
      </xdr:nvSpPr>
      <xdr:spPr>
        <a:xfrm>
          <a:off x="169672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80027</xdr:rowOff>
    </xdr:from>
    <xdr:ext cx="762000" cy="259045"/>
    <xdr:sp macro="" textlink="">
      <xdr:nvSpPr>
        <xdr:cNvPr id="395" name="公債費負担の状況該当値テキスト">
          <a:extLst>
            <a:ext uri="{FF2B5EF4-FFF2-40B4-BE49-F238E27FC236}">
              <a16:creationId xmlns:a16="http://schemas.microsoft.com/office/drawing/2014/main" id="{00000000-0008-0000-0300-00008B010000}"/>
            </a:ext>
          </a:extLst>
        </xdr:cNvPr>
        <xdr:cNvSpPr txBox="1"/>
      </xdr:nvSpPr>
      <xdr:spPr>
        <a:xfrm>
          <a:off x="17106900" y="625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142663</xdr:rowOff>
    </xdr:from>
    <xdr:to>
      <xdr:col>77</xdr:col>
      <xdr:colOff>95250</xdr:colOff>
      <xdr:row>37</xdr:row>
      <xdr:rowOff>72813</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129000" y="631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82990</xdr:rowOff>
    </xdr:from>
    <xdr:ext cx="7366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798800" y="60837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142663</xdr:rowOff>
    </xdr:from>
    <xdr:to>
      <xdr:col>73</xdr:col>
      <xdr:colOff>44450</xdr:colOff>
      <xdr:row>37</xdr:row>
      <xdr:rowOff>72813</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5240000" y="631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82990</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909800" y="6083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158750</xdr:rowOff>
    </xdr:from>
    <xdr:to>
      <xdr:col>68</xdr:col>
      <xdr:colOff>203200</xdr:colOff>
      <xdr:row>37</xdr:row>
      <xdr:rowOff>88900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43510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99077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020800" y="609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19473</xdr:rowOff>
    </xdr:from>
    <xdr:to>
      <xdr:col>64</xdr:col>
      <xdr:colOff>152400</xdr:colOff>
      <xdr:row>37</xdr:row>
      <xdr:rowOff>121073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3462000" y="6363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131250</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131800" y="6132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a:extLst>
            <a:ext uri="{FF2B5EF4-FFF2-40B4-BE49-F238E27FC236}">
              <a16:creationId xmlns:a16="http://schemas.microsoft.com/office/drawing/2014/main" id="{00000000-0008-0000-0300-000094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年度から算定なしとなっており良好な状況が続いている。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地方債の現在高の増などにより、将来負担額は前年度比</a:t>
          </a:r>
          <a:r>
            <a:rPr kumimoji="1" lang="ja-JP" altLang="en-US" sz="13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3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rPr>
            <a:t>0.8</a:t>
          </a:r>
          <a:r>
            <a:rPr kumimoji="1" lang="ja-JP" altLang="en-US" sz="13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rPr>
            <a:t>億</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進行中のクリーンセンター再整備工事や公共施設等の老朽化対策も控えているため、将来負担の均衡化も意識しながら適正な水準の確保に努めていく。</a:t>
          </a:r>
        </a:p>
      </xdr:txBody>
    </xdr:sp>
    <xdr:clientData/>
  </xdr:twoCellAnchor>
  <xdr:oneCellAnchor>
    <xdr:from>
      <xdr:col>61</xdr:col>
      <xdr:colOff>6350</xdr:colOff>
      <xdr:row>10</xdr:row>
      <xdr:rowOff>63500</xdr:rowOff>
    </xdr:from>
    <xdr:ext cx="298543" cy="22570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8" name="直線コネクタ 417">
          <a:extLst>
            <a:ext uri="{FF2B5EF4-FFF2-40B4-BE49-F238E27FC236}">
              <a16:creationId xmlns:a16="http://schemas.microsoft.com/office/drawing/2014/main" id="{00000000-0008-0000-0300-0000A2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34834</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flipV="1">
          <a:off x="17018000" y="2313214"/>
          <a:ext cx="0" cy="16649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6911</xdr:rowOff>
    </xdr:from>
    <xdr:ext cx="762000" cy="259045"/>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950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34834</xdr:rowOff>
    </xdr:from>
    <xdr:to>
      <xdr:col>81</xdr:col>
      <xdr:colOff>133350</xdr:colOff>
      <xdr:row>23</xdr:row>
      <xdr:rowOff>34834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978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22877</xdr:rowOff>
    </xdr:from>
    <xdr:ext cx="762000" cy="259045"/>
    <xdr:sp macro="" textlink="">
      <xdr:nvSpPr>
        <xdr:cNvPr id="439" name="将来負担の状況平均値テキスト">
          <a:extLst>
            <a:ext uri="{FF2B5EF4-FFF2-40B4-BE49-F238E27FC236}">
              <a16:creationId xmlns:a16="http://schemas.microsoft.com/office/drawing/2014/main" id="{00000000-0008-0000-0300-0000B7010000}"/>
            </a:ext>
          </a:extLst>
        </xdr:cNvPr>
        <xdr:cNvSpPr txBox="1"/>
      </xdr:nvSpPr>
      <xdr:spPr>
        <a:xfrm>
          <a:off x="17106900" y="2251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50800</xdr:rowOff>
    </xdr:from>
    <xdr:to>
      <xdr:col>81</xdr:col>
      <xdr:colOff>95250</xdr:colOff>
      <xdr:row>13</xdr:row>
      <xdr:rowOff>152400</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967200" y="227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43906</xdr:rowOff>
    </xdr:from>
    <xdr:to>
      <xdr:col>73</xdr:col>
      <xdr:colOff>44450</xdr:colOff>
      <xdr:row>13</xdr:row>
      <xdr:rowOff>145506</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5240000" y="227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155683</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909800" y="2041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112849</xdr:rowOff>
    </xdr:from>
    <xdr:to>
      <xdr:col>68</xdr:col>
      <xdr:colOff>203200</xdr:colOff>
      <xdr:row>14</xdr:row>
      <xdr:rowOff>42999</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4351000" y="2341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53176</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020800" y="2110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129268</xdr:rowOff>
    </xdr:from>
    <xdr:to>
      <xdr:col>64</xdr:col>
      <xdr:colOff>152400</xdr:colOff>
      <xdr:row>15</xdr:row>
      <xdr:rowOff>59418</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3462000" y="252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69595</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3131800" y="2298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神奈川県葉山町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31,813
31,497
17.04
14,392,115
13,553,003
776,544
7,936,130
5,697,056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人事院勧告に基づく給与水準の引き上げで人件費が増加したことが要因である。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類似団体平均や神奈川県平均より高い状況が続いているため、業務の委託化や広域連携を図るなど効率的な行政運営に努めていく。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163576</xdr:rowOff>
    </xdr:from>
    <xdr:to>
      <xdr:col>24</xdr:col>
      <xdr:colOff>25400</xdr:colOff>
      <xdr:row>40</xdr:row>
      <xdr:rowOff>127000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92876"/>
          <a:ext cx="0" cy="992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99077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127000</xdr:rowOff>
    </xdr:from>
    <xdr:to>
      <xdr:col>24</xdr:col>
      <xdr:colOff>114300</xdr:colOff>
      <xdr:row>40</xdr:row>
      <xdr:rowOff>127000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78503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36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163576</xdr:rowOff>
    </xdr:from>
    <xdr:to>
      <xdr:col>24</xdr:col>
      <xdr:colOff>114300</xdr:colOff>
      <xdr:row>34</xdr:row>
      <xdr:rowOff>163576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92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40</xdr:row>
      <xdr:rowOff>53848</xdr:rowOff>
    </xdr:from>
    <xdr:to>
      <xdr:col>24</xdr:col>
      <xdr:colOff>25400</xdr:colOff>
      <xdr:row>40</xdr:row>
      <xdr:rowOff>117856</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911848"/>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165879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666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149352</xdr:rowOff>
    </xdr:from>
    <xdr:to>
      <xdr:col>24</xdr:col>
      <xdr:colOff>76200</xdr:colOff>
      <xdr:row>37</xdr:row>
      <xdr:rowOff>79502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40</xdr:row>
      <xdr:rowOff>53848</xdr:rowOff>
    </xdr:from>
    <xdr:to>
      <xdr:col>19</xdr:col>
      <xdr:colOff>187325</xdr:colOff>
      <xdr:row>40</xdr:row>
      <xdr:rowOff>81280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91184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121920</xdr:rowOff>
    </xdr:from>
    <xdr:to>
      <xdr:col>20</xdr:col>
      <xdr:colOff>38100</xdr:colOff>
      <xdr:row>37</xdr:row>
      <xdr:rowOff>52070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62247</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62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161290</xdr:rowOff>
    </xdr:from>
    <xdr:to>
      <xdr:col>15</xdr:col>
      <xdr:colOff>98425</xdr:colOff>
      <xdr:row>40</xdr:row>
      <xdr:rowOff>81280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84784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117348</xdr:rowOff>
    </xdr:from>
    <xdr:to>
      <xdr:col>15</xdr:col>
      <xdr:colOff>149225</xdr:colOff>
      <xdr:row>37</xdr:row>
      <xdr:rowOff>47498</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57675</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161290</xdr:rowOff>
    </xdr:from>
    <xdr:to>
      <xdr:col>11</xdr:col>
      <xdr:colOff>9525</xdr:colOff>
      <xdr:row>40</xdr:row>
      <xdr:rowOff>140716</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847840"/>
          <a:ext cx="889000" cy="150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89916</xdr:rowOff>
    </xdr:from>
    <xdr:to>
      <xdr:col>11</xdr:col>
      <xdr:colOff>60325</xdr:colOff>
      <xdr:row>37</xdr:row>
      <xdr:rowOff>20066</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30243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158496</xdr:rowOff>
    </xdr:from>
    <xdr:to>
      <xdr:col>6</xdr:col>
      <xdr:colOff>171450</xdr:colOff>
      <xdr:row>37</xdr:row>
      <xdr:rowOff>88646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98823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40</xdr:row>
      <xdr:rowOff>67056</xdr:rowOff>
    </xdr:from>
    <xdr:to>
      <xdr:col>24</xdr:col>
      <xdr:colOff>76200</xdr:colOff>
      <xdr:row>40</xdr:row>
      <xdr:rowOff>168656</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925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147083</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833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3048</xdr:rowOff>
    </xdr:from>
    <xdr:to>
      <xdr:col>20</xdr:col>
      <xdr:colOff>38100</xdr:colOff>
      <xdr:row>40</xdr:row>
      <xdr:rowOff>104648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861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89425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947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30480</xdr:rowOff>
    </xdr:from>
    <xdr:to>
      <xdr:col>15</xdr:col>
      <xdr:colOff>149225</xdr:colOff>
      <xdr:row>40</xdr:row>
      <xdr:rowOff>132080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88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116857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97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110490</xdr:rowOff>
    </xdr:from>
    <xdr:to>
      <xdr:col>11</xdr:col>
      <xdr:colOff>60325</xdr:colOff>
      <xdr:row>40</xdr:row>
      <xdr:rowOff>40640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79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25417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88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89916</xdr:rowOff>
    </xdr:from>
    <xdr:to>
      <xdr:col>6</xdr:col>
      <xdr:colOff>171450</xdr:colOff>
      <xdr:row>41</xdr:row>
      <xdr:rowOff>20066</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947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4843</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7034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物価高騰の影響などにより経費が増加したことが要因である。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類似団体内平均より低い状態が続いているが、全国平均及び神奈川県平均よりは高くなっているため、行政サービスの質を維持しつつ物件費の抑制に努めていく。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a:extLst>
            <a:ext uri="{FF2B5EF4-FFF2-40B4-BE49-F238E27FC236}">
              <a16:creationId xmlns:a16="http://schemas.microsoft.com/office/drawing/2014/main" id="{00000000-0008-0000-0400-000073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18415</xdr:rowOff>
    </xdr:from>
    <xdr:to>
      <xdr:col>82</xdr:col>
      <xdr:colOff>107950</xdr:colOff>
      <xdr:row>21</xdr:row>
      <xdr:rowOff>12700</xdr:rowOff>
    </xdr:to>
    <xdr:cxnSp macro="">
      <xdr:nvCxnSpPr>
        <xdr:cNvPr id="116" name="直線コネクタ 115">
          <a:extLst>
            <a:ext uri="{FF2B5EF4-FFF2-40B4-BE49-F238E27FC236}">
              <a16:creationId xmlns:a16="http://schemas.microsoft.com/office/drawing/2014/main" id="{00000000-0008-0000-0400-000074000000}"/>
            </a:ext>
          </a:extLst>
        </xdr:cNvPr>
        <xdr:cNvCxnSpPr/>
      </xdr:nvCxnSpPr>
      <xdr:spPr>
        <a:xfrm flipV="1">
          <a:off x="16510000" y="2418715"/>
          <a:ext cx="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156227</xdr:rowOff>
    </xdr:from>
    <xdr:ext cx="762000" cy="259045"/>
    <xdr:sp macro="" textlink="">
      <xdr:nvSpPr>
        <xdr:cNvPr id="117" name="物件費最小値テキスト">
          <a:extLst>
            <a:ext uri="{FF2B5EF4-FFF2-40B4-BE49-F238E27FC236}">
              <a16:creationId xmlns:a16="http://schemas.microsoft.com/office/drawing/2014/main" id="{00000000-0008-0000-0400-000075000000}"/>
            </a:ext>
          </a:extLst>
        </xdr:cNvPr>
        <xdr:cNvSpPr txBox="1"/>
      </xdr:nvSpPr>
      <xdr:spPr>
        <a:xfrm>
          <a:off x="16598900" y="358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12700</xdr:rowOff>
    </xdr:from>
    <xdr:to>
      <xdr:col>82</xdr:col>
      <xdr:colOff>196850</xdr:colOff>
      <xdr:row>21</xdr:row>
      <xdr:rowOff>12700</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a:off x="16421100" y="3613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104792</xdr:rowOff>
    </xdr:from>
    <xdr:ext cx="762000" cy="259045"/>
    <xdr:sp macro="" textlink="">
      <xdr:nvSpPr>
        <xdr:cNvPr id="119" name="物件費最大値テキスト">
          <a:extLst>
            <a:ext uri="{FF2B5EF4-FFF2-40B4-BE49-F238E27FC236}">
              <a16:creationId xmlns:a16="http://schemas.microsoft.com/office/drawing/2014/main" id="{00000000-0008-0000-0400-000077000000}"/>
            </a:ext>
          </a:extLst>
        </xdr:cNvPr>
        <xdr:cNvSpPr txBox="1"/>
      </xdr:nvSpPr>
      <xdr:spPr>
        <a:xfrm>
          <a:off x="16598900" y="2162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18415</xdr:rowOff>
    </xdr:from>
    <xdr:to>
      <xdr:col>82</xdr:col>
      <xdr:colOff>196850</xdr:colOff>
      <xdr:row>14</xdr:row>
      <xdr:rowOff>18415</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2418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29845</xdr:rowOff>
    </xdr:from>
    <xdr:to>
      <xdr:col>82</xdr:col>
      <xdr:colOff>107950</xdr:colOff>
      <xdr:row>16</xdr:row>
      <xdr:rowOff>52705</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5671800" y="2773045"/>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13987</xdr:rowOff>
    </xdr:from>
    <xdr:ext cx="762000" cy="259045"/>
    <xdr:sp macro="" textlink="">
      <xdr:nvSpPr>
        <xdr:cNvPr id="122" name="物件費平均値テキスト">
          <a:extLst>
            <a:ext uri="{FF2B5EF4-FFF2-40B4-BE49-F238E27FC236}">
              <a16:creationId xmlns:a16="http://schemas.microsoft.com/office/drawing/2014/main" id="{00000000-0008-0000-0400-00007A000000}"/>
            </a:ext>
          </a:extLst>
        </xdr:cNvPr>
        <xdr:cNvSpPr txBox="1"/>
      </xdr:nvSpPr>
      <xdr:spPr>
        <a:xfrm>
          <a:off x="16598900" y="2757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41910</xdr:rowOff>
    </xdr:from>
    <xdr:to>
      <xdr:col>82</xdr:col>
      <xdr:colOff>158750</xdr:colOff>
      <xdr:row>16</xdr:row>
      <xdr:rowOff>143510</xdr:rowOff>
    </xdr:to>
    <xdr:sp macro="" textlink="">
      <xdr:nvSpPr>
        <xdr:cNvPr id="123" name="フローチャート: 判断 122">
          <a:extLst>
            <a:ext uri="{FF2B5EF4-FFF2-40B4-BE49-F238E27FC236}">
              <a16:creationId xmlns:a16="http://schemas.microsoft.com/office/drawing/2014/main" id="{00000000-0008-0000-0400-00007B000000}"/>
            </a:ext>
          </a:extLst>
        </xdr:cNvPr>
        <xdr:cNvSpPr/>
      </xdr:nvSpPr>
      <xdr:spPr>
        <a:xfrm>
          <a:off x="16459200" y="278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155575</xdr:rowOff>
    </xdr:from>
    <xdr:to>
      <xdr:col>78</xdr:col>
      <xdr:colOff>69850</xdr:colOff>
      <xdr:row>16</xdr:row>
      <xdr:rowOff>29845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4782800" y="272732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36195</xdr:rowOff>
    </xdr:from>
    <xdr:to>
      <xdr:col>78</xdr:col>
      <xdr:colOff>120650</xdr:colOff>
      <xdr:row>16</xdr:row>
      <xdr:rowOff>137795</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5621000" y="2779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122572</xdr:rowOff>
    </xdr:from>
    <xdr:ext cx="7366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5290800" y="28657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29845</xdr:rowOff>
    </xdr:from>
    <xdr:to>
      <xdr:col>73</xdr:col>
      <xdr:colOff>180975</xdr:colOff>
      <xdr:row>15</xdr:row>
      <xdr:rowOff>155575</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3893800" y="2601595"/>
          <a:ext cx="8890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7620</xdr:rowOff>
    </xdr:from>
    <xdr:to>
      <xdr:col>74</xdr:col>
      <xdr:colOff>31750</xdr:colOff>
      <xdr:row>16</xdr:row>
      <xdr:rowOff>109220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4732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93997</xdr:rowOff>
    </xdr:from>
    <xdr:ext cx="7620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4401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29845</xdr:rowOff>
    </xdr:from>
    <xdr:to>
      <xdr:col>69</xdr:col>
      <xdr:colOff>92075</xdr:colOff>
      <xdr:row>15</xdr:row>
      <xdr:rowOff>52705</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004800" y="260159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110490</xdr:rowOff>
    </xdr:from>
    <xdr:to>
      <xdr:col>69</xdr:col>
      <xdr:colOff>142875</xdr:colOff>
      <xdr:row>16</xdr:row>
      <xdr:rowOff>40640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3843000" y="2682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25417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512800" y="276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150495</xdr:rowOff>
    </xdr:from>
    <xdr:to>
      <xdr:col>65</xdr:col>
      <xdr:colOff>53975</xdr:colOff>
      <xdr:row>16</xdr:row>
      <xdr:rowOff>80645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2954000" y="2722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65422</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2623800" y="2808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1905</xdr:rowOff>
    </xdr:from>
    <xdr:to>
      <xdr:col>82</xdr:col>
      <xdr:colOff>158750</xdr:colOff>
      <xdr:row>16</xdr:row>
      <xdr:rowOff>103505</xdr:rowOff>
    </xdr:to>
    <xdr:sp macro="" textlink="">
      <xdr:nvSpPr>
        <xdr:cNvPr id="140" name="楕円 139">
          <a:extLst>
            <a:ext uri="{FF2B5EF4-FFF2-40B4-BE49-F238E27FC236}">
              <a16:creationId xmlns:a16="http://schemas.microsoft.com/office/drawing/2014/main" id="{00000000-0008-0000-0400-00008C000000}"/>
            </a:ext>
          </a:extLst>
        </xdr:cNvPr>
        <xdr:cNvSpPr/>
      </xdr:nvSpPr>
      <xdr:spPr>
        <a:xfrm>
          <a:off x="16459200" y="2745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18432</xdr:rowOff>
    </xdr:from>
    <xdr:ext cx="762000" cy="259045"/>
    <xdr:sp macro="" textlink="">
      <xdr:nvSpPr>
        <xdr:cNvPr id="141" name="物件費該当値テキスト">
          <a:extLst>
            <a:ext uri="{FF2B5EF4-FFF2-40B4-BE49-F238E27FC236}">
              <a16:creationId xmlns:a16="http://schemas.microsoft.com/office/drawing/2014/main" id="{00000000-0008-0000-0400-00008D000000}"/>
            </a:ext>
          </a:extLst>
        </xdr:cNvPr>
        <xdr:cNvSpPr txBox="1"/>
      </xdr:nvSpPr>
      <xdr:spPr>
        <a:xfrm>
          <a:off x="16598900" y="2590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150495</xdr:rowOff>
    </xdr:from>
    <xdr:to>
      <xdr:col>78</xdr:col>
      <xdr:colOff>120650</xdr:colOff>
      <xdr:row>16</xdr:row>
      <xdr:rowOff>80645</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5621000" y="2722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90822</xdr:rowOff>
    </xdr:from>
    <xdr:ext cx="7366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5290800" y="24911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104775</xdr:rowOff>
    </xdr:from>
    <xdr:to>
      <xdr:col>74</xdr:col>
      <xdr:colOff>31750</xdr:colOff>
      <xdr:row>16</xdr:row>
      <xdr:rowOff>34925</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4732000" y="2676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45102</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401800" y="2445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150495</xdr:rowOff>
    </xdr:from>
    <xdr:to>
      <xdr:col>69</xdr:col>
      <xdr:colOff>142875</xdr:colOff>
      <xdr:row>15</xdr:row>
      <xdr:rowOff>80645</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3843000" y="255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90822</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3512800" y="231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1905</xdr:rowOff>
    </xdr:from>
    <xdr:to>
      <xdr:col>65</xdr:col>
      <xdr:colOff>53975</xdr:colOff>
      <xdr:row>15</xdr:row>
      <xdr:rowOff>103505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2954000" y="2573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113682</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623800" y="2342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a:extLst>
            <a:ext uri="{FF2B5EF4-FFF2-40B4-BE49-F238E27FC236}">
              <a16:creationId xmlns:a16="http://schemas.microsoft.com/office/drawing/2014/main" id="{00000000-0008-0000-0400-000096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a:extLst>
            <a:ext uri="{FF2B5EF4-FFF2-40B4-BE49-F238E27FC236}">
              <a16:creationId xmlns:a16="http://schemas.microsoft.com/office/drawing/2014/main" id="{00000000-0008-0000-0400-0000A0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教育・保育給付や医療費助成などの社会保障関連経費が増加したことが要因である。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少子高齢化社会に対応するため社会保障制度の拡充などが見込まれており、今後も扶助費は増大していくことが予測される。</a:t>
          </a:r>
        </a:p>
      </xdr:txBody>
    </xdr:sp>
    <xdr:clientData/>
  </xdr:twoCellAnchor>
  <xdr:oneCellAnchor>
    <xdr:from>
      <xdr:col>3</xdr:col>
      <xdr:colOff>123825</xdr:colOff>
      <xdr:row>49</xdr:row>
      <xdr:rowOff>107950</xdr:rowOff>
    </xdr:from>
    <xdr:ext cx="298543" cy="225703"/>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a:extLst>
            <a:ext uri="{FF2B5EF4-FFF2-40B4-BE49-F238E27FC236}">
              <a16:creationId xmlns:a16="http://schemas.microsoft.com/office/drawing/2014/main" id="{00000000-0008-0000-0400-0000A2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4" name="扶助費グラフ枠">
          <a:extLst>
            <a:ext uri="{FF2B5EF4-FFF2-40B4-BE49-F238E27FC236}">
              <a16:creationId xmlns:a16="http://schemas.microsoft.com/office/drawing/2014/main" id="{00000000-0008-0000-0400-0000AE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104140</xdr:rowOff>
    </xdr:from>
    <xdr:to>
      <xdr:col>24</xdr:col>
      <xdr:colOff>25400</xdr:colOff>
      <xdr:row>61</xdr:row>
      <xdr:rowOff>60706</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flipV="1">
          <a:off x="4826000" y="9019540"/>
          <a:ext cx="0" cy="149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32783</xdr:rowOff>
    </xdr:from>
    <xdr:ext cx="762000" cy="259045"/>
    <xdr:sp macro="" textlink="">
      <xdr:nvSpPr>
        <xdr:cNvPr id="176" name="扶助費最小値テキスト">
          <a:extLst>
            <a:ext uri="{FF2B5EF4-FFF2-40B4-BE49-F238E27FC236}">
              <a16:creationId xmlns:a16="http://schemas.microsoft.com/office/drawing/2014/main" id="{00000000-0008-0000-0400-0000B0000000}"/>
            </a:ext>
          </a:extLst>
        </xdr:cNvPr>
        <xdr:cNvSpPr txBox="1"/>
      </xdr:nvSpPr>
      <xdr:spPr>
        <a:xfrm>
          <a:off x="4914900" y="10491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60706</xdr:rowOff>
    </xdr:from>
    <xdr:to>
      <xdr:col>24</xdr:col>
      <xdr:colOff>114300</xdr:colOff>
      <xdr:row>61</xdr:row>
      <xdr:rowOff>60706</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4737100" y="10519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19067</xdr:rowOff>
    </xdr:from>
    <xdr:ext cx="762000" cy="259045"/>
    <xdr:sp macro="" textlink="">
      <xdr:nvSpPr>
        <xdr:cNvPr id="178" name="扶助費最大値テキスト">
          <a:extLst>
            <a:ext uri="{FF2B5EF4-FFF2-40B4-BE49-F238E27FC236}">
              <a16:creationId xmlns:a16="http://schemas.microsoft.com/office/drawing/2014/main" id="{00000000-0008-0000-0400-0000B2000000}"/>
            </a:ext>
          </a:extLst>
        </xdr:cNvPr>
        <xdr:cNvSpPr txBox="1"/>
      </xdr:nvSpPr>
      <xdr:spPr>
        <a:xfrm>
          <a:off x="4914900" y="876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104140</xdr:rowOff>
    </xdr:from>
    <xdr:to>
      <xdr:col>24</xdr:col>
      <xdr:colOff>114300</xdr:colOff>
      <xdr:row>52</xdr:row>
      <xdr:rowOff>104140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4737100" y="901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44704</xdr:rowOff>
    </xdr:from>
    <xdr:to>
      <xdr:col>24</xdr:col>
      <xdr:colOff>25400</xdr:colOff>
      <xdr:row>54</xdr:row>
      <xdr:rowOff>136144</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3987800" y="9303004"/>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132859</xdr:rowOff>
    </xdr:from>
    <xdr:ext cx="762000" cy="259045"/>
    <xdr:sp macro="" textlink="">
      <xdr:nvSpPr>
        <xdr:cNvPr id="181" name="扶助費平均値テキスト">
          <a:extLst>
            <a:ext uri="{FF2B5EF4-FFF2-40B4-BE49-F238E27FC236}">
              <a16:creationId xmlns:a16="http://schemas.microsoft.com/office/drawing/2014/main" id="{00000000-0008-0000-0400-0000B5000000}"/>
            </a:ext>
          </a:extLst>
        </xdr:cNvPr>
        <xdr:cNvSpPr txBox="1"/>
      </xdr:nvSpPr>
      <xdr:spPr>
        <a:xfrm>
          <a:off x="4914900" y="9562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160782</xdr:rowOff>
    </xdr:from>
    <xdr:to>
      <xdr:col>24</xdr:col>
      <xdr:colOff>76200</xdr:colOff>
      <xdr:row>56</xdr:row>
      <xdr:rowOff>90932</xdr:rowOff>
    </xdr:to>
    <xdr:sp macro="" textlink="">
      <xdr:nvSpPr>
        <xdr:cNvPr id="182" name="フローチャート: 判断 181">
          <a:extLst>
            <a:ext uri="{FF2B5EF4-FFF2-40B4-BE49-F238E27FC236}">
              <a16:creationId xmlns:a16="http://schemas.microsoft.com/office/drawing/2014/main" id="{00000000-0008-0000-0400-0000B6000000}"/>
            </a:ext>
          </a:extLst>
        </xdr:cNvPr>
        <xdr:cNvSpPr/>
      </xdr:nvSpPr>
      <xdr:spPr>
        <a:xfrm>
          <a:off x="4775200" y="9590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44704</xdr:rowOff>
    </xdr:from>
    <xdr:to>
      <xdr:col>19</xdr:col>
      <xdr:colOff>187325</xdr:colOff>
      <xdr:row>54</xdr:row>
      <xdr:rowOff>127000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3098800" y="9303004"/>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124206</xdr:rowOff>
    </xdr:from>
    <xdr:to>
      <xdr:col>20</xdr:col>
      <xdr:colOff>38100</xdr:colOff>
      <xdr:row>56</xdr:row>
      <xdr:rowOff>54356</xdr:rowOff>
    </xdr:to>
    <xdr:sp macro="" textlink="">
      <xdr:nvSpPr>
        <xdr:cNvPr id="184" name="フローチャート: 判断 183">
          <a:extLst>
            <a:ext uri="{FF2B5EF4-FFF2-40B4-BE49-F238E27FC236}">
              <a16:creationId xmlns:a16="http://schemas.microsoft.com/office/drawing/2014/main" id="{00000000-0008-0000-0400-0000B8000000}"/>
            </a:ext>
          </a:extLst>
        </xdr:cNvPr>
        <xdr:cNvSpPr/>
      </xdr:nvSpPr>
      <xdr:spPr>
        <a:xfrm>
          <a:off x="3937000" y="955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39133</xdr:rowOff>
    </xdr:from>
    <xdr:ext cx="7366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3606800" y="96403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53848</xdr:rowOff>
    </xdr:from>
    <xdr:to>
      <xdr:col>15</xdr:col>
      <xdr:colOff>98425</xdr:colOff>
      <xdr:row>54</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2209800" y="9312148"/>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69342</xdr:rowOff>
    </xdr:from>
    <xdr:to>
      <xdr:col>15</xdr:col>
      <xdr:colOff>149225</xdr:colOff>
      <xdr:row>55</xdr:row>
      <xdr:rowOff>170942</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30480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155719</xdr:rowOff>
    </xdr:from>
    <xdr:ext cx="762000" cy="259045"/>
    <xdr:sp macro="" textlink="">
      <xdr:nvSpPr>
        <xdr:cNvPr id="188" name="テキスト ボックス 187">
          <a:extLst>
            <a:ext uri="{FF2B5EF4-FFF2-40B4-BE49-F238E27FC236}">
              <a16:creationId xmlns:a16="http://schemas.microsoft.com/office/drawing/2014/main" id="{00000000-0008-0000-0400-0000BC000000}"/>
            </a:ext>
          </a:extLst>
        </xdr:cNvPr>
        <xdr:cNvSpPr txBox="1"/>
      </xdr:nvSpPr>
      <xdr:spPr>
        <a:xfrm>
          <a:off x="2717800" y="9585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53848</xdr:rowOff>
    </xdr:from>
    <xdr:to>
      <xdr:col>11</xdr:col>
      <xdr:colOff>9525</xdr:colOff>
      <xdr:row>54</xdr:row>
      <xdr:rowOff>99568</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1320800" y="931214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23622</xdr:rowOff>
    </xdr:from>
    <xdr:to>
      <xdr:col>11</xdr:col>
      <xdr:colOff>60325</xdr:colOff>
      <xdr:row>55</xdr:row>
      <xdr:rowOff>125222</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2159000" y="9453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109999</xdr:rowOff>
    </xdr:from>
    <xdr:ext cx="7620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1828800" y="9539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69342</xdr:rowOff>
    </xdr:from>
    <xdr:to>
      <xdr:col>6</xdr:col>
      <xdr:colOff>171450</xdr:colOff>
      <xdr:row>55</xdr:row>
      <xdr:rowOff>170942</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12700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155719</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939800" y="9585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85344</xdr:rowOff>
    </xdr:from>
    <xdr:to>
      <xdr:col>24</xdr:col>
      <xdr:colOff>76200</xdr:colOff>
      <xdr:row>55</xdr:row>
      <xdr:rowOff>15494</xdr:rowOff>
    </xdr:to>
    <xdr:sp macro="" textlink="">
      <xdr:nvSpPr>
        <xdr:cNvPr id="199" name="楕円 198">
          <a:extLst>
            <a:ext uri="{FF2B5EF4-FFF2-40B4-BE49-F238E27FC236}">
              <a16:creationId xmlns:a16="http://schemas.microsoft.com/office/drawing/2014/main" id="{00000000-0008-0000-0400-0000C7000000}"/>
            </a:ext>
          </a:extLst>
        </xdr:cNvPr>
        <xdr:cNvSpPr/>
      </xdr:nvSpPr>
      <xdr:spPr>
        <a:xfrm>
          <a:off x="4775200" y="9343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101871</xdr:rowOff>
    </xdr:from>
    <xdr:ext cx="762000" cy="259045"/>
    <xdr:sp macro="" textlink="">
      <xdr:nvSpPr>
        <xdr:cNvPr id="200" name="扶助費該当値テキスト">
          <a:extLst>
            <a:ext uri="{FF2B5EF4-FFF2-40B4-BE49-F238E27FC236}">
              <a16:creationId xmlns:a16="http://schemas.microsoft.com/office/drawing/2014/main" id="{00000000-0008-0000-0400-0000C8000000}"/>
            </a:ext>
          </a:extLst>
        </xdr:cNvPr>
        <xdr:cNvSpPr txBox="1"/>
      </xdr:nvSpPr>
      <xdr:spPr>
        <a:xfrm>
          <a:off x="4914900" y="9188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165354</xdr:rowOff>
    </xdr:from>
    <xdr:to>
      <xdr:col>20</xdr:col>
      <xdr:colOff>38100</xdr:colOff>
      <xdr:row>54</xdr:row>
      <xdr:rowOff>95504</xdr:rowOff>
    </xdr:to>
    <xdr:sp macro="" textlink="">
      <xdr:nvSpPr>
        <xdr:cNvPr id="201" name="楕円 200">
          <a:extLst>
            <a:ext uri="{FF2B5EF4-FFF2-40B4-BE49-F238E27FC236}">
              <a16:creationId xmlns:a16="http://schemas.microsoft.com/office/drawing/2014/main" id="{00000000-0008-0000-0400-0000C9000000}"/>
            </a:ext>
          </a:extLst>
        </xdr:cNvPr>
        <xdr:cNvSpPr/>
      </xdr:nvSpPr>
      <xdr:spPr>
        <a:xfrm>
          <a:off x="3937000" y="9252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105681</xdr:rowOff>
    </xdr:from>
    <xdr:ext cx="7366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3606800" y="9021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76200</xdr:rowOff>
    </xdr:from>
    <xdr:to>
      <xdr:col>15</xdr:col>
      <xdr:colOff>149225</xdr:colOff>
      <xdr:row>55</xdr:row>
      <xdr:rowOff>6350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3048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16527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717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3048</xdr:rowOff>
    </xdr:from>
    <xdr:to>
      <xdr:col>11</xdr:col>
      <xdr:colOff>60325</xdr:colOff>
      <xdr:row>54</xdr:row>
      <xdr:rowOff>104648</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2159000" y="9261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114825</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828800" y="903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48768</xdr:rowOff>
    </xdr:from>
    <xdr:to>
      <xdr:col>6</xdr:col>
      <xdr:colOff>171450</xdr:colOff>
      <xdr:row>54</xdr:row>
      <xdr:rowOff>150368</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1270000" y="9307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160545</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939800" y="9075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09" name="正方形/長方形 208">
          <a:extLst>
            <a:ext uri="{FF2B5EF4-FFF2-40B4-BE49-F238E27FC236}">
              <a16:creationId xmlns:a16="http://schemas.microsoft.com/office/drawing/2014/main" id="{00000000-0008-0000-0400-0000D1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0" name="正方形/長方形 209">
          <a:extLst>
            <a:ext uri="{FF2B5EF4-FFF2-40B4-BE49-F238E27FC236}">
              <a16:creationId xmlns:a16="http://schemas.microsoft.com/office/drawing/2014/main" id="{00000000-0008-0000-0400-0000D2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19" name="テキスト ボックス 218">
          <a:extLst>
            <a:ext uri="{FF2B5EF4-FFF2-40B4-BE49-F238E27FC236}">
              <a16:creationId xmlns:a16="http://schemas.microsoft.com/office/drawing/2014/main" id="{00000000-0008-0000-0400-0000DB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後期高齢者医療広域連合療養給付費や介護給付費などに係る特別会計への繰出金が増加したことが要因である。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類似団体平均や神奈川県平均より高い状況が続いているため、保険料の適正化を図ることなどにより普通会計の負担減に努めていく。</a:t>
          </a:r>
        </a:p>
      </xdr:txBody>
    </xdr:sp>
    <xdr:clientData/>
  </xdr:twoCellAnchor>
  <xdr:oneCellAnchor>
    <xdr:from>
      <xdr:col>62</xdr:col>
      <xdr:colOff>6350</xdr:colOff>
      <xdr:row>49</xdr:row>
      <xdr:rowOff>107950</xdr:rowOff>
    </xdr:from>
    <xdr:ext cx="298543" cy="225703"/>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1" name="直線コネクタ 220">
          <a:extLst>
            <a:ext uri="{FF2B5EF4-FFF2-40B4-BE49-F238E27FC236}">
              <a16:creationId xmlns:a16="http://schemas.microsoft.com/office/drawing/2014/main" id="{00000000-0008-0000-0400-0000DD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3" name="直線コネクタ 222">
          <a:extLst>
            <a:ext uri="{FF2B5EF4-FFF2-40B4-BE49-F238E27FC236}">
              <a16:creationId xmlns:a16="http://schemas.microsoft.com/office/drawing/2014/main" id="{00000000-0008-0000-0400-0000DF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5" name="その他グラフ枠">
          <a:extLst>
            <a:ext uri="{FF2B5EF4-FFF2-40B4-BE49-F238E27FC236}">
              <a16:creationId xmlns:a16="http://schemas.microsoft.com/office/drawing/2014/main" id="{00000000-0008-0000-0400-0000E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82550</xdr:rowOff>
    </xdr:from>
    <xdr:to>
      <xdr:col>82</xdr:col>
      <xdr:colOff>107950</xdr:colOff>
      <xdr:row>61</xdr:row>
      <xdr:rowOff>19050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flipV="1">
          <a:off x="16510000" y="9169400"/>
          <a:ext cx="0" cy="130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162577</xdr:rowOff>
    </xdr:from>
    <xdr:ext cx="762000" cy="259045"/>
    <xdr:sp macro="" textlink="">
      <xdr:nvSpPr>
        <xdr:cNvPr id="237" name="その他最小値テキスト">
          <a:extLst>
            <a:ext uri="{FF2B5EF4-FFF2-40B4-BE49-F238E27FC236}">
              <a16:creationId xmlns:a16="http://schemas.microsoft.com/office/drawing/2014/main" id="{00000000-0008-0000-0400-0000ED000000}"/>
            </a:ext>
          </a:extLst>
        </xdr:cNvPr>
        <xdr:cNvSpPr txBox="1"/>
      </xdr:nvSpPr>
      <xdr:spPr>
        <a:xfrm>
          <a:off x="16598900" y="1044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19050</xdr:rowOff>
    </xdr:from>
    <xdr:to>
      <xdr:col>82</xdr:col>
      <xdr:colOff>196850</xdr:colOff>
      <xdr:row>61</xdr:row>
      <xdr:rowOff>19050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6421100" y="1047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168927</xdr:rowOff>
    </xdr:from>
    <xdr:ext cx="762000" cy="259045"/>
    <xdr:sp macro="" textlink="">
      <xdr:nvSpPr>
        <xdr:cNvPr id="239" name="その他最大値テキスト">
          <a:extLst>
            <a:ext uri="{FF2B5EF4-FFF2-40B4-BE49-F238E27FC236}">
              <a16:creationId xmlns:a16="http://schemas.microsoft.com/office/drawing/2014/main" id="{00000000-0008-0000-0400-0000EF000000}"/>
            </a:ext>
          </a:extLst>
        </xdr:cNvPr>
        <xdr:cNvSpPr txBox="1"/>
      </xdr:nvSpPr>
      <xdr:spPr>
        <a:xfrm>
          <a:off x="165989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82550</xdr:rowOff>
    </xdr:from>
    <xdr:to>
      <xdr:col>82</xdr:col>
      <xdr:colOff>196850</xdr:colOff>
      <xdr:row>53</xdr:row>
      <xdr:rowOff>82550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6421100" y="916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133350</xdr:rowOff>
    </xdr:from>
    <xdr:to>
      <xdr:col>82</xdr:col>
      <xdr:colOff>107950</xdr:colOff>
      <xdr:row>58</xdr:row>
      <xdr:rowOff>50800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5671800" y="99060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99077</xdr:rowOff>
    </xdr:from>
    <xdr:ext cx="762000" cy="259045"/>
    <xdr:sp macro="" textlink="">
      <xdr:nvSpPr>
        <xdr:cNvPr id="242" name="その他平均値テキスト">
          <a:extLst>
            <a:ext uri="{FF2B5EF4-FFF2-40B4-BE49-F238E27FC236}">
              <a16:creationId xmlns:a16="http://schemas.microsoft.com/office/drawing/2014/main" id="{00000000-0008-0000-0400-0000F2000000}"/>
            </a:ext>
          </a:extLst>
        </xdr:cNvPr>
        <xdr:cNvSpPr txBox="1"/>
      </xdr:nvSpPr>
      <xdr:spPr>
        <a:xfrm>
          <a:off x="16598900" y="9700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82550</xdr:rowOff>
    </xdr:from>
    <xdr:to>
      <xdr:col>82</xdr:col>
      <xdr:colOff>158750</xdr:colOff>
      <xdr:row>58</xdr:row>
      <xdr:rowOff>12700</xdr:rowOff>
    </xdr:to>
    <xdr:sp macro="" textlink="">
      <xdr:nvSpPr>
        <xdr:cNvPr id="243" name="フローチャート: 判断 242">
          <a:extLst>
            <a:ext uri="{FF2B5EF4-FFF2-40B4-BE49-F238E27FC236}">
              <a16:creationId xmlns:a16="http://schemas.microsoft.com/office/drawing/2014/main" id="{00000000-0008-0000-0400-0000F3000000}"/>
            </a:ext>
          </a:extLst>
        </xdr:cNvPr>
        <xdr:cNvSpPr/>
      </xdr:nvSpPr>
      <xdr:spPr>
        <a:xfrm>
          <a:off x="164592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107950</xdr:rowOff>
    </xdr:from>
    <xdr:to>
      <xdr:col>78</xdr:col>
      <xdr:colOff>69850</xdr:colOff>
      <xdr:row>57</xdr:row>
      <xdr:rowOff>133350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4782800" y="98806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158750</xdr:rowOff>
    </xdr:from>
    <xdr:to>
      <xdr:col>78</xdr:col>
      <xdr:colOff>120650</xdr:colOff>
      <xdr:row>58</xdr:row>
      <xdr:rowOff>88900</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5621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73677</xdr:rowOff>
    </xdr:from>
    <xdr:ext cx="7366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5290800" y="10017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152400</xdr:rowOff>
    </xdr:from>
    <xdr:to>
      <xdr:col>73</xdr:col>
      <xdr:colOff>180975</xdr:colOff>
      <xdr:row>57</xdr:row>
      <xdr:rowOff>107950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3893800" y="97536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133350</xdr:rowOff>
    </xdr:from>
    <xdr:to>
      <xdr:col>74</xdr:col>
      <xdr:colOff>31750</xdr:colOff>
      <xdr:row>58</xdr:row>
      <xdr:rowOff>63500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4732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48277</xdr:rowOff>
    </xdr:from>
    <xdr:ext cx="7620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4401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152400</xdr:rowOff>
    </xdr:from>
    <xdr:to>
      <xdr:col>69</xdr:col>
      <xdr:colOff>92075</xdr:colOff>
      <xdr:row>58</xdr:row>
      <xdr:rowOff>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3004800" y="97536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57150</xdr:rowOff>
    </xdr:from>
    <xdr:to>
      <xdr:col>69</xdr:col>
      <xdr:colOff>142875</xdr:colOff>
      <xdr:row>57</xdr:row>
      <xdr:rowOff>158750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3843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143527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3512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111777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2623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0</xdr:rowOff>
    </xdr:from>
    <xdr:to>
      <xdr:col>82</xdr:col>
      <xdr:colOff>158750</xdr:colOff>
      <xdr:row>58</xdr:row>
      <xdr:rowOff>101600</xdr:rowOff>
    </xdr:to>
    <xdr:sp macro="" textlink="">
      <xdr:nvSpPr>
        <xdr:cNvPr id="260" name="楕円 259">
          <a:extLst>
            <a:ext uri="{FF2B5EF4-FFF2-40B4-BE49-F238E27FC236}">
              <a16:creationId xmlns:a16="http://schemas.microsoft.com/office/drawing/2014/main" id="{00000000-0008-0000-0400-000004010000}"/>
            </a:ext>
          </a:extLst>
        </xdr:cNvPr>
        <xdr:cNvSpPr/>
      </xdr:nvSpPr>
      <xdr:spPr>
        <a:xfrm>
          <a:off x="164592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143527</xdr:rowOff>
    </xdr:from>
    <xdr:ext cx="762000" cy="259045"/>
    <xdr:sp macro="" textlink="">
      <xdr:nvSpPr>
        <xdr:cNvPr id="261" name="その他該当値テキスト">
          <a:extLst>
            <a:ext uri="{FF2B5EF4-FFF2-40B4-BE49-F238E27FC236}">
              <a16:creationId xmlns:a16="http://schemas.microsoft.com/office/drawing/2014/main" id="{00000000-0008-0000-0400-000005010000}"/>
            </a:ext>
          </a:extLst>
        </xdr:cNvPr>
        <xdr:cNvSpPr txBox="1"/>
      </xdr:nvSpPr>
      <xdr:spPr>
        <a:xfrm>
          <a:off x="165989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82550</xdr:rowOff>
    </xdr:from>
    <xdr:to>
      <xdr:col>78</xdr:col>
      <xdr:colOff>120650</xdr:colOff>
      <xdr:row>58</xdr:row>
      <xdr:rowOff>12700</xdr:rowOff>
    </xdr:to>
    <xdr:sp macro="" textlink="">
      <xdr:nvSpPr>
        <xdr:cNvPr id="262" name="楕円 261">
          <a:extLst>
            <a:ext uri="{FF2B5EF4-FFF2-40B4-BE49-F238E27FC236}">
              <a16:creationId xmlns:a16="http://schemas.microsoft.com/office/drawing/2014/main" id="{00000000-0008-0000-0400-000006010000}"/>
            </a:ext>
          </a:extLst>
        </xdr:cNvPr>
        <xdr:cNvSpPr/>
      </xdr:nvSpPr>
      <xdr:spPr>
        <a:xfrm>
          <a:off x="15621000" y="985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22877</xdr:rowOff>
    </xdr:from>
    <xdr:ext cx="7366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5290800" y="9624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57150</xdr:rowOff>
    </xdr:from>
    <xdr:to>
      <xdr:col>74</xdr:col>
      <xdr:colOff>31750</xdr:colOff>
      <xdr:row>57</xdr:row>
      <xdr:rowOff>158750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4732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168927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101600</xdr:rowOff>
    </xdr:from>
    <xdr:to>
      <xdr:col>69</xdr:col>
      <xdr:colOff>142875</xdr:colOff>
      <xdr:row>57</xdr:row>
      <xdr:rowOff>31750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38430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41927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3512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120650</xdr:rowOff>
    </xdr:from>
    <xdr:to>
      <xdr:col>65</xdr:col>
      <xdr:colOff>53975</xdr:colOff>
      <xdr:row>58</xdr:row>
      <xdr:rowOff>50800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2954000" y="989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60977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623800" y="96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経常的な補助費等が減少したこと、地方特例交付金の増などにより、算定上の分母となる経常一般財源等が増加したことが要因である。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類似団体内平均より低くなっているが、全国平均及び神奈川県平均よりは高くなっているため、町単独補助金の事業効果の検証等に努めていく。</a:t>
          </a:r>
        </a:p>
      </xdr:txBody>
    </xdr:sp>
    <xdr:clientData/>
  </xdr:twoCellAnchor>
  <xdr:oneCellAnchor>
    <xdr:from>
      <xdr:col>62</xdr:col>
      <xdr:colOff>6350</xdr:colOff>
      <xdr:row>29</xdr:row>
      <xdr:rowOff>107950</xdr:rowOff>
    </xdr:from>
    <xdr:ext cx="298543" cy="225703"/>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2" name="直線コネクタ 281">
          <a:extLst>
            <a:ext uri="{FF2B5EF4-FFF2-40B4-BE49-F238E27FC236}">
              <a16:creationId xmlns:a16="http://schemas.microsoft.com/office/drawing/2014/main" id="{00000000-0008-0000-0400-00001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84" name="直線コネクタ 283">
          <a:extLst>
            <a:ext uri="{FF2B5EF4-FFF2-40B4-BE49-F238E27FC236}">
              <a16:creationId xmlns:a16="http://schemas.microsoft.com/office/drawing/2014/main" id="{00000000-0008-0000-0400-00001C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149860</xdr:rowOff>
    </xdr:from>
    <xdr:to>
      <xdr:col>82</xdr:col>
      <xdr:colOff>107950</xdr:colOff>
      <xdr:row>41</xdr:row>
      <xdr:rowOff>100330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636260"/>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72407</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100330</xdr:rowOff>
    </xdr:from>
    <xdr:to>
      <xdr:col>82</xdr:col>
      <xdr:colOff>196850</xdr:colOff>
      <xdr:row>41</xdr:row>
      <xdr:rowOff>100330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712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64787</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379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149860</xdr:rowOff>
    </xdr:from>
    <xdr:to>
      <xdr:col>82</xdr:col>
      <xdr:colOff>196850</xdr:colOff>
      <xdr:row>32</xdr:row>
      <xdr:rowOff>149860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63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107950</xdr:rowOff>
    </xdr:from>
    <xdr:to>
      <xdr:col>82</xdr:col>
      <xdr:colOff>107950</xdr:colOff>
      <xdr:row>36</xdr:row>
      <xdr:rowOff>20320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5671800" y="610870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109237</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281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137160</xdr:rowOff>
    </xdr:from>
    <xdr:to>
      <xdr:col>82</xdr:col>
      <xdr:colOff>158750</xdr:colOff>
      <xdr:row>37</xdr:row>
      <xdr:rowOff>67310</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20320</xdr:rowOff>
    </xdr:from>
    <xdr:to>
      <xdr:col>78</xdr:col>
      <xdr:colOff>69850</xdr:colOff>
      <xdr:row>36</xdr:row>
      <xdr:rowOff>35560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4782800" y="61925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129540</xdr:rowOff>
    </xdr:from>
    <xdr:to>
      <xdr:col>78</xdr:col>
      <xdr:colOff>120650</xdr:colOff>
      <xdr:row>37</xdr:row>
      <xdr:rowOff>59690</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44467</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38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146050</xdr:rowOff>
    </xdr:from>
    <xdr:to>
      <xdr:col>73</xdr:col>
      <xdr:colOff>180975</xdr:colOff>
      <xdr:row>36</xdr:row>
      <xdr:rowOff>35560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893800" y="61468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91440</xdr:rowOff>
    </xdr:from>
    <xdr:to>
      <xdr:col>74</xdr:col>
      <xdr:colOff>31750</xdr:colOff>
      <xdr:row>37</xdr:row>
      <xdr:rowOff>21590</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6367</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35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146050</xdr:rowOff>
    </xdr:from>
    <xdr:to>
      <xdr:col>69</xdr:col>
      <xdr:colOff>92075</xdr:colOff>
      <xdr:row>35</xdr:row>
      <xdr:rowOff>161290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004800" y="61468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53340</xdr:rowOff>
    </xdr:from>
    <xdr:to>
      <xdr:col>69</xdr:col>
      <xdr:colOff>142875</xdr:colOff>
      <xdr:row>36</xdr:row>
      <xdr:rowOff>154940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139717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114300</xdr:rowOff>
    </xdr:from>
    <xdr:to>
      <xdr:col>65</xdr:col>
      <xdr:colOff>53975</xdr:colOff>
      <xdr:row>37</xdr:row>
      <xdr:rowOff>44450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29227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57150</xdr:rowOff>
    </xdr:from>
    <xdr:to>
      <xdr:col>82</xdr:col>
      <xdr:colOff>158750</xdr:colOff>
      <xdr:row>35</xdr:row>
      <xdr:rowOff>158750</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73677</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140970</xdr:rowOff>
    </xdr:from>
    <xdr:to>
      <xdr:col>78</xdr:col>
      <xdr:colOff>120650</xdr:colOff>
      <xdr:row>36</xdr:row>
      <xdr:rowOff>71120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81297</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5910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156210</xdr:rowOff>
    </xdr:from>
    <xdr:to>
      <xdr:col>74</xdr:col>
      <xdr:colOff>31750</xdr:colOff>
      <xdr:row>36</xdr:row>
      <xdr:rowOff>86360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96537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95250</xdr:rowOff>
    </xdr:from>
    <xdr:to>
      <xdr:col>69</xdr:col>
      <xdr:colOff>142875</xdr:colOff>
      <xdr:row>36</xdr:row>
      <xdr:rowOff>25400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35577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110490</xdr:rowOff>
    </xdr:from>
    <xdr:to>
      <xdr:col>65</xdr:col>
      <xdr:colOff>53975</xdr:colOff>
      <xdr:row>36</xdr:row>
      <xdr:rowOff>40640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50817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地方特例交付金の増などにより、算定上の分母となる経常一般財源等が増加したことが要因である。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類似団体内平均や神奈川県平均より低い状況が続いており、引き続き計画的な町債借入れによる適正管理に努めていく。</a:t>
          </a: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公債費グラフ枠">
          <a:extLst>
            <a:ext uri="{FF2B5EF4-FFF2-40B4-BE49-F238E27FC236}">
              <a16:creationId xmlns:a16="http://schemas.microsoft.com/office/drawing/2014/main" id="{00000000-0008-0000-0400-00006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147574</xdr:rowOff>
    </xdr:from>
    <xdr:to>
      <xdr:col>24</xdr:col>
      <xdr:colOff>25400</xdr:colOff>
      <xdr:row>80</xdr:row>
      <xdr:rowOff>40132</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flipV="1">
          <a:off x="4826000" y="12663424"/>
          <a:ext cx="0" cy="1092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12209</xdr:rowOff>
    </xdr:from>
    <xdr:ext cx="762000" cy="259045"/>
    <xdr:sp macro="" textlink="">
      <xdr:nvSpPr>
        <xdr:cNvPr id="356" name="公債費最小値テキスト">
          <a:extLst>
            <a:ext uri="{FF2B5EF4-FFF2-40B4-BE49-F238E27FC236}">
              <a16:creationId xmlns:a16="http://schemas.microsoft.com/office/drawing/2014/main" id="{00000000-0008-0000-0400-000064010000}"/>
            </a:ext>
          </a:extLst>
        </xdr:cNvPr>
        <xdr:cNvSpPr txBox="1"/>
      </xdr:nvSpPr>
      <xdr:spPr>
        <a:xfrm>
          <a:off x="4914900" y="1372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40132</xdr:rowOff>
    </xdr:from>
    <xdr:to>
      <xdr:col>24</xdr:col>
      <xdr:colOff>114300</xdr:colOff>
      <xdr:row>80</xdr:row>
      <xdr:rowOff>40132</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3756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62501</xdr:rowOff>
    </xdr:from>
    <xdr:ext cx="762000" cy="259045"/>
    <xdr:sp macro="" textlink="">
      <xdr:nvSpPr>
        <xdr:cNvPr id="358" name="公債費最大値テキスト">
          <a:extLst>
            <a:ext uri="{FF2B5EF4-FFF2-40B4-BE49-F238E27FC236}">
              <a16:creationId xmlns:a16="http://schemas.microsoft.com/office/drawing/2014/main" id="{00000000-0008-0000-0400-000066010000}"/>
            </a:ext>
          </a:extLst>
        </xdr:cNvPr>
        <xdr:cNvSpPr txBox="1"/>
      </xdr:nvSpPr>
      <xdr:spPr>
        <a:xfrm>
          <a:off x="4914900" y="12406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147574</xdr:rowOff>
    </xdr:from>
    <xdr:to>
      <xdr:col>24</xdr:col>
      <xdr:colOff>114300</xdr:colOff>
      <xdr:row>73</xdr:row>
      <xdr:rowOff>147574</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266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19558</xdr:rowOff>
    </xdr:from>
    <xdr:to>
      <xdr:col>24</xdr:col>
      <xdr:colOff>25400</xdr:colOff>
      <xdr:row>75</xdr:row>
      <xdr:rowOff>28702</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flipV="1">
          <a:off x="3987800" y="12878308"/>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57421</xdr:rowOff>
    </xdr:from>
    <xdr:ext cx="762000" cy="259045"/>
    <xdr:sp macro="" textlink="">
      <xdr:nvSpPr>
        <xdr:cNvPr id="361" name="公債費平均値テキスト">
          <a:extLst>
            <a:ext uri="{FF2B5EF4-FFF2-40B4-BE49-F238E27FC236}">
              <a16:creationId xmlns:a16="http://schemas.microsoft.com/office/drawing/2014/main" id="{00000000-0008-0000-0400-000069010000}"/>
            </a:ext>
          </a:extLst>
        </xdr:cNvPr>
        <xdr:cNvSpPr txBox="1"/>
      </xdr:nvSpPr>
      <xdr:spPr>
        <a:xfrm>
          <a:off x="4914900" y="13087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85344</xdr:rowOff>
    </xdr:from>
    <xdr:to>
      <xdr:col>24</xdr:col>
      <xdr:colOff>76200</xdr:colOff>
      <xdr:row>77</xdr:row>
      <xdr:rowOff>15494</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47752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28702</xdr:rowOff>
    </xdr:from>
    <xdr:to>
      <xdr:col>19</xdr:col>
      <xdr:colOff>187325</xdr:colOff>
      <xdr:row>75</xdr:row>
      <xdr:rowOff>46990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3098800" y="1288745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103632</xdr:rowOff>
    </xdr:from>
    <xdr:to>
      <xdr:col>20</xdr:col>
      <xdr:colOff>38100</xdr:colOff>
      <xdr:row>77</xdr:row>
      <xdr:rowOff>33782</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3937000" y="1313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18559</xdr:rowOff>
    </xdr:from>
    <xdr:ext cx="7366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3606800" y="13220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28702</xdr:rowOff>
    </xdr:from>
    <xdr:to>
      <xdr:col>15</xdr:col>
      <xdr:colOff>98425</xdr:colOff>
      <xdr:row>75</xdr:row>
      <xdr:rowOff>46990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2209800" y="1288745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108204</xdr:rowOff>
    </xdr:from>
    <xdr:to>
      <xdr:col>15</xdr:col>
      <xdr:colOff>149225</xdr:colOff>
      <xdr:row>77</xdr:row>
      <xdr:rowOff>38354</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048000" y="1313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23131</xdr:rowOff>
    </xdr:from>
    <xdr:ext cx="762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717800" y="1322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28702</xdr:rowOff>
    </xdr:from>
    <xdr:to>
      <xdr:col>11</xdr:col>
      <xdr:colOff>9525</xdr:colOff>
      <xdr:row>75</xdr:row>
      <xdr:rowOff>69850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1320800" y="1288745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80772</xdr:rowOff>
    </xdr:from>
    <xdr:to>
      <xdr:col>11</xdr:col>
      <xdr:colOff>60325</xdr:colOff>
      <xdr:row>77</xdr:row>
      <xdr:rowOff>10922</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21590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167149</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1828800" y="1319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112776</xdr:rowOff>
    </xdr:from>
    <xdr:to>
      <xdr:col>6</xdr:col>
      <xdr:colOff>171450</xdr:colOff>
      <xdr:row>77</xdr:row>
      <xdr:rowOff>42926</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1270000" y="1314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27703</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939800" y="13229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140208</xdr:rowOff>
    </xdr:from>
    <xdr:to>
      <xdr:col>24</xdr:col>
      <xdr:colOff>76200</xdr:colOff>
      <xdr:row>75</xdr:row>
      <xdr:rowOff>70358</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4775200" y="12827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156735</xdr:rowOff>
    </xdr:from>
    <xdr:ext cx="762000" cy="259045"/>
    <xdr:sp macro="" textlink="">
      <xdr:nvSpPr>
        <xdr:cNvPr id="380" name="公債費該当値テキスト">
          <a:extLst>
            <a:ext uri="{FF2B5EF4-FFF2-40B4-BE49-F238E27FC236}">
              <a16:creationId xmlns:a16="http://schemas.microsoft.com/office/drawing/2014/main" id="{00000000-0008-0000-0400-00007C010000}"/>
            </a:ext>
          </a:extLst>
        </xdr:cNvPr>
        <xdr:cNvSpPr txBox="1"/>
      </xdr:nvSpPr>
      <xdr:spPr>
        <a:xfrm>
          <a:off x="4914900" y="12672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149352</xdr:rowOff>
    </xdr:from>
    <xdr:to>
      <xdr:col>20</xdr:col>
      <xdr:colOff>38100</xdr:colOff>
      <xdr:row>75</xdr:row>
      <xdr:rowOff>79502</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937000" y="1283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89679</xdr:rowOff>
    </xdr:from>
    <xdr:ext cx="7366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606800" y="12605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167640</xdr:rowOff>
    </xdr:from>
    <xdr:to>
      <xdr:col>15</xdr:col>
      <xdr:colOff>149225</xdr:colOff>
      <xdr:row>75</xdr:row>
      <xdr:rowOff>97790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048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107967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262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149352</xdr:rowOff>
    </xdr:from>
    <xdr:to>
      <xdr:col>11</xdr:col>
      <xdr:colOff>60325</xdr:colOff>
      <xdr:row>75</xdr:row>
      <xdr:rowOff>79502</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2159000" y="1283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89679</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828800" y="12605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19050</xdr:rowOff>
    </xdr:from>
    <xdr:to>
      <xdr:col>6</xdr:col>
      <xdr:colOff>171450</xdr:colOff>
      <xdr:row>75</xdr:row>
      <xdr:rowOff>120650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1270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130827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939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地方特例交付金の増などにより、算定上の分母となる経常一般財源等が増加したものの、補助費等以外の区分において前年度比で大きく増加している。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類似団体平均より高い状況が続いているのは、職員の給与水準が高いことなどにより人件費の経常収支比率が高いためである。</a:t>
          </a:r>
        </a:p>
      </xdr:txBody>
    </xdr:sp>
    <xdr:clientData/>
  </xdr:twoCellAnchor>
  <xdr:oneCellAnchor>
    <xdr:from>
      <xdr:col>62</xdr:col>
      <xdr:colOff>6350</xdr:colOff>
      <xdr:row>69</xdr:row>
      <xdr:rowOff>107950</xdr:rowOff>
    </xdr:from>
    <xdr:ext cx="298543" cy="225703"/>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a:extLst>
            <a:ext uri="{FF2B5EF4-FFF2-40B4-BE49-F238E27FC236}">
              <a16:creationId xmlns:a16="http://schemas.microsoft.com/office/drawing/2014/main" id="{00000000-0008-0000-0400-00009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31750</xdr:rowOff>
    </xdr:from>
    <xdr:to>
      <xdr:col>82</xdr:col>
      <xdr:colOff>107950</xdr:colOff>
      <xdr:row>81</xdr:row>
      <xdr:rowOff>77470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flipV="1">
          <a:off x="16510000" y="1254760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49547</xdr:rowOff>
    </xdr:from>
    <xdr:ext cx="762000" cy="259045"/>
    <xdr:sp macro="" textlink="">
      <xdr:nvSpPr>
        <xdr:cNvPr id="417" name="公債費以外最小値テキスト">
          <a:extLst>
            <a:ext uri="{FF2B5EF4-FFF2-40B4-BE49-F238E27FC236}">
              <a16:creationId xmlns:a16="http://schemas.microsoft.com/office/drawing/2014/main" id="{00000000-0008-0000-0400-0000A1010000}"/>
            </a:ext>
          </a:extLst>
        </xdr:cNvPr>
        <xdr:cNvSpPr txBox="1"/>
      </xdr:nvSpPr>
      <xdr:spPr>
        <a:xfrm>
          <a:off x="16598900" y="1393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77470</xdr:rowOff>
    </xdr:from>
    <xdr:to>
      <xdr:col>82</xdr:col>
      <xdr:colOff>196850</xdr:colOff>
      <xdr:row>81</xdr:row>
      <xdr:rowOff>77470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6421100" y="13964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118127</xdr:rowOff>
    </xdr:from>
    <xdr:ext cx="762000" cy="259045"/>
    <xdr:sp macro="" textlink="">
      <xdr:nvSpPr>
        <xdr:cNvPr id="419" name="公債費以外最大値テキスト">
          <a:extLst>
            <a:ext uri="{FF2B5EF4-FFF2-40B4-BE49-F238E27FC236}">
              <a16:creationId xmlns:a16="http://schemas.microsoft.com/office/drawing/2014/main" id="{00000000-0008-0000-0400-0000A3010000}"/>
            </a:ext>
          </a:extLst>
        </xdr:cNvPr>
        <xdr:cNvSpPr txBox="1"/>
      </xdr:nvSpPr>
      <xdr:spPr>
        <a:xfrm>
          <a:off x="16598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31750</xdr:rowOff>
    </xdr:from>
    <xdr:to>
      <xdr:col>82</xdr:col>
      <xdr:colOff>196850</xdr:colOff>
      <xdr:row>73</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27939</xdr:rowOff>
    </xdr:from>
    <xdr:to>
      <xdr:col>82</xdr:col>
      <xdr:colOff>107950</xdr:colOff>
      <xdr:row>78</xdr:row>
      <xdr:rowOff>119380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5671800" y="13401039"/>
          <a:ext cx="8382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153688</xdr:rowOff>
    </xdr:from>
    <xdr:ext cx="762000" cy="259045"/>
    <xdr:sp macro="" textlink="">
      <xdr:nvSpPr>
        <xdr:cNvPr id="422" name="公債費以外平均値テキスト">
          <a:extLst>
            <a:ext uri="{FF2B5EF4-FFF2-40B4-BE49-F238E27FC236}">
              <a16:creationId xmlns:a16="http://schemas.microsoft.com/office/drawing/2014/main" id="{00000000-0008-0000-0400-0000A6010000}"/>
            </a:ext>
          </a:extLst>
        </xdr:cNvPr>
        <xdr:cNvSpPr txBox="1"/>
      </xdr:nvSpPr>
      <xdr:spPr>
        <a:xfrm>
          <a:off x="16598900" y="130124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137161</xdr:rowOff>
    </xdr:from>
    <xdr:to>
      <xdr:col>82</xdr:col>
      <xdr:colOff>158750</xdr:colOff>
      <xdr:row>77</xdr:row>
      <xdr:rowOff>67311</xdr:rowOff>
    </xdr:to>
    <xdr:sp macro="" textlink="">
      <xdr:nvSpPr>
        <xdr:cNvPr id="423" name="フローチャート: 判断 422">
          <a:extLst>
            <a:ext uri="{FF2B5EF4-FFF2-40B4-BE49-F238E27FC236}">
              <a16:creationId xmlns:a16="http://schemas.microsoft.com/office/drawing/2014/main" id="{00000000-0008-0000-0400-0000A7010000}"/>
            </a:ext>
          </a:extLst>
        </xdr:cNvPr>
        <xdr:cNvSpPr/>
      </xdr:nvSpPr>
      <xdr:spPr>
        <a:xfrm>
          <a:off x="164592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27939</xdr:rowOff>
    </xdr:from>
    <xdr:to>
      <xdr:col>78</xdr:col>
      <xdr:colOff>69850</xdr:colOff>
      <xdr:row>78</xdr:row>
      <xdr:rowOff>54611</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4782800" y="13401039"/>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114300</xdr:rowOff>
    </xdr:from>
    <xdr:to>
      <xdr:col>78</xdr:col>
      <xdr:colOff>120650</xdr:colOff>
      <xdr:row>77</xdr:row>
      <xdr:rowOff>44450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5621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54627</xdr:rowOff>
    </xdr:from>
    <xdr:ext cx="7366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5290800" y="1291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138430</xdr:rowOff>
    </xdr:from>
    <xdr:to>
      <xdr:col>73</xdr:col>
      <xdr:colOff>180975</xdr:colOff>
      <xdr:row>78</xdr:row>
      <xdr:rowOff>54611</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3893800" y="13168630"/>
          <a:ext cx="889000" cy="259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41911</xdr:rowOff>
    </xdr:from>
    <xdr:to>
      <xdr:col>74</xdr:col>
      <xdr:colOff>31750</xdr:colOff>
      <xdr:row>76</xdr:row>
      <xdr:rowOff>143511</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4732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153687</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4401800" y="1284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138430</xdr:rowOff>
    </xdr:from>
    <xdr:to>
      <xdr:col>69</xdr:col>
      <xdr:colOff>92075</xdr:colOff>
      <xdr:row>78</xdr:row>
      <xdr:rowOff>20320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3004800" y="13168630"/>
          <a:ext cx="889000" cy="224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83820</xdr:rowOff>
    </xdr:from>
    <xdr:to>
      <xdr:col>69</xdr:col>
      <xdr:colOff>142875</xdr:colOff>
      <xdr:row>76</xdr:row>
      <xdr:rowOff>13970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3843000" y="1294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24147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3512800" y="12711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87630</xdr:rowOff>
    </xdr:from>
    <xdr:to>
      <xdr:col>65</xdr:col>
      <xdr:colOff>53975</xdr:colOff>
      <xdr:row>77</xdr:row>
      <xdr:rowOff>17780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2954000" y="1311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27957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2623800" y="12886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68580</xdr:rowOff>
    </xdr:from>
    <xdr:to>
      <xdr:col>82</xdr:col>
      <xdr:colOff>158750</xdr:colOff>
      <xdr:row>78</xdr:row>
      <xdr:rowOff>170180</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6459200" y="1344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40657</xdr:rowOff>
    </xdr:from>
    <xdr:ext cx="762000" cy="259045"/>
    <xdr:sp macro="" textlink="">
      <xdr:nvSpPr>
        <xdr:cNvPr id="441" name="公債費以外該当値テキスト">
          <a:extLst>
            <a:ext uri="{FF2B5EF4-FFF2-40B4-BE49-F238E27FC236}">
              <a16:creationId xmlns:a16="http://schemas.microsoft.com/office/drawing/2014/main" id="{00000000-0008-0000-0400-0000B9010000}"/>
            </a:ext>
          </a:extLst>
        </xdr:cNvPr>
        <xdr:cNvSpPr txBox="1"/>
      </xdr:nvSpPr>
      <xdr:spPr>
        <a:xfrm>
          <a:off x="165989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148589</xdr:rowOff>
    </xdr:from>
    <xdr:to>
      <xdr:col>78</xdr:col>
      <xdr:colOff>120650</xdr:colOff>
      <xdr:row>78</xdr:row>
      <xdr:rowOff>78739</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5621000" y="13350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63516</xdr:rowOff>
    </xdr:from>
    <xdr:ext cx="7366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290800" y="13436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3811</xdr:rowOff>
    </xdr:from>
    <xdr:to>
      <xdr:col>74</xdr:col>
      <xdr:colOff>31750</xdr:colOff>
      <xdr:row>78</xdr:row>
      <xdr:rowOff>105411</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4732000" y="13376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90188</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3463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87630</xdr:rowOff>
    </xdr:from>
    <xdr:to>
      <xdr:col>69</xdr:col>
      <xdr:colOff>142875</xdr:colOff>
      <xdr:row>77</xdr:row>
      <xdr:rowOff>17780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3843000" y="13117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2557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512800" y="13204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140970</xdr:rowOff>
    </xdr:from>
    <xdr:to>
      <xdr:col>65</xdr:col>
      <xdr:colOff>53975</xdr:colOff>
      <xdr:row>78</xdr:row>
      <xdr:rowOff>71120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2954000" y="1334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55897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623800" y="1342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神奈川県葉山町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13754</xdr:rowOff>
    </xdr:from>
    <xdr:to>
      <xdr:col>29</xdr:col>
      <xdr:colOff>127000</xdr:colOff>
      <xdr:row>20</xdr:row>
      <xdr:rowOff>147561</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90229"/>
          <a:ext cx="0" cy="133395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119638</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9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147561</xdr:rowOff>
    </xdr:from>
    <xdr:to>
      <xdr:col>30</xdr:col>
      <xdr:colOff>25400</xdr:colOff>
      <xdr:row>20</xdr:row>
      <xdr:rowOff>147561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241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100131</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33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13754</xdr:rowOff>
    </xdr:from>
    <xdr:to>
      <xdr:col>30</xdr:col>
      <xdr:colOff>25400</xdr:colOff>
      <xdr:row>13</xdr:row>
      <xdr:rowOff>13754</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902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120015</xdr:rowOff>
    </xdr:from>
    <xdr:to>
      <xdr:col>29</xdr:col>
      <xdr:colOff>127000</xdr:colOff>
      <xdr:row>18</xdr:row>
      <xdr:rowOff>45618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082290"/>
          <a:ext cx="647700" cy="970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70362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2040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98285</xdr:rowOff>
    </xdr:from>
    <xdr:to>
      <xdr:col>29</xdr:col>
      <xdr:colOff>177800</xdr:colOff>
      <xdr:row>19</xdr:row>
      <xdr:rowOff>28435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320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45618</xdr:rowOff>
    </xdr:from>
    <xdr:to>
      <xdr:col>26</xdr:col>
      <xdr:colOff>50800</xdr:colOff>
      <xdr:row>18</xdr:row>
      <xdr:rowOff>55880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179343"/>
          <a:ext cx="698500" cy="102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160452</xdr:rowOff>
    </xdr:from>
    <xdr:to>
      <xdr:col>26</xdr:col>
      <xdr:colOff>101600</xdr:colOff>
      <xdr:row>19</xdr:row>
      <xdr:rowOff>90602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2941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75379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3805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55880</xdr:rowOff>
    </xdr:from>
    <xdr:to>
      <xdr:col>22</xdr:col>
      <xdr:colOff>114300</xdr:colOff>
      <xdr:row>18</xdr:row>
      <xdr:rowOff>66980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189605"/>
          <a:ext cx="698500" cy="111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22873</xdr:rowOff>
    </xdr:from>
    <xdr:to>
      <xdr:col>22</xdr:col>
      <xdr:colOff>165100</xdr:colOff>
      <xdr:row>19</xdr:row>
      <xdr:rowOff>124473</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280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109250</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414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66980</xdr:rowOff>
    </xdr:from>
    <xdr:to>
      <xdr:col>18</xdr:col>
      <xdr:colOff>177800</xdr:colOff>
      <xdr:row>18</xdr:row>
      <xdr:rowOff>84976</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200705"/>
          <a:ext cx="698500" cy="179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35281</xdr:rowOff>
    </xdr:from>
    <xdr:to>
      <xdr:col>19</xdr:col>
      <xdr:colOff>38100</xdr:colOff>
      <xdr:row>19</xdr:row>
      <xdr:rowOff>136881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404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121658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426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56426</xdr:rowOff>
    </xdr:from>
    <xdr:to>
      <xdr:col>15</xdr:col>
      <xdr:colOff>101600</xdr:colOff>
      <xdr:row>19</xdr:row>
      <xdr:rowOff>158026</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616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142803</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447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69215</xdr:rowOff>
    </xdr:from>
    <xdr:to>
      <xdr:col>29</xdr:col>
      <xdr:colOff>177800</xdr:colOff>
      <xdr:row>17</xdr:row>
      <xdr:rowOff>170815</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314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85742</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876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166268</xdr:rowOff>
    </xdr:from>
    <xdr:to>
      <xdr:col>26</xdr:col>
      <xdr:colOff>101600</xdr:colOff>
      <xdr:row>18</xdr:row>
      <xdr:rowOff>96418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285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106595</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897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5080</xdr:rowOff>
    </xdr:from>
    <xdr:to>
      <xdr:col>22</xdr:col>
      <xdr:colOff>165100</xdr:colOff>
      <xdr:row>18</xdr:row>
      <xdr:rowOff>106680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388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116857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907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16180</xdr:rowOff>
    </xdr:from>
    <xdr:to>
      <xdr:col>19</xdr:col>
      <xdr:colOff>38100</xdr:colOff>
      <xdr:row>18</xdr:row>
      <xdr:rowOff>117780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499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127957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918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34176</xdr:rowOff>
    </xdr:from>
    <xdr:to>
      <xdr:col>15</xdr:col>
      <xdr:colOff>101600</xdr:colOff>
      <xdr:row>18</xdr:row>
      <xdr:rowOff>135775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67901"/>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145953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936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53505</xdr:rowOff>
    </xdr:from>
    <xdr:to>
      <xdr:col>29</xdr:col>
      <xdr:colOff>127000</xdr:colOff>
      <xdr:row>37</xdr:row>
      <xdr:rowOff>36726</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5978055"/>
          <a:ext cx="0" cy="118337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46903</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171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36726</xdr:rowOff>
    </xdr:from>
    <xdr:to>
      <xdr:col>30</xdr:col>
      <xdr:colOff>25400</xdr:colOff>
      <xdr:row>37</xdr:row>
      <xdr:rowOff>36726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1614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311332</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721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53505</xdr:rowOff>
    </xdr:from>
    <xdr:to>
      <xdr:col>30</xdr:col>
      <xdr:colOff>25400</xdr:colOff>
      <xdr:row>33</xdr:row>
      <xdr:rowOff>53505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597805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18918</xdr:rowOff>
    </xdr:from>
    <xdr:to>
      <xdr:col>29</xdr:col>
      <xdr:colOff>127000</xdr:colOff>
      <xdr:row>37</xdr:row>
      <xdr:rowOff>36726</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003800" y="7143618"/>
          <a:ext cx="647700" cy="178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194111</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4615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6134</xdr:rowOff>
    </xdr:from>
    <xdr:to>
      <xdr:col>29</xdr:col>
      <xdr:colOff>177800</xdr:colOff>
      <xdr:row>35</xdr:row>
      <xdr:rowOff>107734</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6164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18918</xdr:rowOff>
    </xdr:from>
    <xdr:to>
      <xdr:col>26</xdr:col>
      <xdr:colOff>50800</xdr:colOff>
      <xdr:row>37</xdr:row>
      <xdr:rowOff>20267</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143618"/>
          <a:ext cx="698500" cy="13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18364</xdr:rowOff>
    </xdr:from>
    <xdr:to>
      <xdr:col>26</xdr:col>
      <xdr:colOff>101600</xdr:colOff>
      <xdr:row>35</xdr:row>
      <xdr:rowOff>119964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6287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130141</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397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20267</xdr:rowOff>
    </xdr:from>
    <xdr:to>
      <xdr:col>22</xdr:col>
      <xdr:colOff>114300</xdr:colOff>
      <xdr:row>37</xdr:row>
      <xdr:rowOff>52225</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144967"/>
          <a:ext cx="698500" cy="319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28308</xdr:rowOff>
    </xdr:from>
    <xdr:to>
      <xdr:col>22</xdr:col>
      <xdr:colOff>165100</xdr:colOff>
      <xdr:row>35</xdr:row>
      <xdr:rowOff>129908</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638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140085</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407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11626</xdr:rowOff>
    </xdr:from>
    <xdr:to>
      <xdr:col>18</xdr:col>
      <xdr:colOff>177800</xdr:colOff>
      <xdr:row>37</xdr:row>
      <xdr:rowOff>52225</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7136326"/>
          <a:ext cx="698500" cy="405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56060</xdr:rowOff>
    </xdr:from>
    <xdr:to>
      <xdr:col>19</xdr:col>
      <xdr:colOff>38100</xdr:colOff>
      <xdr:row>35</xdr:row>
      <xdr:rowOff>157660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6664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167838</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435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71354</xdr:rowOff>
    </xdr:from>
    <xdr:to>
      <xdr:col>15</xdr:col>
      <xdr:colOff>101600</xdr:colOff>
      <xdr:row>35</xdr:row>
      <xdr:rowOff>172954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681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183131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450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157376</xdr:rowOff>
    </xdr:from>
    <xdr:to>
      <xdr:col>29</xdr:col>
      <xdr:colOff>177800</xdr:colOff>
      <xdr:row>37</xdr:row>
      <xdr:rowOff>87526</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1106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65953</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019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139568</xdr:rowOff>
    </xdr:from>
    <xdr:to>
      <xdr:col>26</xdr:col>
      <xdr:colOff>101600</xdr:colOff>
      <xdr:row>37</xdr:row>
      <xdr:rowOff>69718</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0928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54495</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1791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140917</xdr:rowOff>
    </xdr:from>
    <xdr:to>
      <xdr:col>22</xdr:col>
      <xdr:colOff>165100</xdr:colOff>
      <xdr:row>37</xdr:row>
      <xdr:rowOff>71067</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0941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55844</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18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1425</xdr:rowOff>
    </xdr:from>
    <xdr:to>
      <xdr:col>19</xdr:col>
      <xdr:colOff>38100</xdr:colOff>
      <xdr:row>37</xdr:row>
      <xdr:rowOff>103025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1261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87802</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212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132276</xdr:rowOff>
    </xdr:from>
    <xdr:to>
      <xdr:col>15</xdr:col>
      <xdr:colOff>101600</xdr:colOff>
      <xdr:row>37</xdr:row>
      <xdr:rowOff>62426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0855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47203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171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神奈川県葉山町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31,813
31,497
17.04
14,392,115
13,553,003
776,544
7,936,130
5,697,056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73096</xdr:rowOff>
    </xdr:from>
    <xdr:to>
      <xdr:col>24</xdr:col>
      <xdr:colOff>62865</xdr:colOff>
      <xdr:row>38</xdr:row>
      <xdr:rowOff>141366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16596"/>
          <a:ext cx="1270" cy="1439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145193</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0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141366</xdr:rowOff>
    </xdr:from>
    <xdr:to>
      <xdr:col>24</xdr:col>
      <xdr:colOff>152400</xdr:colOff>
      <xdr:row>38</xdr:row>
      <xdr:rowOff>141366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56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19773</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91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73096</xdr:rowOff>
    </xdr:from>
    <xdr:to>
      <xdr:col>24</xdr:col>
      <xdr:colOff>152400</xdr:colOff>
      <xdr:row>30</xdr:row>
      <xdr:rowOff>73096</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16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159817</xdr:rowOff>
    </xdr:from>
    <xdr:to>
      <xdr:col>24</xdr:col>
      <xdr:colOff>63500</xdr:colOff>
      <xdr:row>34</xdr:row>
      <xdr:rowOff>125968</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817667"/>
          <a:ext cx="838200" cy="137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16872</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890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38445</xdr:rowOff>
    </xdr:from>
    <xdr:to>
      <xdr:col>24</xdr:col>
      <xdr:colOff>114300</xdr:colOff>
      <xdr:row>36</xdr:row>
      <xdr:rowOff>140045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1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125968</xdr:rowOff>
    </xdr:from>
    <xdr:to>
      <xdr:col>19</xdr:col>
      <xdr:colOff>177800</xdr:colOff>
      <xdr:row>34</xdr:row>
      <xdr:rowOff>136010</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5955268"/>
          <a:ext cx="889000" cy="10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117508</xdr:rowOff>
    </xdr:from>
    <xdr:to>
      <xdr:col>20</xdr:col>
      <xdr:colOff>38100</xdr:colOff>
      <xdr:row>37</xdr:row>
      <xdr:rowOff>47658</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89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38785</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382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136010</xdr:rowOff>
    </xdr:from>
    <xdr:to>
      <xdr:col>15</xdr:col>
      <xdr:colOff>50800</xdr:colOff>
      <xdr:row>35</xdr:row>
      <xdr:rowOff>2115</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5965310"/>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145185</xdr:rowOff>
    </xdr:from>
    <xdr:to>
      <xdr:col>15</xdr:col>
      <xdr:colOff>101600</xdr:colOff>
      <xdr:row>37</xdr:row>
      <xdr:rowOff>75335</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1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66462</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10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2115</xdr:rowOff>
    </xdr:from>
    <xdr:to>
      <xdr:col>10</xdr:col>
      <xdr:colOff>114300</xdr:colOff>
      <xdr:row>35</xdr:row>
      <xdr:rowOff>21661</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002865"/>
          <a:ext cx="889000" cy="19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152989</xdr:rowOff>
    </xdr:from>
    <xdr:to>
      <xdr:col>10</xdr:col>
      <xdr:colOff>165100</xdr:colOff>
      <xdr:row>37</xdr:row>
      <xdr:rowOff>83139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25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74266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17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4302</xdr:rowOff>
    </xdr:from>
    <xdr:to>
      <xdr:col>6</xdr:col>
      <xdr:colOff>38100</xdr:colOff>
      <xdr:row>37</xdr:row>
      <xdr:rowOff>105902</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4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97029</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40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109017</xdr:rowOff>
    </xdr:from>
    <xdr:to>
      <xdr:col>24</xdr:col>
      <xdr:colOff>114300</xdr:colOff>
      <xdr:row>34</xdr:row>
      <xdr:rowOff>39167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766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131894</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618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75168</xdr:rowOff>
    </xdr:from>
    <xdr:to>
      <xdr:col>20</xdr:col>
      <xdr:colOff>38100</xdr:colOff>
      <xdr:row>35</xdr:row>
      <xdr:rowOff>5318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904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21845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679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85210</xdr:rowOff>
    </xdr:from>
    <xdr:to>
      <xdr:col>15</xdr:col>
      <xdr:colOff>101600</xdr:colOff>
      <xdr:row>35</xdr:row>
      <xdr:rowOff>15360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914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31887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689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122765</xdr:rowOff>
    </xdr:from>
    <xdr:to>
      <xdr:col>10</xdr:col>
      <xdr:colOff>165100</xdr:colOff>
      <xdr:row>35</xdr:row>
      <xdr:rowOff>52915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5952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69442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727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142311</xdr:rowOff>
    </xdr:from>
    <xdr:to>
      <xdr:col>6</xdr:col>
      <xdr:colOff>38100</xdr:colOff>
      <xdr:row>35</xdr:row>
      <xdr:rowOff>72461</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5971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88988</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746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126002</xdr:rowOff>
    </xdr:from>
    <xdr:to>
      <xdr:col>24</xdr:col>
      <xdr:colOff>62865</xdr:colOff>
      <xdr:row>59</xdr:row>
      <xdr:rowOff>19612</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98502"/>
          <a:ext cx="1270" cy="1436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23439</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38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19612</xdr:rowOff>
    </xdr:from>
    <xdr:to>
      <xdr:col>24</xdr:col>
      <xdr:colOff>152400</xdr:colOff>
      <xdr:row>59</xdr:row>
      <xdr:rowOff>19612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35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72679</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73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126002</xdr:rowOff>
    </xdr:from>
    <xdr:to>
      <xdr:col>24</xdr:col>
      <xdr:colOff>152400</xdr:colOff>
      <xdr:row>50</xdr:row>
      <xdr:rowOff>126002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98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9956</xdr:rowOff>
    </xdr:from>
    <xdr:to>
      <xdr:col>24</xdr:col>
      <xdr:colOff>63500</xdr:colOff>
      <xdr:row>58</xdr:row>
      <xdr:rowOff>14391</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954056"/>
          <a:ext cx="838200" cy="4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67045</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682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44168</xdr:rowOff>
    </xdr:from>
    <xdr:to>
      <xdr:col>24</xdr:col>
      <xdr:colOff>114300</xdr:colOff>
      <xdr:row>57</xdr:row>
      <xdr:rowOff>145768</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81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9956</xdr:rowOff>
    </xdr:from>
    <xdr:to>
      <xdr:col>19</xdr:col>
      <xdr:colOff>177800</xdr:colOff>
      <xdr:row>58</xdr:row>
      <xdr:rowOff>25775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954056"/>
          <a:ext cx="889000" cy="15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63324</xdr:rowOff>
    </xdr:from>
    <xdr:to>
      <xdr:col>20</xdr:col>
      <xdr:colOff>38100</xdr:colOff>
      <xdr:row>57</xdr:row>
      <xdr:rowOff>164924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83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10001</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611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25775</xdr:rowOff>
    </xdr:from>
    <xdr:to>
      <xdr:col>15</xdr:col>
      <xdr:colOff>50800</xdr:colOff>
      <xdr:row>58</xdr:row>
      <xdr:rowOff>92764</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969875"/>
          <a:ext cx="889000" cy="66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42376</xdr:rowOff>
    </xdr:from>
    <xdr:to>
      <xdr:col>15</xdr:col>
      <xdr:colOff>101600</xdr:colOff>
      <xdr:row>57</xdr:row>
      <xdr:rowOff>143976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1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160503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590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92764</xdr:rowOff>
    </xdr:from>
    <xdr:to>
      <xdr:col>10</xdr:col>
      <xdr:colOff>114300</xdr:colOff>
      <xdr:row>59</xdr:row>
      <xdr:rowOff>5878</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10036864"/>
          <a:ext cx="889000" cy="8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85882</xdr:rowOff>
    </xdr:from>
    <xdr:to>
      <xdr:col>10</xdr:col>
      <xdr:colOff>165100</xdr:colOff>
      <xdr:row>58</xdr:row>
      <xdr:rowOff>16032</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58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32559</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633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137254</xdr:rowOff>
    </xdr:from>
    <xdr:to>
      <xdr:col>6</xdr:col>
      <xdr:colOff>38100</xdr:colOff>
      <xdr:row>58</xdr:row>
      <xdr:rowOff>67404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909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83931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685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135041</xdr:rowOff>
    </xdr:from>
    <xdr:to>
      <xdr:col>24</xdr:col>
      <xdr:colOff>114300</xdr:colOff>
      <xdr:row>58</xdr:row>
      <xdr:rowOff>65191</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907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113468</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886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130606</xdr:rowOff>
    </xdr:from>
    <xdr:to>
      <xdr:col>20</xdr:col>
      <xdr:colOff>38100</xdr:colOff>
      <xdr:row>58</xdr:row>
      <xdr:rowOff>60756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903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51883</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995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146425</xdr:rowOff>
    </xdr:from>
    <xdr:to>
      <xdr:col>15</xdr:col>
      <xdr:colOff>101600</xdr:colOff>
      <xdr:row>58</xdr:row>
      <xdr:rowOff>76575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91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67702</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10011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41964</xdr:rowOff>
    </xdr:from>
    <xdr:to>
      <xdr:col>10</xdr:col>
      <xdr:colOff>165100</xdr:colOff>
      <xdr:row>58</xdr:row>
      <xdr:rowOff>143564</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986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134691</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10078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126528</xdr:rowOff>
    </xdr:from>
    <xdr:to>
      <xdr:col>6</xdr:col>
      <xdr:colOff>38100</xdr:colOff>
      <xdr:row>59</xdr:row>
      <xdr:rowOff>56678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1007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47805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163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2311</xdr:rowOff>
    </xdr:from>
    <xdr:to>
      <xdr:col>24</xdr:col>
      <xdr:colOff>62865</xdr:colOff>
      <xdr:row>78</xdr:row>
      <xdr:rowOff>117526</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346711"/>
          <a:ext cx="1270" cy="1143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121353</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494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117526</xdr:rowOff>
    </xdr:from>
    <xdr:to>
      <xdr:col>24</xdr:col>
      <xdr:colOff>152400</xdr:colOff>
      <xdr:row>78</xdr:row>
      <xdr:rowOff>117526</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490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120438</xdr:rowOff>
    </xdr:from>
    <xdr:ext cx="534377"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2121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2311</xdr:rowOff>
    </xdr:from>
    <xdr:to>
      <xdr:col>24</xdr:col>
      <xdr:colOff>152400</xdr:colOff>
      <xdr:row>72</xdr:row>
      <xdr:rowOff>2311</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346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9855</xdr:rowOff>
    </xdr:from>
    <xdr:to>
      <xdr:col>24</xdr:col>
      <xdr:colOff>63500</xdr:colOff>
      <xdr:row>78</xdr:row>
      <xdr:rowOff>71668</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3797300" y="13382955"/>
          <a:ext cx="838200" cy="61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85031</xdr:rowOff>
    </xdr:from>
    <xdr:ext cx="469744"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1152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62154</xdr:rowOff>
    </xdr:from>
    <xdr:to>
      <xdr:col>24</xdr:col>
      <xdr:colOff>114300</xdr:colOff>
      <xdr:row>77</xdr:row>
      <xdr:rowOff>163754</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263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1260</xdr:rowOff>
    </xdr:from>
    <xdr:to>
      <xdr:col>19</xdr:col>
      <xdr:colOff>177800</xdr:colOff>
      <xdr:row>78</xdr:row>
      <xdr:rowOff>9855</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2908300" y="13374360"/>
          <a:ext cx="889000" cy="8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65263</xdr:rowOff>
    </xdr:from>
    <xdr:to>
      <xdr:col>20</xdr:col>
      <xdr:colOff>38100</xdr:colOff>
      <xdr:row>77</xdr:row>
      <xdr:rowOff>166863</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266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11940</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62428" y="13042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130831</xdr:rowOff>
    </xdr:from>
    <xdr:to>
      <xdr:col>15</xdr:col>
      <xdr:colOff>50800</xdr:colOff>
      <xdr:row>78</xdr:row>
      <xdr:rowOff>1260</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2019300" y="13332481"/>
          <a:ext cx="889000" cy="41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68692</xdr:rowOff>
    </xdr:from>
    <xdr:to>
      <xdr:col>15</xdr:col>
      <xdr:colOff>101600</xdr:colOff>
      <xdr:row>77</xdr:row>
      <xdr:rowOff>170292</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27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15369</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73428" y="1304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100884</xdr:rowOff>
    </xdr:from>
    <xdr:to>
      <xdr:col>10</xdr:col>
      <xdr:colOff>114300</xdr:colOff>
      <xdr:row>77</xdr:row>
      <xdr:rowOff>130831</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1130300" y="13302534"/>
          <a:ext cx="889000" cy="29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73492</xdr:rowOff>
    </xdr:from>
    <xdr:to>
      <xdr:col>10</xdr:col>
      <xdr:colOff>165100</xdr:colOff>
      <xdr:row>78</xdr:row>
      <xdr:rowOff>3642</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275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20169</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84428" y="13050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74819</xdr:rowOff>
    </xdr:from>
    <xdr:to>
      <xdr:col>6</xdr:col>
      <xdr:colOff>38100</xdr:colOff>
      <xdr:row>78</xdr:row>
      <xdr:rowOff>4969</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276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167546</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95428" y="13369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20868</xdr:rowOff>
    </xdr:from>
    <xdr:to>
      <xdr:col>24</xdr:col>
      <xdr:colOff>114300</xdr:colOff>
      <xdr:row>78</xdr:row>
      <xdr:rowOff>122468</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393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107245</xdr:rowOff>
    </xdr:from>
    <xdr:ext cx="469744"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308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130505</xdr:rowOff>
    </xdr:from>
    <xdr:to>
      <xdr:col>20</xdr:col>
      <xdr:colOff>38100</xdr:colOff>
      <xdr:row>78</xdr:row>
      <xdr:rowOff>60655</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332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51782</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62428" y="13424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121910</xdr:rowOff>
    </xdr:from>
    <xdr:to>
      <xdr:col>15</xdr:col>
      <xdr:colOff>101600</xdr:colOff>
      <xdr:row>78</xdr:row>
      <xdr:rowOff>52060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323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43187</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73428" y="13416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80031</xdr:rowOff>
    </xdr:from>
    <xdr:to>
      <xdr:col>10</xdr:col>
      <xdr:colOff>165100</xdr:colOff>
      <xdr:row>78</xdr:row>
      <xdr:rowOff>10181</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281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1308</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84428" y="13374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50084</xdr:rowOff>
    </xdr:from>
    <xdr:to>
      <xdr:col>6</xdr:col>
      <xdr:colOff>38100</xdr:colOff>
      <xdr:row>77</xdr:row>
      <xdr:rowOff>151684</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251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168211</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95428" y="13026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150,311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65982</xdr:rowOff>
    </xdr:from>
    <xdr:to>
      <xdr:col>24</xdr:col>
      <xdr:colOff>62865</xdr:colOff>
      <xdr:row>99</xdr:row>
      <xdr:rowOff>144413</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667932"/>
          <a:ext cx="1270" cy="1450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148240</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7121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144413</xdr:rowOff>
    </xdr:from>
    <xdr:to>
      <xdr:col>24</xdr:col>
      <xdr:colOff>152400</xdr:colOff>
      <xdr:row>99</xdr:row>
      <xdr:rowOff>144413</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7117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12659</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443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65982</xdr:rowOff>
    </xdr:from>
    <xdr:to>
      <xdr:col>24</xdr:col>
      <xdr:colOff>152400</xdr:colOff>
      <xdr:row>91</xdr:row>
      <xdr:rowOff>65982</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667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20087</xdr:rowOff>
    </xdr:from>
    <xdr:to>
      <xdr:col>24</xdr:col>
      <xdr:colOff>63500</xdr:colOff>
      <xdr:row>98</xdr:row>
      <xdr:rowOff>133418</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822187"/>
          <a:ext cx="838200" cy="113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58056</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3458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35179</xdr:rowOff>
    </xdr:from>
    <xdr:to>
      <xdr:col>24</xdr:col>
      <xdr:colOff>114300</xdr:colOff>
      <xdr:row>96</xdr:row>
      <xdr:rowOff>136779</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494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133418</xdr:rowOff>
    </xdr:from>
    <xdr:to>
      <xdr:col>19</xdr:col>
      <xdr:colOff>177800</xdr:colOff>
      <xdr:row>99</xdr:row>
      <xdr:rowOff>15504</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935518"/>
          <a:ext cx="889000" cy="53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155085</xdr:rowOff>
    </xdr:from>
    <xdr:to>
      <xdr:col>20</xdr:col>
      <xdr:colOff>38100</xdr:colOff>
      <xdr:row>97</xdr:row>
      <xdr:rowOff>85235</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61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101762</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530111" y="16389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86012</xdr:rowOff>
    </xdr:from>
    <xdr:to>
      <xdr:col>15</xdr:col>
      <xdr:colOff>50800</xdr:colOff>
      <xdr:row>99</xdr:row>
      <xdr:rowOff>15504</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a:off x="2019300" y="16888112"/>
          <a:ext cx="889000" cy="100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78395</xdr:rowOff>
    </xdr:from>
    <xdr:to>
      <xdr:col>15</xdr:col>
      <xdr:colOff>101600</xdr:colOff>
      <xdr:row>98</xdr:row>
      <xdr:rowOff>8545</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70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25072</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41111" y="16484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86012</xdr:rowOff>
    </xdr:from>
    <xdr:to>
      <xdr:col>10</xdr:col>
      <xdr:colOff>114300</xdr:colOff>
      <xdr:row>99</xdr:row>
      <xdr:rowOff>157803</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888112"/>
          <a:ext cx="889000" cy="243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117889</xdr:rowOff>
    </xdr:from>
    <xdr:to>
      <xdr:col>10</xdr:col>
      <xdr:colOff>165100</xdr:colOff>
      <xdr:row>97</xdr:row>
      <xdr:rowOff>48039</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577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64566</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352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46544</xdr:rowOff>
    </xdr:from>
    <xdr:to>
      <xdr:col>6</xdr:col>
      <xdr:colOff>38100</xdr:colOff>
      <xdr:row>98</xdr:row>
      <xdr:rowOff>148144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848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164671</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63111" y="16623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140737</xdr:rowOff>
    </xdr:from>
    <xdr:to>
      <xdr:col>24</xdr:col>
      <xdr:colOff>114300</xdr:colOff>
      <xdr:row>98</xdr:row>
      <xdr:rowOff>70887</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771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119164</xdr:rowOff>
    </xdr:from>
    <xdr:ext cx="534377"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749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82618</xdr:rowOff>
    </xdr:from>
    <xdr:to>
      <xdr:col>20</xdr:col>
      <xdr:colOff>38100</xdr:colOff>
      <xdr:row>99</xdr:row>
      <xdr:rowOff>12768</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884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3895</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530111" y="1697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136154</xdr:rowOff>
    </xdr:from>
    <xdr:to>
      <xdr:col>15</xdr:col>
      <xdr:colOff>101600</xdr:colOff>
      <xdr:row>99</xdr:row>
      <xdr:rowOff>66304</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938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57431</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41111" y="17030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35212</xdr:rowOff>
    </xdr:from>
    <xdr:to>
      <xdr:col>10</xdr:col>
      <xdr:colOff>165100</xdr:colOff>
      <xdr:row>98</xdr:row>
      <xdr:rowOff>136812</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837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127939</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52111" y="16930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107003</xdr:rowOff>
    </xdr:from>
    <xdr:to>
      <xdr:col>6</xdr:col>
      <xdr:colOff>38100</xdr:colOff>
      <xdr:row>100</xdr:row>
      <xdr:rowOff>37153</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7080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100</xdr:row>
      <xdr:rowOff>28280</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63111" y="17173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a:extLst>
            <a:ext uri="{FF2B5EF4-FFF2-40B4-BE49-F238E27FC236}">
              <a16:creationId xmlns:a16="http://schemas.microsoft.com/office/drawing/2014/main" id="{00000000-0008-0000-06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27349</xdr:rowOff>
    </xdr:from>
    <xdr:to>
      <xdr:col>54</xdr:col>
      <xdr:colOff>189865</xdr:colOff>
      <xdr:row>39</xdr:row>
      <xdr:rowOff>169701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10475595" y="5342299"/>
          <a:ext cx="1270" cy="1513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40</xdr:row>
      <xdr:rowOff>2078</xdr:rowOff>
    </xdr:from>
    <xdr:ext cx="534377" cy="259045"/>
    <xdr:sp macro="" textlink="">
      <xdr:nvSpPr>
        <xdr:cNvPr id="290" name="補助費等最小値テキスト">
          <a:extLst>
            <a:ext uri="{FF2B5EF4-FFF2-40B4-BE49-F238E27FC236}">
              <a16:creationId xmlns:a16="http://schemas.microsoft.com/office/drawing/2014/main" id="{00000000-0008-0000-0600-000022010000}"/>
            </a:ext>
          </a:extLst>
        </xdr:cNvPr>
        <xdr:cNvSpPr txBox="1"/>
      </xdr:nvSpPr>
      <xdr:spPr>
        <a:xfrm>
          <a:off x="10528300" y="6860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169701</xdr:rowOff>
    </xdr:from>
    <xdr:to>
      <xdr:col>55</xdr:col>
      <xdr:colOff>88900</xdr:colOff>
      <xdr:row>39</xdr:row>
      <xdr:rowOff>169701</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6856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145476</xdr:rowOff>
    </xdr:from>
    <xdr:ext cx="599010" cy="259045"/>
    <xdr:sp macro="" textlink="">
      <xdr:nvSpPr>
        <xdr:cNvPr id="292" name="補助費等最大値テキスト">
          <a:extLst>
            <a:ext uri="{FF2B5EF4-FFF2-40B4-BE49-F238E27FC236}">
              <a16:creationId xmlns:a16="http://schemas.microsoft.com/office/drawing/2014/main" id="{00000000-0008-0000-0600-000024010000}"/>
            </a:ext>
          </a:extLst>
        </xdr:cNvPr>
        <xdr:cNvSpPr txBox="1"/>
      </xdr:nvSpPr>
      <xdr:spPr>
        <a:xfrm>
          <a:off x="10528300" y="5117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27349</xdr:rowOff>
    </xdr:from>
    <xdr:to>
      <xdr:col>55</xdr:col>
      <xdr:colOff>88900</xdr:colOff>
      <xdr:row>31</xdr:row>
      <xdr:rowOff>27349</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5342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101894</xdr:rowOff>
    </xdr:from>
    <xdr:to>
      <xdr:col>55</xdr:col>
      <xdr:colOff>0</xdr:colOff>
      <xdr:row>38</xdr:row>
      <xdr:rowOff>123132</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9639300" y="6616994"/>
          <a:ext cx="838200" cy="21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84182</xdr:rowOff>
    </xdr:from>
    <xdr:ext cx="534377" cy="259045"/>
    <xdr:sp macro="" textlink="">
      <xdr:nvSpPr>
        <xdr:cNvPr id="295" name="補助費等平均値テキスト">
          <a:extLst>
            <a:ext uri="{FF2B5EF4-FFF2-40B4-BE49-F238E27FC236}">
              <a16:creationId xmlns:a16="http://schemas.microsoft.com/office/drawing/2014/main" id="{00000000-0008-0000-0600-000027010000}"/>
            </a:ext>
          </a:extLst>
        </xdr:cNvPr>
        <xdr:cNvSpPr txBox="1"/>
      </xdr:nvSpPr>
      <xdr:spPr>
        <a:xfrm>
          <a:off x="10528300" y="62563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61305</xdr:rowOff>
    </xdr:from>
    <xdr:to>
      <xdr:col>55</xdr:col>
      <xdr:colOff>50800</xdr:colOff>
      <xdr:row>37</xdr:row>
      <xdr:rowOff>162905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10426700" y="6404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123132</xdr:rowOff>
    </xdr:from>
    <xdr:to>
      <xdr:col>50</xdr:col>
      <xdr:colOff>114300</xdr:colOff>
      <xdr:row>38</xdr:row>
      <xdr:rowOff>143086</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8750300" y="6638232"/>
          <a:ext cx="889000" cy="19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81530</xdr:rowOff>
    </xdr:from>
    <xdr:to>
      <xdr:col>50</xdr:col>
      <xdr:colOff>165100</xdr:colOff>
      <xdr:row>38</xdr:row>
      <xdr:rowOff>11680</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9588500" y="6425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28207</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9372111" y="6200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143086</xdr:rowOff>
    </xdr:from>
    <xdr:to>
      <xdr:col>45</xdr:col>
      <xdr:colOff>177800</xdr:colOff>
      <xdr:row>39</xdr:row>
      <xdr:rowOff>1974</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7861300" y="6658186"/>
          <a:ext cx="889000" cy="30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82097</xdr:rowOff>
    </xdr:from>
    <xdr:to>
      <xdr:col>46</xdr:col>
      <xdr:colOff>38100</xdr:colOff>
      <xdr:row>38</xdr:row>
      <xdr:rowOff>12247</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8699500" y="6425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28774</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483111" y="6200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32976</xdr:rowOff>
    </xdr:from>
    <xdr:to>
      <xdr:col>41</xdr:col>
      <xdr:colOff>50800</xdr:colOff>
      <xdr:row>39</xdr:row>
      <xdr:rowOff>1974</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a:off x="6972300" y="5519376"/>
          <a:ext cx="889000" cy="1169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124235</xdr:rowOff>
    </xdr:from>
    <xdr:to>
      <xdr:col>41</xdr:col>
      <xdr:colOff>101600</xdr:colOff>
      <xdr:row>38</xdr:row>
      <xdr:rowOff>54385</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7810500" y="6467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70912</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594111" y="6243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66443</xdr:rowOff>
    </xdr:from>
    <xdr:to>
      <xdr:col>36</xdr:col>
      <xdr:colOff>165100</xdr:colOff>
      <xdr:row>31</xdr:row>
      <xdr:rowOff>168043</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6921500" y="5381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13120</xdr:rowOff>
    </xdr:from>
    <xdr:ext cx="59901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672795" y="5156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51094</xdr:rowOff>
    </xdr:from>
    <xdr:to>
      <xdr:col>55</xdr:col>
      <xdr:colOff>50800</xdr:colOff>
      <xdr:row>38</xdr:row>
      <xdr:rowOff>152694</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10426700" y="6566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29521</xdr:rowOff>
    </xdr:from>
    <xdr:ext cx="534377" cy="259045"/>
    <xdr:sp macro="" textlink="">
      <xdr:nvSpPr>
        <xdr:cNvPr id="314" name="補助費等該当値テキスト">
          <a:extLst>
            <a:ext uri="{FF2B5EF4-FFF2-40B4-BE49-F238E27FC236}">
              <a16:creationId xmlns:a16="http://schemas.microsoft.com/office/drawing/2014/main" id="{00000000-0008-0000-0600-00003A010000}"/>
            </a:ext>
          </a:extLst>
        </xdr:cNvPr>
        <xdr:cNvSpPr txBox="1"/>
      </xdr:nvSpPr>
      <xdr:spPr>
        <a:xfrm>
          <a:off x="10528300" y="6544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72332</xdr:rowOff>
    </xdr:from>
    <xdr:to>
      <xdr:col>50</xdr:col>
      <xdr:colOff>165100</xdr:colOff>
      <xdr:row>39</xdr:row>
      <xdr:rowOff>2482</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9588500" y="658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165059</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9372111" y="6680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92286</xdr:rowOff>
    </xdr:from>
    <xdr:to>
      <xdr:col>46</xdr:col>
      <xdr:colOff>38100</xdr:colOff>
      <xdr:row>39</xdr:row>
      <xdr:rowOff>22436</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8699500" y="660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13563</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8483111" y="6700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122624</xdr:rowOff>
    </xdr:from>
    <xdr:to>
      <xdr:col>41</xdr:col>
      <xdr:colOff>101600</xdr:colOff>
      <xdr:row>39</xdr:row>
      <xdr:rowOff>52774</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7810500" y="6637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43901</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7594111" y="6730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153626</xdr:rowOff>
    </xdr:from>
    <xdr:to>
      <xdr:col>36</xdr:col>
      <xdr:colOff>165100</xdr:colOff>
      <xdr:row>32</xdr:row>
      <xdr:rowOff>83776</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6921500" y="5468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74903</xdr:rowOff>
    </xdr:from>
    <xdr:ext cx="599010"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672795" y="5561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169607</xdr:rowOff>
    </xdr:from>
    <xdr:to>
      <xdr:col>54</xdr:col>
      <xdr:colOff>189865</xdr:colOff>
      <xdr:row>57</xdr:row>
      <xdr:rowOff>129362</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42107"/>
          <a:ext cx="1270" cy="1159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133189</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9905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129362</xdr:rowOff>
    </xdr:from>
    <xdr:to>
      <xdr:col>55</xdr:col>
      <xdr:colOff>88900</xdr:colOff>
      <xdr:row>57</xdr:row>
      <xdr:rowOff>129362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9902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116284</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17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169607</xdr:rowOff>
    </xdr:from>
    <xdr:to>
      <xdr:col>55</xdr:col>
      <xdr:colOff>88900</xdr:colOff>
      <xdr:row>50</xdr:row>
      <xdr:rowOff>169607</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42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110313</xdr:rowOff>
    </xdr:from>
    <xdr:to>
      <xdr:col>55</xdr:col>
      <xdr:colOff>0</xdr:colOff>
      <xdr:row>57</xdr:row>
      <xdr:rowOff>99249</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711513"/>
          <a:ext cx="838200" cy="160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28218</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457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5341</xdr:rowOff>
    </xdr:from>
    <xdr:to>
      <xdr:col>55</xdr:col>
      <xdr:colOff>50800</xdr:colOff>
      <xdr:row>56</xdr:row>
      <xdr:rowOff>106941</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60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35282</xdr:rowOff>
    </xdr:from>
    <xdr:to>
      <xdr:col>50</xdr:col>
      <xdr:colOff>114300</xdr:colOff>
      <xdr:row>57</xdr:row>
      <xdr:rowOff>99249</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8750300" y="9807932"/>
          <a:ext cx="889000" cy="63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58810</xdr:rowOff>
    </xdr:from>
    <xdr:to>
      <xdr:col>50</xdr:col>
      <xdr:colOff>165100</xdr:colOff>
      <xdr:row>56</xdr:row>
      <xdr:rowOff>160410</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66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5487</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435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35282</xdr:rowOff>
    </xdr:from>
    <xdr:to>
      <xdr:col>45</xdr:col>
      <xdr:colOff>177800</xdr:colOff>
      <xdr:row>57</xdr:row>
      <xdr:rowOff>123406</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7861300" y="9807932"/>
          <a:ext cx="889000" cy="88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69338</xdr:rowOff>
    </xdr:from>
    <xdr:to>
      <xdr:col>46</xdr:col>
      <xdr:colOff>38100</xdr:colOff>
      <xdr:row>56</xdr:row>
      <xdr:rowOff>170938</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67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16015</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445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123406</xdr:rowOff>
    </xdr:from>
    <xdr:to>
      <xdr:col>41</xdr:col>
      <xdr:colOff>50800</xdr:colOff>
      <xdr:row>57</xdr:row>
      <xdr:rowOff>134488</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6972300" y="9896056"/>
          <a:ext cx="889000" cy="11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47975</xdr:rowOff>
    </xdr:from>
    <xdr:to>
      <xdr:col>41</xdr:col>
      <xdr:colOff>101600</xdr:colOff>
      <xdr:row>56</xdr:row>
      <xdr:rowOff>149575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64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166102</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424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19931</xdr:rowOff>
    </xdr:from>
    <xdr:to>
      <xdr:col>36</xdr:col>
      <xdr:colOff>165100</xdr:colOff>
      <xdr:row>56</xdr:row>
      <xdr:rowOff>121531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621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138058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396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59513</xdr:rowOff>
    </xdr:from>
    <xdr:to>
      <xdr:col>55</xdr:col>
      <xdr:colOff>50800</xdr:colOff>
      <xdr:row>56</xdr:row>
      <xdr:rowOff>161113</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66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37940</xdr:rowOff>
    </xdr:from>
    <xdr:ext cx="534377"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63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48449</xdr:rowOff>
    </xdr:from>
    <xdr:to>
      <xdr:col>50</xdr:col>
      <xdr:colOff>165100</xdr:colOff>
      <xdr:row>57</xdr:row>
      <xdr:rowOff>150049</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82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141176</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72111" y="9913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155932</xdr:rowOff>
    </xdr:from>
    <xdr:to>
      <xdr:col>46</xdr:col>
      <xdr:colOff>38100</xdr:colOff>
      <xdr:row>57</xdr:row>
      <xdr:rowOff>86082</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757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77209</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9849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72606</xdr:rowOff>
    </xdr:from>
    <xdr:to>
      <xdr:col>41</xdr:col>
      <xdr:colOff>101600</xdr:colOff>
      <xdr:row>58</xdr:row>
      <xdr:rowOff>2756</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845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165333</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9937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83688</xdr:rowOff>
    </xdr:from>
    <xdr:to>
      <xdr:col>36</xdr:col>
      <xdr:colOff>165100</xdr:colOff>
      <xdr:row>58</xdr:row>
      <xdr:rowOff>13838</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856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4965</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05111" y="9949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37306</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210256"/>
          <a:ext cx="1270" cy="1378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155433</xdr:rowOff>
    </xdr:from>
    <xdr:ext cx="534377"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985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37306</xdr:rowOff>
    </xdr:from>
    <xdr:to>
      <xdr:col>55</xdr:col>
      <xdr:colOff>88900</xdr:colOff>
      <xdr:row>71</xdr:row>
      <xdr:rowOff>37306</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210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152197</xdr:rowOff>
    </xdr:from>
    <xdr:to>
      <xdr:col>55</xdr:col>
      <xdr:colOff>0</xdr:colOff>
      <xdr:row>78</xdr:row>
      <xdr:rowOff>160065</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010947"/>
          <a:ext cx="838200" cy="522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122381</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3240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143954</xdr:rowOff>
    </xdr:from>
    <xdr:to>
      <xdr:col>55</xdr:col>
      <xdr:colOff>50800</xdr:colOff>
      <xdr:row>78</xdr:row>
      <xdr:rowOff>74104</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45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146520</xdr:rowOff>
    </xdr:from>
    <xdr:to>
      <xdr:col>50</xdr:col>
      <xdr:colOff>114300</xdr:colOff>
      <xdr:row>78</xdr:row>
      <xdr:rowOff>160065</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348170"/>
          <a:ext cx="889000" cy="184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1632</xdr:rowOff>
    </xdr:from>
    <xdr:to>
      <xdr:col>50</xdr:col>
      <xdr:colOff>165100</xdr:colOff>
      <xdr:row>78</xdr:row>
      <xdr:rowOff>103232</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74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119759</xdr:rowOff>
    </xdr:from>
    <xdr:ext cx="469744"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404428" y="13149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146520</xdr:rowOff>
    </xdr:from>
    <xdr:to>
      <xdr:col>45</xdr:col>
      <xdr:colOff>177800</xdr:colOff>
      <xdr:row>78</xdr:row>
      <xdr:rowOff>153682</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7861300" y="13348170"/>
          <a:ext cx="889000" cy="178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142621</xdr:rowOff>
    </xdr:from>
    <xdr:to>
      <xdr:col>46</xdr:col>
      <xdr:colOff>38100</xdr:colOff>
      <xdr:row>78</xdr:row>
      <xdr:rowOff>72771</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344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63898</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436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153682</xdr:rowOff>
    </xdr:from>
    <xdr:to>
      <xdr:col>41</xdr:col>
      <xdr:colOff>50800</xdr:colOff>
      <xdr:row>79</xdr:row>
      <xdr:rowOff>9761</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6972300" y="13526782"/>
          <a:ext cx="889000" cy="27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116294</xdr:rowOff>
    </xdr:from>
    <xdr:to>
      <xdr:col>41</xdr:col>
      <xdr:colOff>101600</xdr:colOff>
      <xdr:row>78</xdr:row>
      <xdr:rowOff>46444</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1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62971</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093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79127</xdr:rowOff>
    </xdr:from>
    <xdr:to>
      <xdr:col>36</xdr:col>
      <xdr:colOff>165100</xdr:colOff>
      <xdr:row>78</xdr:row>
      <xdr:rowOff>9277</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280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25804</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056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101397</xdr:rowOff>
    </xdr:from>
    <xdr:to>
      <xdr:col>55</xdr:col>
      <xdr:colOff>50800</xdr:colOff>
      <xdr:row>76</xdr:row>
      <xdr:rowOff>31547</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2960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124274</xdr:rowOff>
    </xdr:from>
    <xdr:ext cx="534377"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2811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109265</xdr:rowOff>
    </xdr:from>
    <xdr:to>
      <xdr:col>50</xdr:col>
      <xdr:colOff>165100</xdr:colOff>
      <xdr:row>79</xdr:row>
      <xdr:rowOff>39415</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482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30542</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04428" y="13575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95720</xdr:rowOff>
    </xdr:from>
    <xdr:to>
      <xdr:col>46</xdr:col>
      <xdr:colOff>38100</xdr:colOff>
      <xdr:row>78</xdr:row>
      <xdr:rowOff>25870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297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42397</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83111" y="13072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102882</xdr:rowOff>
    </xdr:from>
    <xdr:to>
      <xdr:col>41</xdr:col>
      <xdr:colOff>101600</xdr:colOff>
      <xdr:row>79</xdr:row>
      <xdr:rowOff>33032</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475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24159</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26428" y="13568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130411</xdr:rowOff>
    </xdr:from>
    <xdr:to>
      <xdr:col>36</xdr:col>
      <xdr:colOff>165100</xdr:colOff>
      <xdr:row>79</xdr:row>
      <xdr:rowOff>60561</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503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51688</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37428" y="13596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43304</xdr:rowOff>
    </xdr:from>
    <xdr:to>
      <xdr:col>54</xdr:col>
      <xdr:colOff>189865</xdr:colOff>
      <xdr:row>97</xdr:row>
      <xdr:rowOff>149678</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645254"/>
          <a:ext cx="1270" cy="11350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153505</xdr:rowOff>
    </xdr:from>
    <xdr:ext cx="469744"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6784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149678</xdr:rowOff>
    </xdr:from>
    <xdr:to>
      <xdr:col>55</xdr:col>
      <xdr:colOff>88900</xdr:colOff>
      <xdr:row>97</xdr:row>
      <xdr:rowOff>149678</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678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161431</xdr:rowOff>
    </xdr:from>
    <xdr:ext cx="599010"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420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43304</xdr:rowOff>
    </xdr:from>
    <xdr:to>
      <xdr:col>55</xdr:col>
      <xdr:colOff>88900</xdr:colOff>
      <xdr:row>91</xdr:row>
      <xdr:rowOff>43304</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645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119766</xdr:rowOff>
    </xdr:from>
    <xdr:to>
      <xdr:col>55</xdr:col>
      <xdr:colOff>0</xdr:colOff>
      <xdr:row>97</xdr:row>
      <xdr:rowOff>124572</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9639300" y="16750416"/>
          <a:ext cx="838200" cy="4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141426</xdr:rowOff>
    </xdr:from>
    <xdr:ext cx="534377"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4291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118549</xdr:rowOff>
    </xdr:from>
    <xdr:to>
      <xdr:col>55</xdr:col>
      <xdr:colOff>50800</xdr:colOff>
      <xdr:row>97</xdr:row>
      <xdr:rowOff>48699</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577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124572</xdr:rowOff>
    </xdr:from>
    <xdr:to>
      <xdr:col>50</xdr:col>
      <xdr:colOff>114300</xdr:colOff>
      <xdr:row>97</xdr:row>
      <xdr:rowOff>127591</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8750300" y="16755222"/>
          <a:ext cx="889000" cy="3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152309</xdr:rowOff>
    </xdr:from>
    <xdr:to>
      <xdr:col>50</xdr:col>
      <xdr:colOff>165100</xdr:colOff>
      <xdr:row>97</xdr:row>
      <xdr:rowOff>82459</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611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98986</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72111" y="16386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127591</xdr:rowOff>
    </xdr:from>
    <xdr:to>
      <xdr:col>45</xdr:col>
      <xdr:colOff>177800</xdr:colOff>
      <xdr:row>97</xdr:row>
      <xdr:rowOff>166337</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7861300" y="16758241"/>
          <a:ext cx="889000" cy="38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169664</xdr:rowOff>
    </xdr:from>
    <xdr:to>
      <xdr:col>46</xdr:col>
      <xdr:colOff>38100</xdr:colOff>
      <xdr:row>97</xdr:row>
      <xdr:rowOff>99814</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628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116341</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83111" y="16404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166337</xdr:rowOff>
    </xdr:from>
    <xdr:to>
      <xdr:col>41</xdr:col>
      <xdr:colOff>50800</xdr:colOff>
      <xdr:row>98</xdr:row>
      <xdr:rowOff>10466</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6972300" y="16796987"/>
          <a:ext cx="889000" cy="15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167630</xdr:rowOff>
    </xdr:from>
    <xdr:to>
      <xdr:col>41</xdr:col>
      <xdr:colOff>101600</xdr:colOff>
      <xdr:row>97</xdr:row>
      <xdr:rowOff>97780</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62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114307</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94111" y="16402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150896</xdr:rowOff>
    </xdr:from>
    <xdr:to>
      <xdr:col>36</xdr:col>
      <xdr:colOff>165100</xdr:colOff>
      <xdr:row>97</xdr:row>
      <xdr:rowOff>81046</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61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97573</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705111" y="16385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68966</xdr:rowOff>
    </xdr:from>
    <xdr:to>
      <xdr:col>55</xdr:col>
      <xdr:colOff>50800</xdr:colOff>
      <xdr:row>97</xdr:row>
      <xdr:rowOff>170566</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6699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155343</xdr:rowOff>
    </xdr:from>
    <xdr:ext cx="534377"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6614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73772</xdr:rowOff>
    </xdr:from>
    <xdr:to>
      <xdr:col>50</xdr:col>
      <xdr:colOff>165100</xdr:colOff>
      <xdr:row>98</xdr:row>
      <xdr:rowOff>3922</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704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166499</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72111" y="16797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76791</xdr:rowOff>
    </xdr:from>
    <xdr:to>
      <xdr:col>46</xdr:col>
      <xdr:colOff>38100</xdr:colOff>
      <xdr:row>98</xdr:row>
      <xdr:rowOff>6941</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6707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169518</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83111" y="16800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115537</xdr:rowOff>
    </xdr:from>
    <xdr:to>
      <xdr:col>41</xdr:col>
      <xdr:colOff>101600</xdr:colOff>
      <xdr:row>98</xdr:row>
      <xdr:rowOff>45687</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6746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36814</xdr:rowOff>
    </xdr:from>
    <xdr:ext cx="469744"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26428" y="16838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131116</xdr:rowOff>
    </xdr:from>
    <xdr:to>
      <xdr:col>36</xdr:col>
      <xdr:colOff>165100</xdr:colOff>
      <xdr:row>98</xdr:row>
      <xdr:rowOff>61266</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6761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52393</xdr:rowOff>
    </xdr:from>
    <xdr:ext cx="469744"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37428" y="16854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13558</xdr:rowOff>
    </xdr:from>
    <xdr:to>
      <xdr:col>85</xdr:col>
      <xdr:colOff>126364</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flipV="1">
          <a:off x="16317595" y="5499958"/>
          <a:ext cx="1269" cy="1154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159305</xdr:rowOff>
    </xdr:from>
    <xdr:ext cx="249299" cy="259045"/>
    <xdr:sp macro="" textlink="">
      <xdr:nvSpPr>
        <xdr:cNvPr id="508" name="災害復旧事業費最小値テキスト">
          <a:extLst>
            <a:ext uri="{FF2B5EF4-FFF2-40B4-BE49-F238E27FC236}">
              <a16:creationId xmlns:a16="http://schemas.microsoft.com/office/drawing/2014/main" id="{00000000-0008-0000-0600-0000FC010000}"/>
            </a:ext>
          </a:extLst>
        </xdr:cNvPr>
        <xdr:cNvSpPr txBox="1"/>
      </xdr:nvSpPr>
      <xdr:spPr>
        <a:xfrm>
          <a:off x="16370300" y="667440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131685</xdr:rowOff>
    </xdr:from>
    <xdr:ext cx="534377" cy="259045"/>
    <xdr:sp macro="" textlink="">
      <xdr:nvSpPr>
        <xdr:cNvPr id="510" name="災害復旧事業費最大値テキスト">
          <a:extLst>
            <a:ext uri="{FF2B5EF4-FFF2-40B4-BE49-F238E27FC236}">
              <a16:creationId xmlns:a16="http://schemas.microsoft.com/office/drawing/2014/main" id="{00000000-0008-0000-0600-0000FE010000}"/>
            </a:ext>
          </a:extLst>
        </xdr:cNvPr>
        <xdr:cNvSpPr txBox="1"/>
      </xdr:nvSpPr>
      <xdr:spPr>
        <a:xfrm>
          <a:off x="16370300" y="5275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13558</xdr:rowOff>
    </xdr:from>
    <xdr:to>
      <xdr:col>86</xdr:col>
      <xdr:colOff>25400</xdr:colOff>
      <xdr:row>32</xdr:row>
      <xdr:rowOff>13558</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5499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76755</xdr:rowOff>
    </xdr:from>
    <xdr:ext cx="469744" cy="259045"/>
    <xdr:sp macro="" textlink="">
      <xdr:nvSpPr>
        <xdr:cNvPr id="513" name="災害復旧事業費平均値テキスト">
          <a:extLst>
            <a:ext uri="{FF2B5EF4-FFF2-40B4-BE49-F238E27FC236}">
              <a16:creationId xmlns:a16="http://schemas.microsoft.com/office/drawing/2014/main" id="{00000000-0008-0000-0600-000001020000}"/>
            </a:ext>
          </a:extLst>
        </xdr:cNvPr>
        <xdr:cNvSpPr txBox="1"/>
      </xdr:nvSpPr>
      <xdr:spPr>
        <a:xfrm>
          <a:off x="16370300" y="64204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53878</xdr:rowOff>
    </xdr:from>
    <xdr:to>
      <xdr:col>85</xdr:col>
      <xdr:colOff>177800</xdr:colOff>
      <xdr:row>38</xdr:row>
      <xdr:rowOff>155478</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6268700" y="65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64577</xdr:rowOff>
    </xdr:from>
    <xdr:to>
      <xdr:col>81</xdr:col>
      <xdr:colOff>101600</xdr:colOff>
      <xdr:row>38</xdr:row>
      <xdr:rowOff>166177</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5430500" y="6579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11254</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5246428" y="6354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134945</xdr:rowOff>
    </xdr:from>
    <xdr:to>
      <xdr:col>76</xdr:col>
      <xdr:colOff>114300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3703300" y="6650045"/>
          <a:ext cx="889000" cy="4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48986</xdr:rowOff>
    </xdr:from>
    <xdr:to>
      <xdr:col>76</xdr:col>
      <xdr:colOff>165100</xdr:colOff>
      <xdr:row>38</xdr:row>
      <xdr:rowOff>150586</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4541500" y="6564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167114</xdr:rowOff>
    </xdr:from>
    <xdr:ext cx="469744"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357428" y="6339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134876</xdr:rowOff>
    </xdr:from>
    <xdr:to>
      <xdr:col>71</xdr:col>
      <xdr:colOff>177800</xdr:colOff>
      <xdr:row>38</xdr:row>
      <xdr:rowOff>134945</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2814300" y="6649976"/>
          <a:ext cx="889000" cy="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38243</xdr:rowOff>
    </xdr:from>
    <xdr:to>
      <xdr:col>72</xdr:col>
      <xdr:colOff>38100</xdr:colOff>
      <xdr:row>38</xdr:row>
      <xdr:rowOff>139843</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3652500" y="6553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156369</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3468428" y="6328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51090</xdr:rowOff>
    </xdr:from>
    <xdr:to>
      <xdr:col>67</xdr:col>
      <xdr:colOff>101600</xdr:colOff>
      <xdr:row>38</xdr:row>
      <xdr:rowOff>152690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2763500" y="656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169217</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2579428" y="63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32305</xdr:rowOff>
    </xdr:from>
    <xdr:ext cx="249299" cy="259045"/>
    <xdr:sp macro="" textlink="">
      <xdr:nvSpPr>
        <xdr:cNvPr id="532" name="災害復旧事業費該当値テキスト">
          <a:extLst>
            <a:ext uri="{FF2B5EF4-FFF2-40B4-BE49-F238E27FC236}">
              <a16:creationId xmlns:a16="http://schemas.microsoft.com/office/drawing/2014/main" id="{00000000-0008-0000-0600-000014020000}"/>
            </a:ext>
          </a:extLst>
        </xdr:cNvPr>
        <xdr:cNvSpPr txBox="1"/>
      </xdr:nvSpPr>
      <xdr:spPr>
        <a:xfrm>
          <a:off x="16370300" y="654740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84145</xdr:rowOff>
    </xdr:from>
    <xdr:to>
      <xdr:col>72</xdr:col>
      <xdr:colOff>38100</xdr:colOff>
      <xdr:row>39</xdr:row>
      <xdr:rowOff>14295</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3652500" y="6599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5422</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4017" y="66919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84076</xdr:rowOff>
    </xdr:from>
    <xdr:to>
      <xdr:col>67</xdr:col>
      <xdr:colOff>101600</xdr:colOff>
      <xdr:row>39</xdr:row>
      <xdr:rowOff>14226</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2763500" y="6599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5353</xdr:rowOff>
    </xdr:from>
    <xdr:ext cx="378565"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25017" y="66919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5" name="失業対策事業費グラフ枠">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7" name="失業対策事業費最小値テキスト">
          <a:extLst>
            <a:ext uri="{FF2B5EF4-FFF2-40B4-BE49-F238E27FC236}">
              <a16:creationId xmlns:a16="http://schemas.microsoft.com/office/drawing/2014/main" id="{00000000-0008-0000-0600-00002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9" name="失業対策事業費最大値テキスト">
          <a:extLst>
            <a:ext uri="{FF2B5EF4-FFF2-40B4-BE49-F238E27FC236}">
              <a16:creationId xmlns:a16="http://schemas.microsoft.com/office/drawing/2014/main" id="{00000000-0008-0000-0600-00002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2" name="失業対策事業費平均値テキスト">
          <a:extLst>
            <a:ext uri="{FF2B5EF4-FFF2-40B4-BE49-F238E27FC236}">
              <a16:creationId xmlns:a16="http://schemas.microsoft.com/office/drawing/2014/main" id="{00000000-0008-0000-0600-00003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1" name="失業対策事業費該当値テキスト">
          <a:extLst>
            <a:ext uri="{FF2B5EF4-FFF2-40B4-BE49-F238E27FC236}">
              <a16:creationId xmlns:a16="http://schemas.microsoft.com/office/drawing/2014/main" id="{00000000-0008-0000-0600-00004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65367</xdr:rowOff>
    </xdr:from>
    <xdr:to>
      <xdr:col>85</xdr:col>
      <xdr:colOff>126364</xdr:colOff>
      <xdr:row>78</xdr:row>
      <xdr:rowOff>147016</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6317595" y="12238317"/>
          <a:ext cx="1269" cy="1281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150843</xdr:rowOff>
    </xdr:from>
    <xdr:ext cx="469744" cy="259045"/>
    <xdr:sp macro="" textlink="">
      <xdr:nvSpPr>
        <xdr:cNvPr id="614" name="公債費最小値テキスト">
          <a:extLst>
            <a:ext uri="{FF2B5EF4-FFF2-40B4-BE49-F238E27FC236}">
              <a16:creationId xmlns:a16="http://schemas.microsoft.com/office/drawing/2014/main" id="{00000000-0008-0000-0600-000066020000}"/>
            </a:ext>
          </a:extLst>
        </xdr:cNvPr>
        <xdr:cNvSpPr txBox="1"/>
      </xdr:nvSpPr>
      <xdr:spPr>
        <a:xfrm>
          <a:off x="16370300" y="13523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147016</xdr:rowOff>
    </xdr:from>
    <xdr:to>
      <xdr:col>86</xdr:col>
      <xdr:colOff>25400</xdr:colOff>
      <xdr:row>78</xdr:row>
      <xdr:rowOff>147016</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3520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12044</xdr:rowOff>
    </xdr:from>
    <xdr:ext cx="599010" cy="259045"/>
    <xdr:sp macro="" textlink="">
      <xdr:nvSpPr>
        <xdr:cNvPr id="616" name="公債費最大値テキスト">
          <a:extLst>
            <a:ext uri="{FF2B5EF4-FFF2-40B4-BE49-F238E27FC236}">
              <a16:creationId xmlns:a16="http://schemas.microsoft.com/office/drawing/2014/main" id="{00000000-0008-0000-0600-000068020000}"/>
            </a:ext>
          </a:extLst>
        </xdr:cNvPr>
        <xdr:cNvSpPr txBox="1"/>
      </xdr:nvSpPr>
      <xdr:spPr>
        <a:xfrm>
          <a:off x="16370300" y="12013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65367</xdr:rowOff>
    </xdr:from>
    <xdr:to>
      <xdr:col>86</xdr:col>
      <xdr:colOff>25400</xdr:colOff>
      <xdr:row>71</xdr:row>
      <xdr:rowOff>65367</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2238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7569</xdr:rowOff>
    </xdr:from>
    <xdr:to>
      <xdr:col>85</xdr:col>
      <xdr:colOff>127000</xdr:colOff>
      <xdr:row>78</xdr:row>
      <xdr:rowOff>12267</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5481300" y="13380669"/>
          <a:ext cx="838200" cy="4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98239</xdr:rowOff>
    </xdr:from>
    <xdr:ext cx="534377" cy="259045"/>
    <xdr:sp macro="" textlink="">
      <xdr:nvSpPr>
        <xdr:cNvPr id="619" name="公債費平均値テキスト">
          <a:extLst>
            <a:ext uri="{FF2B5EF4-FFF2-40B4-BE49-F238E27FC236}">
              <a16:creationId xmlns:a16="http://schemas.microsoft.com/office/drawing/2014/main" id="{00000000-0008-0000-0600-00006B020000}"/>
            </a:ext>
          </a:extLst>
        </xdr:cNvPr>
        <xdr:cNvSpPr txBox="1"/>
      </xdr:nvSpPr>
      <xdr:spPr>
        <a:xfrm>
          <a:off x="16370300" y="129569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75361</xdr:rowOff>
    </xdr:from>
    <xdr:to>
      <xdr:col>85</xdr:col>
      <xdr:colOff>177800</xdr:colOff>
      <xdr:row>77</xdr:row>
      <xdr:rowOff>5511</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6268700" y="1310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6159</xdr:rowOff>
    </xdr:from>
    <xdr:to>
      <xdr:col>81</xdr:col>
      <xdr:colOff>50800</xdr:colOff>
      <xdr:row>78</xdr:row>
      <xdr:rowOff>12267</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4592300" y="13379259"/>
          <a:ext cx="889000" cy="6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74918</xdr:rowOff>
    </xdr:from>
    <xdr:to>
      <xdr:col>81</xdr:col>
      <xdr:colOff>101600</xdr:colOff>
      <xdr:row>77</xdr:row>
      <xdr:rowOff>5068</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5430500" y="13105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21594</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5214111" y="1288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6159</xdr:rowOff>
    </xdr:from>
    <xdr:to>
      <xdr:col>76</xdr:col>
      <xdr:colOff>114300</xdr:colOff>
      <xdr:row>78</xdr:row>
      <xdr:rowOff>13818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3703300" y="13379259"/>
          <a:ext cx="889000" cy="7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82335</xdr:rowOff>
    </xdr:from>
    <xdr:to>
      <xdr:col>76</xdr:col>
      <xdr:colOff>165100</xdr:colOff>
      <xdr:row>77</xdr:row>
      <xdr:rowOff>12485</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4541500" y="1311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29011</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325111" y="12887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6020</xdr:rowOff>
    </xdr:from>
    <xdr:to>
      <xdr:col>71</xdr:col>
      <xdr:colOff>177800</xdr:colOff>
      <xdr:row>78</xdr:row>
      <xdr:rowOff>13818</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814300" y="13379120"/>
          <a:ext cx="889000" cy="7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94971</xdr:rowOff>
    </xdr:from>
    <xdr:to>
      <xdr:col>72</xdr:col>
      <xdr:colOff>38100</xdr:colOff>
      <xdr:row>77</xdr:row>
      <xdr:rowOff>25121</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3652500" y="1312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41648</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436111" y="12900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111544</xdr:rowOff>
    </xdr:from>
    <xdr:to>
      <xdr:col>67</xdr:col>
      <xdr:colOff>101600</xdr:colOff>
      <xdr:row>77</xdr:row>
      <xdr:rowOff>41694</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2763500" y="1314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58221</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547111" y="12916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128219</xdr:rowOff>
    </xdr:from>
    <xdr:to>
      <xdr:col>85</xdr:col>
      <xdr:colOff>177800</xdr:colOff>
      <xdr:row>78</xdr:row>
      <xdr:rowOff>58369</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6268700" y="13329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106646</xdr:rowOff>
    </xdr:from>
    <xdr:ext cx="534377" cy="259045"/>
    <xdr:sp macro="" textlink="">
      <xdr:nvSpPr>
        <xdr:cNvPr id="638" name="公債費該当値テキスト">
          <a:extLst>
            <a:ext uri="{FF2B5EF4-FFF2-40B4-BE49-F238E27FC236}">
              <a16:creationId xmlns:a16="http://schemas.microsoft.com/office/drawing/2014/main" id="{00000000-0008-0000-0600-00007E020000}"/>
            </a:ext>
          </a:extLst>
        </xdr:cNvPr>
        <xdr:cNvSpPr txBox="1"/>
      </xdr:nvSpPr>
      <xdr:spPr>
        <a:xfrm>
          <a:off x="16370300" y="13308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132917</xdr:rowOff>
    </xdr:from>
    <xdr:to>
      <xdr:col>81</xdr:col>
      <xdr:colOff>101600</xdr:colOff>
      <xdr:row>78</xdr:row>
      <xdr:rowOff>63067</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5430500" y="13334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54194</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3427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126809</xdr:rowOff>
    </xdr:from>
    <xdr:to>
      <xdr:col>76</xdr:col>
      <xdr:colOff>165100</xdr:colOff>
      <xdr:row>78</xdr:row>
      <xdr:rowOff>56959</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4541500" y="13328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48086</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3421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134468</xdr:rowOff>
    </xdr:from>
    <xdr:to>
      <xdr:col>72</xdr:col>
      <xdr:colOff>38100</xdr:colOff>
      <xdr:row>78</xdr:row>
      <xdr:rowOff>64618</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3652500" y="13336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55745</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36111" y="13428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126670</xdr:rowOff>
    </xdr:from>
    <xdr:to>
      <xdr:col>67</xdr:col>
      <xdr:colOff>101600</xdr:colOff>
      <xdr:row>78</xdr:row>
      <xdr:rowOff>56820</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2763500" y="1332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47947</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47111" y="13421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83835</xdr:rowOff>
    </xdr:from>
    <xdr:to>
      <xdr:col>85</xdr:col>
      <xdr:colOff>126364</xdr:colOff>
      <xdr:row>98</xdr:row>
      <xdr:rowOff>138750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flipV="1">
          <a:off x="16317595" y="15857235"/>
          <a:ext cx="1269" cy="1083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142577</xdr:rowOff>
    </xdr:from>
    <xdr:ext cx="378565" cy="259045"/>
    <xdr:sp macro="" textlink="">
      <xdr:nvSpPr>
        <xdr:cNvPr id="669" name="積立金最小値テキスト">
          <a:extLst>
            <a:ext uri="{FF2B5EF4-FFF2-40B4-BE49-F238E27FC236}">
              <a16:creationId xmlns:a16="http://schemas.microsoft.com/office/drawing/2014/main" id="{00000000-0008-0000-0600-00009D020000}"/>
            </a:ext>
          </a:extLst>
        </xdr:cNvPr>
        <xdr:cNvSpPr txBox="1"/>
      </xdr:nvSpPr>
      <xdr:spPr>
        <a:xfrm>
          <a:off x="16370300" y="169446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138750</xdr:rowOff>
    </xdr:from>
    <xdr:to>
      <xdr:col>86</xdr:col>
      <xdr:colOff>25400</xdr:colOff>
      <xdr:row>98</xdr:row>
      <xdr:rowOff>138750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6230600" y="16940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30512</xdr:rowOff>
    </xdr:from>
    <xdr:ext cx="599010" cy="259045"/>
    <xdr:sp macro="" textlink="">
      <xdr:nvSpPr>
        <xdr:cNvPr id="671" name="積立金最大値テキスト">
          <a:extLst>
            <a:ext uri="{FF2B5EF4-FFF2-40B4-BE49-F238E27FC236}">
              <a16:creationId xmlns:a16="http://schemas.microsoft.com/office/drawing/2014/main" id="{00000000-0008-0000-0600-00009F020000}"/>
            </a:ext>
          </a:extLst>
        </xdr:cNvPr>
        <xdr:cNvSpPr txBox="1"/>
      </xdr:nvSpPr>
      <xdr:spPr>
        <a:xfrm>
          <a:off x="16370300" y="15632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83835</xdr:rowOff>
    </xdr:from>
    <xdr:to>
      <xdr:col>86</xdr:col>
      <xdr:colOff>25400</xdr:colOff>
      <xdr:row>92</xdr:row>
      <xdr:rowOff>83835</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5857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16549</xdr:rowOff>
    </xdr:from>
    <xdr:to>
      <xdr:col>85</xdr:col>
      <xdr:colOff>127000</xdr:colOff>
      <xdr:row>98</xdr:row>
      <xdr:rowOff>27225</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5481300" y="16818649"/>
          <a:ext cx="838200" cy="10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138537</xdr:rowOff>
    </xdr:from>
    <xdr:ext cx="534377" cy="259045"/>
    <xdr:sp macro="" textlink="">
      <xdr:nvSpPr>
        <xdr:cNvPr id="674" name="積立金平均値テキスト">
          <a:extLst>
            <a:ext uri="{FF2B5EF4-FFF2-40B4-BE49-F238E27FC236}">
              <a16:creationId xmlns:a16="http://schemas.microsoft.com/office/drawing/2014/main" id="{00000000-0008-0000-0600-0000A2020000}"/>
            </a:ext>
          </a:extLst>
        </xdr:cNvPr>
        <xdr:cNvSpPr txBox="1"/>
      </xdr:nvSpPr>
      <xdr:spPr>
        <a:xfrm>
          <a:off x="16370300" y="167691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160110</xdr:rowOff>
    </xdr:from>
    <xdr:to>
      <xdr:col>85</xdr:col>
      <xdr:colOff>177800</xdr:colOff>
      <xdr:row>98</xdr:row>
      <xdr:rowOff>90260</xdr:rowOff>
    </xdr:to>
    <xdr:sp macro="" textlink="">
      <xdr:nvSpPr>
        <xdr:cNvPr id="675" name="フローチャート: 判断 674">
          <a:extLst>
            <a:ext uri="{FF2B5EF4-FFF2-40B4-BE49-F238E27FC236}">
              <a16:creationId xmlns:a16="http://schemas.microsoft.com/office/drawing/2014/main" id="{00000000-0008-0000-0600-0000A3020000}"/>
            </a:ext>
          </a:extLst>
        </xdr:cNvPr>
        <xdr:cNvSpPr/>
      </xdr:nvSpPr>
      <xdr:spPr>
        <a:xfrm>
          <a:off x="16268700" y="1679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145227</xdr:rowOff>
    </xdr:from>
    <xdr:to>
      <xdr:col>81</xdr:col>
      <xdr:colOff>50800</xdr:colOff>
      <xdr:row>98</xdr:row>
      <xdr:rowOff>27225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4592300" y="16775877"/>
          <a:ext cx="889000" cy="5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159491</xdr:rowOff>
    </xdr:from>
    <xdr:to>
      <xdr:col>81</xdr:col>
      <xdr:colOff>101600</xdr:colOff>
      <xdr:row>98</xdr:row>
      <xdr:rowOff>89641</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5430500" y="16790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80768</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5214111" y="16882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145227</xdr:rowOff>
    </xdr:from>
    <xdr:to>
      <xdr:col>76</xdr:col>
      <xdr:colOff>114300</xdr:colOff>
      <xdr:row>97</xdr:row>
      <xdr:rowOff>146128</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3703300" y="16775877"/>
          <a:ext cx="889000" cy="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150467</xdr:rowOff>
    </xdr:from>
    <xdr:to>
      <xdr:col>76</xdr:col>
      <xdr:colOff>165100</xdr:colOff>
      <xdr:row>98</xdr:row>
      <xdr:rowOff>80617</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4541500" y="16781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71744</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4325111" y="16873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146128</xdr:rowOff>
    </xdr:from>
    <xdr:to>
      <xdr:col>71</xdr:col>
      <xdr:colOff>177800</xdr:colOff>
      <xdr:row>98</xdr:row>
      <xdr:rowOff>53408</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2814300" y="16776778"/>
          <a:ext cx="889000" cy="78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136554</xdr:rowOff>
    </xdr:from>
    <xdr:to>
      <xdr:col>72</xdr:col>
      <xdr:colOff>38100</xdr:colOff>
      <xdr:row>98</xdr:row>
      <xdr:rowOff>66704</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3652500" y="1676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57831</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436111" y="16859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12264</xdr:rowOff>
    </xdr:from>
    <xdr:to>
      <xdr:col>67</xdr:col>
      <xdr:colOff>101600</xdr:colOff>
      <xdr:row>98</xdr:row>
      <xdr:rowOff>113864</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2763500" y="1681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104991</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2547111" y="16907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137199</xdr:rowOff>
    </xdr:from>
    <xdr:to>
      <xdr:col>85</xdr:col>
      <xdr:colOff>177800</xdr:colOff>
      <xdr:row>98</xdr:row>
      <xdr:rowOff>67349</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6268700" y="16767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96576</xdr:rowOff>
    </xdr:from>
    <xdr:ext cx="534377" cy="259045"/>
    <xdr:sp macro="" textlink="">
      <xdr:nvSpPr>
        <xdr:cNvPr id="693" name="積立金該当値テキスト">
          <a:extLst>
            <a:ext uri="{FF2B5EF4-FFF2-40B4-BE49-F238E27FC236}">
              <a16:creationId xmlns:a16="http://schemas.microsoft.com/office/drawing/2014/main" id="{00000000-0008-0000-0600-0000B5020000}"/>
            </a:ext>
          </a:extLst>
        </xdr:cNvPr>
        <xdr:cNvSpPr txBox="1"/>
      </xdr:nvSpPr>
      <xdr:spPr>
        <a:xfrm>
          <a:off x="16370300" y="16555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147875</xdr:rowOff>
    </xdr:from>
    <xdr:to>
      <xdr:col>81</xdr:col>
      <xdr:colOff>101600</xdr:colOff>
      <xdr:row>98</xdr:row>
      <xdr:rowOff>78025</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5430500" y="16778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94552</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14111" y="16553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94427</xdr:rowOff>
    </xdr:from>
    <xdr:to>
      <xdr:col>76</xdr:col>
      <xdr:colOff>165100</xdr:colOff>
      <xdr:row>98</xdr:row>
      <xdr:rowOff>24577</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4541500" y="16725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41104</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500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95328</xdr:rowOff>
    </xdr:from>
    <xdr:to>
      <xdr:col>72</xdr:col>
      <xdr:colOff>38100</xdr:colOff>
      <xdr:row>98</xdr:row>
      <xdr:rowOff>25478</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3652500" y="16725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42005</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6501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2608</xdr:rowOff>
    </xdr:from>
    <xdr:to>
      <xdr:col>67</xdr:col>
      <xdr:colOff>101600</xdr:colOff>
      <xdr:row>98</xdr:row>
      <xdr:rowOff>104208</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2763500" y="1680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120735</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47111" y="16579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2" name="投資及び出資金グラフ枠">
          <a:extLst>
            <a:ext uri="{FF2B5EF4-FFF2-40B4-BE49-F238E27FC236}">
              <a16:creationId xmlns:a16="http://schemas.microsoft.com/office/drawing/2014/main" id="{00000000-0008-0000-0600-0000D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97683</xdr:rowOff>
    </xdr:from>
    <xdr:to>
      <xdr:col>116</xdr:col>
      <xdr:colOff>62864</xdr:colOff>
      <xdr:row>38</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flipV="1">
          <a:off x="22159595" y="5412633"/>
          <a:ext cx="1269" cy="1242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4" name="投資及び出資金最小値テキスト">
          <a:extLst>
            <a:ext uri="{FF2B5EF4-FFF2-40B4-BE49-F238E27FC236}">
              <a16:creationId xmlns:a16="http://schemas.microsoft.com/office/drawing/2014/main" id="{00000000-0008-0000-0600-0000D4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44360</xdr:rowOff>
    </xdr:from>
    <xdr:ext cx="534377" cy="259045"/>
    <xdr:sp macro="" textlink="">
      <xdr:nvSpPr>
        <xdr:cNvPr id="726" name="投資及び出資金最大値テキスト">
          <a:extLst>
            <a:ext uri="{FF2B5EF4-FFF2-40B4-BE49-F238E27FC236}">
              <a16:creationId xmlns:a16="http://schemas.microsoft.com/office/drawing/2014/main" id="{00000000-0008-0000-0600-0000D6020000}"/>
            </a:ext>
          </a:extLst>
        </xdr:cNvPr>
        <xdr:cNvSpPr txBox="1"/>
      </xdr:nvSpPr>
      <xdr:spPr>
        <a:xfrm>
          <a:off x="22212300" y="5187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97683</xdr:rowOff>
    </xdr:from>
    <xdr:to>
      <xdr:col>116</xdr:col>
      <xdr:colOff>152400</xdr:colOff>
      <xdr:row>31</xdr:row>
      <xdr:rowOff>97683</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5412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26360</xdr:rowOff>
    </xdr:from>
    <xdr:to>
      <xdr:col>116</xdr:col>
      <xdr:colOff>63500</xdr:colOff>
      <xdr:row>38</xdr:row>
      <xdr:rowOff>67828</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1323300" y="6541460"/>
          <a:ext cx="838200" cy="41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3603</xdr:rowOff>
    </xdr:from>
    <xdr:ext cx="469744" cy="259045"/>
    <xdr:sp macro="" textlink="">
      <xdr:nvSpPr>
        <xdr:cNvPr id="729" name="投資及び出資金平均値テキスト">
          <a:extLst>
            <a:ext uri="{FF2B5EF4-FFF2-40B4-BE49-F238E27FC236}">
              <a16:creationId xmlns:a16="http://schemas.microsoft.com/office/drawing/2014/main" id="{00000000-0008-0000-0600-0000D9020000}"/>
            </a:ext>
          </a:extLst>
        </xdr:cNvPr>
        <xdr:cNvSpPr txBox="1"/>
      </xdr:nvSpPr>
      <xdr:spPr>
        <a:xfrm>
          <a:off x="22212300" y="63472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152176</xdr:rowOff>
    </xdr:from>
    <xdr:to>
      <xdr:col>116</xdr:col>
      <xdr:colOff>114300</xdr:colOff>
      <xdr:row>38</xdr:row>
      <xdr:rowOff>82327</xdr:rowOff>
    </xdr:to>
    <xdr:sp macro="" textlink="">
      <xdr:nvSpPr>
        <xdr:cNvPr id="730" name="フローチャート: 判断 729">
          <a:extLst>
            <a:ext uri="{FF2B5EF4-FFF2-40B4-BE49-F238E27FC236}">
              <a16:creationId xmlns:a16="http://schemas.microsoft.com/office/drawing/2014/main" id="{00000000-0008-0000-0600-0000DA020000}"/>
            </a:ext>
          </a:extLst>
        </xdr:cNvPr>
        <xdr:cNvSpPr/>
      </xdr:nvSpPr>
      <xdr:spPr>
        <a:xfrm>
          <a:off x="22110700" y="649582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171018</xdr:rowOff>
    </xdr:from>
    <xdr:to>
      <xdr:col>111</xdr:col>
      <xdr:colOff>177800</xdr:colOff>
      <xdr:row>38</xdr:row>
      <xdr:rowOff>26360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0434300" y="6514668"/>
          <a:ext cx="889000" cy="26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160726</xdr:rowOff>
    </xdr:from>
    <xdr:to>
      <xdr:col>112</xdr:col>
      <xdr:colOff>38100</xdr:colOff>
      <xdr:row>38</xdr:row>
      <xdr:rowOff>90876</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1272500" y="6504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82003</xdr:rowOff>
    </xdr:from>
    <xdr:ext cx="469744"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21088428" y="6597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144226</xdr:rowOff>
    </xdr:from>
    <xdr:to>
      <xdr:col>107</xdr:col>
      <xdr:colOff>50800</xdr:colOff>
      <xdr:row>37</xdr:row>
      <xdr:rowOff>171018</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9545300" y="6487876"/>
          <a:ext cx="889000" cy="26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166167</xdr:rowOff>
    </xdr:from>
    <xdr:to>
      <xdr:col>107</xdr:col>
      <xdr:colOff>101600</xdr:colOff>
      <xdr:row>38</xdr:row>
      <xdr:rowOff>96317</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0383500" y="6509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87444</xdr:rowOff>
    </xdr:from>
    <xdr:ext cx="469744"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20199428" y="6602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72263</xdr:rowOff>
    </xdr:from>
    <xdr:to>
      <xdr:col>102</xdr:col>
      <xdr:colOff>114300</xdr:colOff>
      <xdr:row>37</xdr:row>
      <xdr:rowOff>144226</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656300" y="6415913"/>
          <a:ext cx="889000" cy="71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5552</xdr:rowOff>
    </xdr:from>
    <xdr:to>
      <xdr:col>102</xdr:col>
      <xdr:colOff>165100</xdr:colOff>
      <xdr:row>38</xdr:row>
      <xdr:rowOff>107152</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19494500" y="652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98279</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9310428" y="6613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5644</xdr:rowOff>
    </xdr:from>
    <xdr:to>
      <xdr:col>98</xdr:col>
      <xdr:colOff>38100</xdr:colOff>
      <xdr:row>38</xdr:row>
      <xdr:rowOff>107244</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8605500" y="652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98371</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8421428" y="661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17028</xdr:rowOff>
    </xdr:from>
    <xdr:to>
      <xdr:col>116</xdr:col>
      <xdr:colOff>114300</xdr:colOff>
      <xdr:row>38</xdr:row>
      <xdr:rowOff>118628</xdr:rowOff>
    </xdr:to>
    <xdr:sp macro="" textlink="">
      <xdr:nvSpPr>
        <xdr:cNvPr id="747" name="楕円 746">
          <a:extLst>
            <a:ext uri="{FF2B5EF4-FFF2-40B4-BE49-F238E27FC236}">
              <a16:creationId xmlns:a16="http://schemas.microsoft.com/office/drawing/2014/main" id="{00000000-0008-0000-0600-0000EB020000}"/>
            </a:ext>
          </a:extLst>
        </xdr:cNvPr>
        <xdr:cNvSpPr/>
      </xdr:nvSpPr>
      <xdr:spPr>
        <a:xfrm>
          <a:off x="22110700" y="6532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130603</xdr:rowOff>
    </xdr:from>
    <xdr:ext cx="469744" cy="259045"/>
    <xdr:sp macro="" textlink="">
      <xdr:nvSpPr>
        <xdr:cNvPr id="748" name="投資及び出資金該当値テキスト">
          <a:extLst>
            <a:ext uri="{FF2B5EF4-FFF2-40B4-BE49-F238E27FC236}">
              <a16:creationId xmlns:a16="http://schemas.microsoft.com/office/drawing/2014/main" id="{00000000-0008-0000-0600-0000EC020000}"/>
            </a:ext>
          </a:extLst>
        </xdr:cNvPr>
        <xdr:cNvSpPr txBox="1"/>
      </xdr:nvSpPr>
      <xdr:spPr>
        <a:xfrm>
          <a:off x="22212300" y="6474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147010</xdr:rowOff>
    </xdr:from>
    <xdr:to>
      <xdr:col>112</xdr:col>
      <xdr:colOff>38100</xdr:colOff>
      <xdr:row>38</xdr:row>
      <xdr:rowOff>77160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1272500" y="649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93687</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088428" y="6265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120218</xdr:rowOff>
    </xdr:from>
    <xdr:to>
      <xdr:col>107</xdr:col>
      <xdr:colOff>101600</xdr:colOff>
      <xdr:row>38</xdr:row>
      <xdr:rowOff>50368</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0383500" y="6463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66895</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199428" y="6239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93426</xdr:rowOff>
    </xdr:from>
    <xdr:to>
      <xdr:col>102</xdr:col>
      <xdr:colOff>165100</xdr:colOff>
      <xdr:row>38</xdr:row>
      <xdr:rowOff>23577</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19494500" y="643707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40103</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10428" y="6212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21463</xdr:rowOff>
    </xdr:from>
    <xdr:to>
      <xdr:col>98</xdr:col>
      <xdr:colOff>38100</xdr:colOff>
      <xdr:row>37</xdr:row>
      <xdr:rowOff>123063</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8605500" y="636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139590</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21428" y="6140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貸付金グラフ枠">
          <a:extLst>
            <a:ext uri="{FF2B5EF4-FFF2-40B4-BE49-F238E27FC236}">
              <a16:creationId xmlns:a16="http://schemas.microsoft.com/office/drawing/2014/main" id="{00000000-0008-0000-0600-00000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54478</xdr:rowOff>
    </xdr:from>
    <xdr:to>
      <xdr:col>116</xdr:col>
      <xdr:colOff>62864</xdr:colOff>
      <xdr:row>58</xdr:row>
      <xdr:rowOff>139700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flipV="1">
          <a:off x="22159595" y="8626978"/>
          <a:ext cx="1269" cy="1456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79" name="貸付金最小値テキスト">
          <a:extLst>
            <a:ext uri="{FF2B5EF4-FFF2-40B4-BE49-F238E27FC236}">
              <a16:creationId xmlns:a16="http://schemas.microsoft.com/office/drawing/2014/main" id="{00000000-0008-0000-0600-00000B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1155</xdr:rowOff>
    </xdr:from>
    <xdr:ext cx="534377" cy="259045"/>
    <xdr:sp macro="" textlink="">
      <xdr:nvSpPr>
        <xdr:cNvPr id="781" name="貸付金最大値テキスト">
          <a:extLst>
            <a:ext uri="{FF2B5EF4-FFF2-40B4-BE49-F238E27FC236}">
              <a16:creationId xmlns:a16="http://schemas.microsoft.com/office/drawing/2014/main" id="{00000000-0008-0000-0600-00000D030000}"/>
            </a:ext>
          </a:extLst>
        </xdr:cNvPr>
        <xdr:cNvSpPr txBox="1"/>
      </xdr:nvSpPr>
      <xdr:spPr>
        <a:xfrm>
          <a:off x="22212300" y="8402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54478</xdr:rowOff>
    </xdr:from>
    <xdr:to>
      <xdr:col>116</xdr:col>
      <xdr:colOff>152400</xdr:colOff>
      <xdr:row>50</xdr:row>
      <xdr:rowOff>54478</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22072600" y="8626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128178</xdr:rowOff>
    </xdr:from>
    <xdr:to>
      <xdr:col>116</xdr:col>
      <xdr:colOff>63500</xdr:colOff>
      <xdr:row>58</xdr:row>
      <xdr:rowOff>128361</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flipV="1">
          <a:off x="21323300" y="10072278"/>
          <a:ext cx="8382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29115</xdr:rowOff>
    </xdr:from>
    <xdr:ext cx="378565" cy="259045"/>
    <xdr:sp macro="" textlink="">
      <xdr:nvSpPr>
        <xdr:cNvPr id="784" name="貸付金平均値テキスト">
          <a:extLst>
            <a:ext uri="{FF2B5EF4-FFF2-40B4-BE49-F238E27FC236}">
              <a16:creationId xmlns:a16="http://schemas.microsoft.com/office/drawing/2014/main" id="{00000000-0008-0000-0600-000010030000}"/>
            </a:ext>
          </a:extLst>
        </xdr:cNvPr>
        <xdr:cNvSpPr txBox="1"/>
      </xdr:nvSpPr>
      <xdr:spPr>
        <a:xfrm>
          <a:off x="22212300" y="9801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6238</xdr:rowOff>
    </xdr:from>
    <xdr:to>
      <xdr:col>116</xdr:col>
      <xdr:colOff>114300</xdr:colOff>
      <xdr:row>58</xdr:row>
      <xdr:rowOff>107838</xdr:rowOff>
    </xdr:to>
    <xdr:sp macro="" textlink="">
      <xdr:nvSpPr>
        <xdr:cNvPr id="785" name="フローチャート: 判断 784">
          <a:extLst>
            <a:ext uri="{FF2B5EF4-FFF2-40B4-BE49-F238E27FC236}">
              <a16:creationId xmlns:a16="http://schemas.microsoft.com/office/drawing/2014/main" id="{00000000-0008-0000-0600-000011030000}"/>
            </a:ext>
          </a:extLst>
        </xdr:cNvPr>
        <xdr:cNvSpPr/>
      </xdr:nvSpPr>
      <xdr:spPr>
        <a:xfrm>
          <a:off x="22110700" y="995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128361</xdr:rowOff>
    </xdr:from>
    <xdr:to>
      <xdr:col>111</xdr:col>
      <xdr:colOff>177800</xdr:colOff>
      <xdr:row>58</xdr:row>
      <xdr:rowOff>128453</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flipV="1">
          <a:off x="20434300" y="10072461"/>
          <a:ext cx="889000" cy="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3678</xdr:rowOff>
    </xdr:from>
    <xdr:to>
      <xdr:col>112</xdr:col>
      <xdr:colOff>38100</xdr:colOff>
      <xdr:row>58</xdr:row>
      <xdr:rowOff>105278</xdr:rowOff>
    </xdr:to>
    <xdr:sp macro="" textlink="">
      <xdr:nvSpPr>
        <xdr:cNvPr id="787" name="フローチャート: 判断 786">
          <a:extLst>
            <a:ext uri="{FF2B5EF4-FFF2-40B4-BE49-F238E27FC236}">
              <a16:creationId xmlns:a16="http://schemas.microsoft.com/office/drawing/2014/main" id="{00000000-0008-0000-0600-000013030000}"/>
            </a:ext>
          </a:extLst>
        </xdr:cNvPr>
        <xdr:cNvSpPr/>
      </xdr:nvSpPr>
      <xdr:spPr>
        <a:xfrm>
          <a:off x="21272500" y="994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56</xdr:row>
      <xdr:rowOff>121805</xdr:rowOff>
    </xdr:from>
    <xdr:ext cx="378565"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21134017" y="97230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128453</xdr:rowOff>
    </xdr:from>
    <xdr:to>
      <xdr:col>107</xdr:col>
      <xdr:colOff>50800</xdr:colOff>
      <xdr:row>58</xdr:row>
      <xdr:rowOff>128544</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19545300" y="10072553"/>
          <a:ext cx="88900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569</xdr:rowOff>
    </xdr:from>
    <xdr:to>
      <xdr:col>107</xdr:col>
      <xdr:colOff>101600</xdr:colOff>
      <xdr:row>58</xdr:row>
      <xdr:rowOff>102169</xdr:rowOff>
    </xdr:to>
    <xdr:sp macro="" textlink="">
      <xdr:nvSpPr>
        <xdr:cNvPr id="790" name="フローチャート: 判断 789">
          <a:extLst>
            <a:ext uri="{FF2B5EF4-FFF2-40B4-BE49-F238E27FC236}">
              <a16:creationId xmlns:a16="http://schemas.microsoft.com/office/drawing/2014/main" id="{00000000-0008-0000-0600-000016030000}"/>
            </a:ext>
          </a:extLst>
        </xdr:cNvPr>
        <xdr:cNvSpPr/>
      </xdr:nvSpPr>
      <xdr:spPr>
        <a:xfrm>
          <a:off x="20383500" y="9944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56</xdr:row>
      <xdr:rowOff>118696</xdr:rowOff>
    </xdr:from>
    <xdr:ext cx="378565"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20245017" y="97198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128544</xdr:rowOff>
    </xdr:from>
    <xdr:to>
      <xdr:col>102</xdr:col>
      <xdr:colOff>114300</xdr:colOff>
      <xdr:row>58</xdr:row>
      <xdr:rowOff>128544</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656300" y="1007264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160772</xdr:rowOff>
    </xdr:from>
    <xdr:to>
      <xdr:col>102</xdr:col>
      <xdr:colOff>165100</xdr:colOff>
      <xdr:row>58</xdr:row>
      <xdr:rowOff>90922</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19494500" y="9933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107449</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9310428" y="9708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128036</xdr:rowOff>
    </xdr:from>
    <xdr:to>
      <xdr:col>98</xdr:col>
      <xdr:colOff>38100</xdr:colOff>
      <xdr:row>58</xdr:row>
      <xdr:rowOff>58186</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18605500" y="9900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74713</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8421428" y="9675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77378</xdr:rowOff>
    </xdr:from>
    <xdr:to>
      <xdr:col>116</xdr:col>
      <xdr:colOff>114300</xdr:colOff>
      <xdr:row>59</xdr:row>
      <xdr:rowOff>7528</xdr:rowOff>
    </xdr:to>
    <xdr:sp macro="" textlink="">
      <xdr:nvSpPr>
        <xdr:cNvPr id="802" name="楕円 801">
          <a:extLst>
            <a:ext uri="{FF2B5EF4-FFF2-40B4-BE49-F238E27FC236}">
              <a16:creationId xmlns:a16="http://schemas.microsoft.com/office/drawing/2014/main" id="{00000000-0008-0000-0600-000022030000}"/>
            </a:ext>
          </a:extLst>
        </xdr:cNvPr>
        <xdr:cNvSpPr/>
      </xdr:nvSpPr>
      <xdr:spPr>
        <a:xfrm>
          <a:off x="22110700" y="10021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163755</xdr:rowOff>
    </xdr:from>
    <xdr:ext cx="378565" cy="259045"/>
    <xdr:sp macro="" textlink="">
      <xdr:nvSpPr>
        <xdr:cNvPr id="803" name="貸付金該当値テキスト">
          <a:extLst>
            <a:ext uri="{FF2B5EF4-FFF2-40B4-BE49-F238E27FC236}">
              <a16:creationId xmlns:a16="http://schemas.microsoft.com/office/drawing/2014/main" id="{00000000-0008-0000-0600-000023030000}"/>
            </a:ext>
          </a:extLst>
        </xdr:cNvPr>
        <xdr:cNvSpPr txBox="1"/>
      </xdr:nvSpPr>
      <xdr:spPr>
        <a:xfrm>
          <a:off x="22212300" y="99364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77561</xdr:rowOff>
    </xdr:from>
    <xdr:to>
      <xdr:col>112</xdr:col>
      <xdr:colOff>38100</xdr:colOff>
      <xdr:row>59</xdr:row>
      <xdr:rowOff>7711</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1272500" y="1002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170288</xdr:rowOff>
    </xdr:from>
    <xdr:ext cx="378565"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134017" y="101143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77653</xdr:rowOff>
    </xdr:from>
    <xdr:to>
      <xdr:col>107</xdr:col>
      <xdr:colOff>101600</xdr:colOff>
      <xdr:row>59</xdr:row>
      <xdr:rowOff>7803</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0383500" y="10021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58</xdr:row>
      <xdr:rowOff>170380</xdr:rowOff>
    </xdr:from>
    <xdr:ext cx="378565"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245017" y="101144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77744</xdr:rowOff>
    </xdr:from>
    <xdr:to>
      <xdr:col>102</xdr:col>
      <xdr:colOff>165100</xdr:colOff>
      <xdr:row>59</xdr:row>
      <xdr:rowOff>7894</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19494500" y="1002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170471</xdr:rowOff>
    </xdr:from>
    <xdr:ext cx="378565"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56017" y="101145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77744</xdr:rowOff>
    </xdr:from>
    <xdr:to>
      <xdr:col>98</xdr:col>
      <xdr:colOff>38100</xdr:colOff>
      <xdr:row>59</xdr:row>
      <xdr:rowOff>7894</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18605500" y="1002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170471</xdr:rowOff>
    </xdr:from>
    <xdr:ext cx="378565"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67017" y="101145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1" name="直線コネクタ 820">
          <a:extLst>
            <a:ext uri="{FF2B5EF4-FFF2-40B4-BE49-F238E27FC236}">
              <a16:creationId xmlns:a16="http://schemas.microsoft.com/office/drawing/2014/main" id="{00000000-0008-0000-0600-00003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7" name="繰出金グラフ枠">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49142</xdr:rowOff>
    </xdr:from>
    <xdr:to>
      <xdr:col>116</xdr:col>
      <xdr:colOff>62864</xdr:colOff>
      <xdr:row>78</xdr:row>
      <xdr:rowOff>101099</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flipV="1">
          <a:off x="22159595" y="12222092"/>
          <a:ext cx="1269" cy="12521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104926</xdr:rowOff>
    </xdr:from>
    <xdr:ext cx="534377" cy="259045"/>
    <xdr:sp macro="" textlink="">
      <xdr:nvSpPr>
        <xdr:cNvPr id="839" name="繰出金最小値テキスト">
          <a:extLst>
            <a:ext uri="{FF2B5EF4-FFF2-40B4-BE49-F238E27FC236}">
              <a16:creationId xmlns:a16="http://schemas.microsoft.com/office/drawing/2014/main" id="{00000000-0008-0000-0600-000047030000}"/>
            </a:ext>
          </a:extLst>
        </xdr:cNvPr>
        <xdr:cNvSpPr txBox="1"/>
      </xdr:nvSpPr>
      <xdr:spPr>
        <a:xfrm>
          <a:off x="22212300" y="13478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101099</xdr:rowOff>
    </xdr:from>
    <xdr:to>
      <xdr:col>116</xdr:col>
      <xdr:colOff>152400</xdr:colOff>
      <xdr:row>78</xdr:row>
      <xdr:rowOff>101099</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22072600" y="13474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167269</xdr:rowOff>
    </xdr:from>
    <xdr:ext cx="534377" cy="259045"/>
    <xdr:sp macro="" textlink="">
      <xdr:nvSpPr>
        <xdr:cNvPr id="841" name="繰出金最大値テキスト">
          <a:extLst>
            <a:ext uri="{FF2B5EF4-FFF2-40B4-BE49-F238E27FC236}">
              <a16:creationId xmlns:a16="http://schemas.microsoft.com/office/drawing/2014/main" id="{00000000-0008-0000-0600-000049030000}"/>
            </a:ext>
          </a:extLst>
        </xdr:cNvPr>
        <xdr:cNvSpPr txBox="1"/>
      </xdr:nvSpPr>
      <xdr:spPr>
        <a:xfrm>
          <a:off x="22212300" y="11997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49142</xdr:rowOff>
    </xdr:from>
    <xdr:to>
      <xdr:col>116</xdr:col>
      <xdr:colOff>152400</xdr:colOff>
      <xdr:row>71</xdr:row>
      <xdr:rowOff>49142</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2222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36144</xdr:rowOff>
    </xdr:from>
    <xdr:to>
      <xdr:col>116</xdr:col>
      <xdr:colOff>63500</xdr:colOff>
      <xdr:row>75</xdr:row>
      <xdr:rowOff>121445</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1323300" y="12894894"/>
          <a:ext cx="838200" cy="85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117260</xdr:rowOff>
    </xdr:from>
    <xdr:ext cx="534377" cy="259045"/>
    <xdr:sp macro="" textlink="">
      <xdr:nvSpPr>
        <xdr:cNvPr id="844" name="繰出金平均値テキスト">
          <a:extLst>
            <a:ext uri="{FF2B5EF4-FFF2-40B4-BE49-F238E27FC236}">
              <a16:creationId xmlns:a16="http://schemas.microsoft.com/office/drawing/2014/main" id="{00000000-0008-0000-0600-00004C030000}"/>
            </a:ext>
          </a:extLst>
        </xdr:cNvPr>
        <xdr:cNvSpPr txBox="1"/>
      </xdr:nvSpPr>
      <xdr:spPr>
        <a:xfrm>
          <a:off x="22212300" y="129760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138833</xdr:rowOff>
    </xdr:from>
    <xdr:to>
      <xdr:col>116</xdr:col>
      <xdr:colOff>114300</xdr:colOff>
      <xdr:row>76</xdr:row>
      <xdr:rowOff>68982</xdr:rowOff>
    </xdr:to>
    <xdr:sp macro="" textlink="">
      <xdr:nvSpPr>
        <xdr:cNvPr id="845" name="フローチャート: 判断 844">
          <a:extLst>
            <a:ext uri="{FF2B5EF4-FFF2-40B4-BE49-F238E27FC236}">
              <a16:creationId xmlns:a16="http://schemas.microsoft.com/office/drawing/2014/main" id="{00000000-0008-0000-0600-00004D030000}"/>
            </a:ext>
          </a:extLst>
        </xdr:cNvPr>
        <xdr:cNvSpPr/>
      </xdr:nvSpPr>
      <xdr:spPr>
        <a:xfrm>
          <a:off x="22110700" y="129975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121445</xdr:rowOff>
    </xdr:from>
    <xdr:to>
      <xdr:col>111</xdr:col>
      <xdr:colOff>177800</xdr:colOff>
      <xdr:row>76</xdr:row>
      <xdr:rowOff>51983</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0434300" y="12980195"/>
          <a:ext cx="889000" cy="101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103629</xdr:rowOff>
    </xdr:from>
    <xdr:to>
      <xdr:col>112</xdr:col>
      <xdr:colOff>38100</xdr:colOff>
      <xdr:row>76</xdr:row>
      <xdr:rowOff>33778</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1272500" y="12962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24905</xdr:rowOff>
    </xdr:from>
    <xdr:ext cx="534377"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21056111" y="13055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51983</xdr:rowOff>
    </xdr:from>
    <xdr:to>
      <xdr:col>107</xdr:col>
      <xdr:colOff>50800</xdr:colOff>
      <xdr:row>76</xdr:row>
      <xdr:rowOff>129249</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19545300" y="13082183"/>
          <a:ext cx="889000" cy="77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154769</xdr:rowOff>
    </xdr:from>
    <xdr:to>
      <xdr:col>107</xdr:col>
      <xdr:colOff>101600</xdr:colOff>
      <xdr:row>76</xdr:row>
      <xdr:rowOff>84919</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0383500" y="13013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101447</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0167111" y="12788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119289</xdr:rowOff>
    </xdr:from>
    <xdr:to>
      <xdr:col>102</xdr:col>
      <xdr:colOff>114300</xdr:colOff>
      <xdr:row>76</xdr:row>
      <xdr:rowOff>129249</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656300" y="13149489"/>
          <a:ext cx="889000" cy="9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13463</xdr:rowOff>
    </xdr:from>
    <xdr:to>
      <xdr:col>102</xdr:col>
      <xdr:colOff>165100</xdr:colOff>
      <xdr:row>76</xdr:row>
      <xdr:rowOff>115063</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19494500" y="1304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131589</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9278111" y="12818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168584</xdr:rowOff>
    </xdr:from>
    <xdr:to>
      <xdr:col>98</xdr:col>
      <xdr:colOff>38100</xdr:colOff>
      <xdr:row>76</xdr:row>
      <xdr:rowOff>98734</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8605500" y="13027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115261</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8389111" y="12802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156794</xdr:rowOff>
    </xdr:from>
    <xdr:to>
      <xdr:col>116</xdr:col>
      <xdr:colOff>114300</xdr:colOff>
      <xdr:row>75</xdr:row>
      <xdr:rowOff>86944</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2110700" y="12844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8221</xdr:rowOff>
    </xdr:from>
    <xdr:ext cx="534377" cy="259045"/>
    <xdr:sp macro="" textlink="">
      <xdr:nvSpPr>
        <xdr:cNvPr id="863" name="繰出金該当値テキスト">
          <a:extLst>
            <a:ext uri="{FF2B5EF4-FFF2-40B4-BE49-F238E27FC236}">
              <a16:creationId xmlns:a16="http://schemas.microsoft.com/office/drawing/2014/main" id="{00000000-0008-0000-0600-00005F030000}"/>
            </a:ext>
          </a:extLst>
        </xdr:cNvPr>
        <xdr:cNvSpPr txBox="1"/>
      </xdr:nvSpPr>
      <xdr:spPr>
        <a:xfrm>
          <a:off x="22212300" y="12695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70645</xdr:rowOff>
    </xdr:from>
    <xdr:to>
      <xdr:col>112</xdr:col>
      <xdr:colOff>38100</xdr:colOff>
      <xdr:row>76</xdr:row>
      <xdr:rowOff>794</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1272500" y="1292939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17322</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56111" y="12704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1183</xdr:rowOff>
    </xdr:from>
    <xdr:to>
      <xdr:col>107</xdr:col>
      <xdr:colOff>101600</xdr:colOff>
      <xdr:row>76</xdr:row>
      <xdr:rowOff>102783</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0383500" y="13031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93910</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3124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78449</xdr:rowOff>
    </xdr:from>
    <xdr:to>
      <xdr:col>102</xdr:col>
      <xdr:colOff>165100</xdr:colOff>
      <xdr:row>77</xdr:row>
      <xdr:rowOff>8599</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19494500" y="13108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171176</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78111" y="13201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68489</xdr:rowOff>
    </xdr:from>
    <xdr:to>
      <xdr:col>98</xdr:col>
      <xdr:colOff>38100</xdr:colOff>
      <xdr:row>76</xdr:row>
      <xdr:rowOff>170089</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8605500" y="1309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161216</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89111" y="13191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6" name="前年度繰上充用金グラフ枠">
          <a:extLst>
            <a:ext uri="{FF2B5EF4-FFF2-40B4-BE49-F238E27FC236}">
              <a16:creationId xmlns:a16="http://schemas.microsoft.com/office/drawing/2014/main" id="{00000000-0008-0000-0600-00007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8" name="前年度繰上充用金最小値テキスト">
          <a:extLst>
            <a:ext uri="{FF2B5EF4-FFF2-40B4-BE49-F238E27FC236}">
              <a16:creationId xmlns:a16="http://schemas.microsoft.com/office/drawing/2014/main" id="{00000000-0008-0000-0600-00007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0" name="前年度繰上充用金最大値テキスト">
          <a:extLst>
            <a:ext uri="{FF2B5EF4-FFF2-40B4-BE49-F238E27FC236}">
              <a16:creationId xmlns:a16="http://schemas.microsoft.com/office/drawing/2014/main" id="{00000000-0008-0000-0600-00007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3" name="前年度繰上充用金平均値テキスト">
          <a:extLst>
            <a:ext uri="{FF2B5EF4-FFF2-40B4-BE49-F238E27FC236}">
              <a16:creationId xmlns:a16="http://schemas.microsoft.com/office/drawing/2014/main" id="{00000000-0008-0000-0600-00007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4" name="フローチャート: 判断 893">
          <a:extLst>
            <a:ext uri="{FF2B5EF4-FFF2-40B4-BE49-F238E27FC236}">
              <a16:creationId xmlns:a16="http://schemas.microsoft.com/office/drawing/2014/main" id="{00000000-0008-0000-0600-00007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2" name="前年度繰上充用金該当値テキスト">
          <a:extLst>
            <a:ext uri="{FF2B5EF4-FFF2-40B4-BE49-F238E27FC236}">
              <a16:creationId xmlns:a16="http://schemas.microsoft.com/office/drawing/2014/main" id="{00000000-0008-0000-0600-00009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1" name="正方形/長方形 920">
          <a:extLst>
            <a:ext uri="{FF2B5EF4-FFF2-40B4-BE49-F238E27FC236}">
              <a16:creationId xmlns:a16="http://schemas.microsoft.com/office/drawing/2014/main" id="{00000000-0008-0000-0600-00009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・歳出決算総額に対する住民一人当たりのコストは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426,021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円で、前年度比＋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51,427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円となった。クリーンセンター再整備工事費の増などによる普通建設事業費の増加（前年度比＋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28,064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円）が主な要因である。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・構成割合は高い順に人件費、扶助費、物件費となっており前年度から変わりなかった。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件費は類似団体内平均より高い状況が続いており、職員給与水準が国基準より高いことやごみ収集業務、学校給食業務及び消防業務を直営・単独で実施していることが主な要因である。今後、業務の委託化や広域連携などによる効率的な行政運営に努めていく必要が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・扶助費は価格高騰緊急支援給付金の増の影響が大きく、前年度比＋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10,411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・物件費は葉山町電子商品券交付事業完了による業務委託料の減や、新型コロナウイルスワクチン接種に係る各種委託料の減の影響などにより、前年度比△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485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神奈川県葉山町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31,813
31,497
17.04
14,392,115
13,553,003
776,544
7,936,130
5,697,056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117602</xdr:rowOff>
    </xdr:from>
    <xdr:to>
      <xdr:col>24</xdr:col>
      <xdr:colOff>62865</xdr:colOff>
      <xdr:row>38</xdr:row>
      <xdr:rowOff>32258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61102"/>
          <a:ext cx="1270" cy="1286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36085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51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32258</xdr:rowOff>
    </xdr:from>
    <xdr:to>
      <xdr:col>24</xdr:col>
      <xdr:colOff>152400</xdr:colOff>
      <xdr:row>38</xdr:row>
      <xdr:rowOff>32258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47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64279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36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117602</xdr:rowOff>
    </xdr:from>
    <xdr:to>
      <xdr:col>24</xdr:col>
      <xdr:colOff>152400</xdr:colOff>
      <xdr:row>30</xdr:row>
      <xdr:rowOff>117602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61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96647</xdr:rowOff>
    </xdr:from>
    <xdr:to>
      <xdr:col>24</xdr:col>
      <xdr:colOff>63500</xdr:colOff>
      <xdr:row>31</xdr:row>
      <xdr:rowOff>163322</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411597"/>
          <a:ext cx="8382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139336</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68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160909</xdr:rowOff>
    </xdr:from>
    <xdr:to>
      <xdr:col>24</xdr:col>
      <xdr:colOff>114300</xdr:colOff>
      <xdr:row>35</xdr:row>
      <xdr:rowOff>91059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990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30</xdr:row>
      <xdr:rowOff>165608</xdr:rowOff>
    </xdr:from>
    <xdr:to>
      <xdr:col>19</xdr:col>
      <xdr:colOff>177800</xdr:colOff>
      <xdr:row>31</xdr:row>
      <xdr:rowOff>163322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309108"/>
          <a:ext cx="889000" cy="16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167767</xdr:rowOff>
    </xdr:from>
    <xdr:to>
      <xdr:col>20</xdr:col>
      <xdr:colOff>38100</xdr:colOff>
      <xdr:row>35</xdr:row>
      <xdr:rowOff>97917</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99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89044</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08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30</xdr:row>
      <xdr:rowOff>165608</xdr:rowOff>
    </xdr:from>
    <xdr:to>
      <xdr:col>15</xdr:col>
      <xdr:colOff>50800</xdr:colOff>
      <xdr:row>32</xdr:row>
      <xdr:rowOff>90170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309108"/>
          <a:ext cx="889000" cy="267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29845</xdr:rowOff>
    </xdr:from>
    <xdr:to>
      <xdr:col>15</xdr:col>
      <xdr:colOff>101600</xdr:colOff>
      <xdr:row>35</xdr:row>
      <xdr:rowOff>131445</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3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122572</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23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73787</xdr:rowOff>
    </xdr:from>
    <xdr:to>
      <xdr:col>10</xdr:col>
      <xdr:colOff>114300</xdr:colOff>
      <xdr:row>32</xdr:row>
      <xdr:rowOff>90170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560187"/>
          <a:ext cx="889000" cy="16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30607</xdr:rowOff>
    </xdr:from>
    <xdr:to>
      <xdr:col>10</xdr:col>
      <xdr:colOff>165100</xdr:colOff>
      <xdr:row>35</xdr:row>
      <xdr:rowOff>132207</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31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123334</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2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30988</xdr:rowOff>
    </xdr:from>
    <xdr:to>
      <xdr:col>6</xdr:col>
      <xdr:colOff>38100</xdr:colOff>
      <xdr:row>35</xdr:row>
      <xdr:rowOff>132588</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31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123715</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24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45847</xdr:rowOff>
    </xdr:from>
    <xdr:to>
      <xdr:col>24</xdr:col>
      <xdr:colOff>114300</xdr:colOff>
      <xdr:row>31</xdr:row>
      <xdr:rowOff>147447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360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68724</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212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112522</xdr:rowOff>
    </xdr:from>
    <xdr:to>
      <xdr:col>20</xdr:col>
      <xdr:colOff>38100</xdr:colOff>
      <xdr:row>32</xdr:row>
      <xdr:rowOff>42672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427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30</xdr:row>
      <xdr:rowOff>59199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202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30</xdr:row>
      <xdr:rowOff>114808</xdr:rowOff>
    </xdr:from>
    <xdr:to>
      <xdr:col>15</xdr:col>
      <xdr:colOff>101600</xdr:colOff>
      <xdr:row>31</xdr:row>
      <xdr:rowOff>44958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258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29</xdr:row>
      <xdr:rowOff>61485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033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39370</xdr:rowOff>
    </xdr:from>
    <xdr:to>
      <xdr:col>10</xdr:col>
      <xdr:colOff>165100</xdr:colOff>
      <xdr:row>32</xdr:row>
      <xdr:rowOff>140970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52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157497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300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22987</xdr:rowOff>
    </xdr:from>
    <xdr:to>
      <xdr:col>6</xdr:col>
      <xdr:colOff>38100</xdr:colOff>
      <xdr:row>32</xdr:row>
      <xdr:rowOff>124587</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509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141114</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284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134621</xdr:rowOff>
    </xdr:from>
    <xdr:to>
      <xdr:col>24</xdr:col>
      <xdr:colOff>62865</xdr:colOff>
      <xdr:row>58</xdr:row>
      <xdr:rowOff>80992</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707121"/>
          <a:ext cx="1270" cy="1317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84819</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2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80992</xdr:rowOff>
    </xdr:from>
    <xdr:to>
      <xdr:col>24</xdr:col>
      <xdr:colOff>152400</xdr:colOff>
      <xdr:row>58</xdr:row>
      <xdr:rowOff>80992</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25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81298</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82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381,333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134621</xdr:rowOff>
    </xdr:from>
    <xdr:to>
      <xdr:col>24</xdr:col>
      <xdr:colOff>152400</xdr:colOff>
      <xdr:row>50</xdr:row>
      <xdr:rowOff>134621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707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143388</xdr:rowOff>
    </xdr:from>
    <xdr:to>
      <xdr:col>24</xdr:col>
      <xdr:colOff>63500</xdr:colOff>
      <xdr:row>58</xdr:row>
      <xdr:rowOff>6769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916038"/>
          <a:ext cx="838200" cy="34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72710</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739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49833</xdr:rowOff>
    </xdr:from>
    <xdr:to>
      <xdr:col>24</xdr:col>
      <xdr:colOff>114300</xdr:colOff>
      <xdr:row>57</xdr:row>
      <xdr:rowOff>151433</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22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1210</xdr:rowOff>
    </xdr:from>
    <xdr:to>
      <xdr:col>19</xdr:col>
      <xdr:colOff>177800</xdr:colOff>
      <xdr:row>58</xdr:row>
      <xdr:rowOff>6769</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945310"/>
          <a:ext cx="889000" cy="5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74917</xdr:rowOff>
    </xdr:from>
    <xdr:to>
      <xdr:col>20</xdr:col>
      <xdr:colOff>38100</xdr:colOff>
      <xdr:row>58</xdr:row>
      <xdr:rowOff>5067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4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21594</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62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1210</xdr:rowOff>
    </xdr:from>
    <xdr:to>
      <xdr:col>15</xdr:col>
      <xdr:colOff>50800</xdr:colOff>
      <xdr:row>58</xdr:row>
      <xdr:rowOff>21632</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945310"/>
          <a:ext cx="889000" cy="20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68829</xdr:rowOff>
    </xdr:from>
    <xdr:to>
      <xdr:col>15</xdr:col>
      <xdr:colOff>101600</xdr:colOff>
      <xdr:row>57</xdr:row>
      <xdr:rowOff>170429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41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15506</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616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134412</xdr:rowOff>
    </xdr:from>
    <xdr:to>
      <xdr:col>10</xdr:col>
      <xdr:colOff>114300</xdr:colOff>
      <xdr:row>58</xdr:row>
      <xdr:rowOff>21632</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564162"/>
          <a:ext cx="889000" cy="401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60892</xdr:rowOff>
    </xdr:from>
    <xdr:to>
      <xdr:col>10</xdr:col>
      <xdr:colOff>165100</xdr:colOff>
      <xdr:row>57</xdr:row>
      <xdr:rowOff>162492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33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7569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608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67636</xdr:rowOff>
    </xdr:from>
    <xdr:to>
      <xdr:col>6</xdr:col>
      <xdr:colOff>38100</xdr:colOff>
      <xdr:row>55</xdr:row>
      <xdr:rowOff>169236</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49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14313</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272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92588</xdr:rowOff>
    </xdr:from>
    <xdr:to>
      <xdr:col>24</xdr:col>
      <xdr:colOff>114300</xdr:colOff>
      <xdr:row>58</xdr:row>
      <xdr:rowOff>22738</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65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28259</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800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127419</xdr:rowOff>
    </xdr:from>
    <xdr:to>
      <xdr:col>20</xdr:col>
      <xdr:colOff>38100</xdr:colOff>
      <xdr:row>58</xdr:row>
      <xdr:rowOff>57569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00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48696</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992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121860</xdr:rowOff>
    </xdr:from>
    <xdr:to>
      <xdr:col>15</xdr:col>
      <xdr:colOff>101600</xdr:colOff>
      <xdr:row>58</xdr:row>
      <xdr:rowOff>52010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94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43137</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987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142282</xdr:rowOff>
    </xdr:from>
    <xdr:to>
      <xdr:col>10</xdr:col>
      <xdr:colOff>165100</xdr:colOff>
      <xdr:row>58</xdr:row>
      <xdr:rowOff>72432</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14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63559</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10007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83612</xdr:rowOff>
    </xdr:from>
    <xdr:to>
      <xdr:col>6</xdr:col>
      <xdr:colOff>38100</xdr:colOff>
      <xdr:row>56</xdr:row>
      <xdr:rowOff>13762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513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4889</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606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141743</xdr:rowOff>
    </xdr:from>
    <xdr:to>
      <xdr:col>24</xdr:col>
      <xdr:colOff>62865</xdr:colOff>
      <xdr:row>77</xdr:row>
      <xdr:rowOff>133299</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43243"/>
          <a:ext cx="1270" cy="1191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137126</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338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133299</xdr:rowOff>
    </xdr:from>
    <xdr:to>
      <xdr:col>24</xdr:col>
      <xdr:colOff>152400</xdr:colOff>
      <xdr:row>77</xdr:row>
      <xdr:rowOff>133299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334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88420</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18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289,732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141743</xdr:rowOff>
    </xdr:from>
    <xdr:to>
      <xdr:col>24</xdr:col>
      <xdr:colOff>152400</xdr:colOff>
      <xdr:row>70</xdr:row>
      <xdr:rowOff>141743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43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148760</xdr:rowOff>
    </xdr:from>
    <xdr:to>
      <xdr:col>24</xdr:col>
      <xdr:colOff>63500</xdr:colOff>
      <xdr:row>77</xdr:row>
      <xdr:rowOff>98628</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178960"/>
          <a:ext cx="838200" cy="121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116806</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8041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93929</xdr:rowOff>
    </xdr:from>
    <xdr:to>
      <xdr:col>24</xdr:col>
      <xdr:colOff>114300</xdr:colOff>
      <xdr:row>76</xdr:row>
      <xdr:rowOff>24079</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52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98628</xdr:rowOff>
    </xdr:from>
    <xdr:to>
      <xdr:col>19</xdr:col>
      <xdr:colOff>177800</xdr:colOff>
      <xdr:row>78</xdr:row>
      <xdr:rowOff>7035</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300278"/>
          <a:ext cx="889000" cy="79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32069</xdr:rowOff>
    </xdr:from>
    <xdr:to>
      <xdr:col>20</xdr:col>
      <xdr:colOff>38100</xdr:colOff>
      <xdr:row>76</xdr:row>
      <xdr:rowOff>133669</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62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150197</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83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136903</xdr:rowOff>
    </xdr:from>
    <xdr:to>
      <xdr:col>15</xdr:col>
      <xdr:colOff>50800</xdr:colOff>
      <xdr:row>78</xdr:row>
      <xdr:rowOff>7035</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338553"/>
          <a:ext cx="889000" cy="41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104887</xdr:rowOff>
    </xdr:from>
    <xdr:to>
      <xdr:col>15</xdr:col>
      <xdr:colOff>101600</xdr:colOff>
      <xdr:row>77</xdr:row>
      <xdr:rowOff>35037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135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51564</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910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136903</xdr:rowOff>
    </xdr:from>
    <xdr:to>
      <xdr:col>10</xdr:col>
      <xdr:colOff>114300</xdr:colOff>
      <xdr:row>78</xdr:row>
      <xdr:rowOff>109745</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338553"/>
          <a:ext cx="889000" cy="144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26896</xdr:rowOff>
    </xdr:from>
    <xdr:to>
      <xdr:col>10</xdr:col>
      <xdr:colOff>165100</xdr:colOff>
      <xdr:row>76</xdr:row>
      <xdr:rowOff>128496</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05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145023</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832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66193</xdr:rowOff>
    </xdr:from>
    <xdr:to>
      <xdr:col>6</xdr:col>
      <xdr:colOff>38100</xdr:colOff>
      <xdr:row>77</xdr:row>
      <xdr:rowOff>167793</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6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12870</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043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97960</xdr:rowOff>
    </xdr:from>
    <xdr:to>
      <xdr:col>24</xdr:col>
      <xdr:colOff>114300</xdr:colOff>
      <xdr:row>77</xdr:row>
      <xdr:rowOff>28110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12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76387</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106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47828</xdr:rowOff>
    </xdr:from>
    <xdr:to>
      <xdr:col>20</xdr:col>
      <xdr:colOff>38100</xdr:colOff>
      <xdr:row>77</xdr:row>
      <xdr:rowOff>149428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249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140555</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342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127685</xdr:rowOff>
    </xdr:from>
    <xdr:to>
      <xdr:col>15</xdr:col>
      <xdr:colOff>101600</xdr:colOff>
      <xdr:row>78</xdr:row>
      <xdr:rowOff>57835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329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48962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422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86103</xdr:rowOff>
    </xdr:from>
    <xdr:to>
      <xdr:col>10</xdr:col>
      <xdr:colOff>165100</xdr:colOff>
      <xdr:row>78</xdr:row>
      <xdr:rowOff>16253</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287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7380</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380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58945</xdr:rowOff>
    </xdr:from>
    <xdr:to>
      <xdr:col>6</xdr:col>
      <xdr:colOff>38100</xdr:colOff>
      <xdr:row>78</xdr:row>
      <xdr:rowOff>160545</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432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151672</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524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60040</xdr:rowOff>
    </xdr:from>
    <xdr:to>
      <xdr:col>24</xdr:col>
      <xdr:colOff>62865</xdr:colOff>
      <xdr:row>99</xdr:row>
      <xdr:rowOff>66762</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490540"/>
          <a:ext cx="1270" cy="1549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70589</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704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66762</xdr:rowOff>
    </xdr:from>
    <xdr:to>
      <xdr:col>24</xdr:col>
      <xdr:colOff>152400</xdr:colOff>
      <xdr:row>99</xdr:row>
      <xdr:rowOff>66762</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7040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6717</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265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125,227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60040</xdr:rowOff>
    </xdr:from>
    <xdr:to>
      <xdr:col>24</xdr:col>
      <xdr:colOff>152400</xdr:colOff>
      <xdr:row>90</xdr:row>
      <xdr:rowOff>60040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4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53549</xdr:rowOff>
    </xdr:from>
    <xdr:to>
      <xdr:col>24</xdr:col>
      <xdr:colOff>63500</xdr:colOff>
      <xdr:row>97</xdr:row>
      <xdr:rowOff>132172</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797300" y="16341299"/>
          <a:ext cx="838200" cy="421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51767</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682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73340</xdr:rowOff>
    </xdr:from>
    <xdr:to>
      <xdr:col>24</xdr:col>
      <xdr:colOff>114300</xdr:colOff>
      <xdr:row>98</xdr:row>
      <xdr:rowOff>3490</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70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67904</xdr:rowOff>
    </xdr:from>
    <xdr:to>
      <xdr:col>19</xdr:col>
      <xdr:colOff>177800</xdr:colOff>
      <xdr:row>97</xdr:row>
      <xdr:rowOff>132172</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908300" y="16527104"/>
          <a:ext cx="889000" cy="235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100895</xdr:rowOff>
    </xdr:from>
    <xdr:to>
      <xdr:col>20</xdr:col>
      <xdr:colOff>38100</xdr:colOff>
      <xdr:row>98</xdr:row>
      <xdr:rowOff>31045</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731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22172</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824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67904</xdr:rowOff>
    </xdr:from>
    <xdr:to>
      <xdr:col>15</xdr:col>
      <xdr:colOff>50800</xdr:colOff>
      <xdr:row>97</xdr:row>
      <xdr:rowOff>42866</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527104"/>
          <a:ext cx="889000" cy="146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60584</xdr:rowOff>
    </xdr:from>
    <xdr:to>
      <xdr:col>15</xdr:col>
      <xdr:colOff>101600</xdr:colOff>
      <xdr:row>97</xdr:row>
      <xdr:rowOff>162184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9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153311</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783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42866</xdr:rowOff>
    </xdr:from>
    <xdr:to>
      <xdr:col>10</xdr:col>
      <xdr:colOff>114300</xdr:colOff>
      <xdr:row>98</xdr:row>
      <xdr:rowOff>60314</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673516"/>
          <a:ext cx="889000" cy="188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71968</xdr:rowOff>
    </xdr:from>
    <xdr:to>
      <xdr:col>10</xdr:col>
      <xdr:colOff>165100</xdr:colOff>
      <xdr:row>98</xdr:row>
      <xdr:rowOff>2118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702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164695</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795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22180</xdr:rowOff>
    </xdr:from>
    <xdr:to>
      <xdr:col>6</xdr:col>
      <xdr:colOff>38100</xdr:colOff>
      <xdr:row>98</xdr:row>
      <xdr:rowOff>123780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82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114907</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917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2749</xdr:rowOff>
    </xdr:from>
    <xdr:to>
      <xdr:col>24</xdr:col>
      <xdr:colOff>114300</xdr:colOff>
      <xdr:row>95</xdr:row>
      <xdr:rowOff>104349</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290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25626</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141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81372</xdr:rowOff>
    </xdr:from>
    <xdr:to>
      <xdr:col>20</xdr:col>
      <xdr:colOff>38100</xdr:colOff>
      <xdr:row>98</xdr:row>
      <xdr:rowOff>11522</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712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28049</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487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17104</xdr:rowOff>
    </xdr:from>
    <xdr:to>
      <xdr:col>15</xdr:col>
      <xdr:colOff>101600</xdr:colOff>
      <xdr:row>96</xdr:row>
      <xdr:rowOff>118704</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476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135231</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251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163516</xdr:rowOff>
    </xdr:from>
    <xdr:to>
      <xdr:col>10</xdr:col>
      <xdr:colOff>165100</xdr:colOff>
      <xdr:row>97</xdr:row>
      <xdr:rowOff>93666</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62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110193</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397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9514</xdr:rowOff>
    </xdr:from>
    <xdr:to>
      <xdr:col>6</xdr:col>
      <xdr:colOff>38100</xdr:colOff>
      <xdr:row>98</xdr:row>
      <xdr:rowOff>111114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811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127641</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586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39116</xdr:rowOff>
    </xdr:from>
    <xdr:to>
      <xdr:col>54</xdr:col>
      <xdr:colOff>189865</xdr:colOff>
      <xdr:row>39</xdr:row>
      <xdr:rowOff>98878</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182616"/>
          <a:ext cx="1270" cy="1602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157243</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4957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39116</xdr:rowOff>
    </xdr:from>
    <xdr:to>
      <xdr:col>55</xdr:col>
      <xdr:colOff>88900</xdr:colOff>
      <xdr:row>30</xdr:row>
      <xdr:rowOff>39116</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18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52832</xdr:rowOff>
    </xdr:from>
    <xdr:to>
      <xdr:col>55</xdr:col>
      <xdr:colOff>0</xdr:colOff>
      <xdr:row>39</xdr:row>
      <xdr:rowOff>53159</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739382"/>
          <a:ext cx="8382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115696</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45934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92819</xdr:rowOff>
    </xdr:from>
    <xdr:to>
      <xdr:col>55</xdr:col>
      <xdr:colOff>50800</xdr:colOff>
      <xdr:row>39</xdr:row>
      <xdr:rowOff>22969</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607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52179</xdr:rowOff>
    </xdr:from>
    <xdr:to>
      <xdr:col>50</xdr:col>
      <xdr:colOff>114300</xdr:colOff>
      <xdr:row>39</xdr:row>
      <xdr:rowOff>53159</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738729"/>
          <a:ext cx="8890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64081</xdr:rowOff>
    </xdr:from>
    <xdr:to>
      <xdr:col>50</xdr:col>
      <xdr:colOff>165100</xdr:colOff>
      <xdr:row>38</xdr:row>
      <xdr:rowOff>165681</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579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10758</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3544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50219</xdr:rowOff>
    </xdr:from>
    <xdr:to>
      <xdr:col>45</xdr:col>
      <xdr:colOff>177800</xdr:colOff>
      <xdr:row>39</xdr:row>
      <xdr:rowOff>52179</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736769"/>
          <a:ext cx="889000" cy="1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92166</xdr:rowOff>
    </xdr:from>
    <xdr:to>
      <xdr:col>46</xdr:col>
      <xdr:colOff>38100</xdr:colOff>
      <xdr:row>39</xdr:row>
      <xdr:rowOff>22316</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607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38843</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3824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49240</xdr:rowOff>
    </xdr:from>
    <xdr:to>
      <xdr:col>41</xdr:col>
      <xdr:colOff>50800</xdr:colOff>
      <xdr:row>39</xdr:row>
      <xdr:rowOff>50219</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735790"/>
          <a:ext cx="889000" cy="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91186</xdr:rowOff>
    </xdr:from>
    <xdr:to>
      <xdr:col>41</xdr:col>
      <xdr:colOff>101600</xdr:colOff>
      <xdr:row>39</xdr:row>
      <xdr:rowOff>21336</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606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37863</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3815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88574</xdr:rowOff>
    </xdr:from>
    <xdr:to>
      <xdr:col>36</xdr:col>
      <xdr:colOff>165100</xdr:colOff>
      <xdr:row>39</xdr:row>
      <xdr:rowOff>18724</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60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35250</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3789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2032</xdr:rowOff>
    </xdr:from>
    <xdr:to>
      <xdr:col>55</xdr:col>
      <xdr:colOff>50800</xdr:colOff>
      <xdr:row>39</xdr:row>
      <xdr:rowOff>103632</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688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88409</xdr:rowOff>
    </xdr:from>
    <xdr:ext cx="378565"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6035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2359</xdr:rowOff>
    </xdr:from>
    <xdr:to>
      <xdr:col>50</xdr:col>
      <xdr:colOff>165100</xdr:colOff>
      <xdr:row>39</xdr:row>
      <xdr:rowOff>103959</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688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95086</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50017" y="67816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1379</xdr:rowOff>
    </xdr:from>
    <xdr:to>
      <xdr:col>46</xdr:col>
      <xdr:colOff>38100</xdr:colOff>
      <xdr:row>39</xdr:row>
      <xdr:rowOff>102979</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687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94106</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61017" y="67806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170869</xdr:rowOff>
    </xdr:from>
    <xdr:to>
      <xdr:col>41</xdr:col>
      <xdr:colOff>101600</xdr:colOff>
      <xdr:row>39</xdr:row>
      <xdr:rowOff>101019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685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92146</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72017" y="67786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169890</xdr:rowOff>
    </xdr:from>
    <xdr:to>
      <xdr:col>36</xdr:col>
      <xdr:colOff>165100</xdr:colOff>
      <xdr:row>39</xdr:row>
      <xdr:rowOff>100040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684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91167</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83017" y="67777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31267</xdr:rowOff>
    </xdr:from>
    <xdr:to>
      <xdr:col>54</xdr:col>
      <xdr:colOff>189865</xdr:colOff>
      <xdr:row>59</xdr:row>
      <xdr:rowOff>29496</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775217"/>
          <a:ext cx="1270" cy="1369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33323</xdr:rowOff>
    </xdr:from>
    <xdr:ext cx="378565"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488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29496</xdr:rowOff>
    </xdr:from>
    <xdr:to>
      <xdr:col>55</xdr:col>
      <xdr:colOff>88900</xdr:colOff>
      <xdr:row>59</xdr:row>
      <xdr:rowOff>29496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45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149394</xdr:rowOff>
    </xdr:from>
    <xdr:ext cx="534377"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50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72,692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31267</xdr:rowOff>
    </xdr:from>
    <xdr:to>
      <xdr:col>55</xdr:col>
      <xdr:colOff>88900</xdr:colOff>
      <xdr:row>51</xdr:row>
      <xdr:rowOff>31267</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775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15418</xdr:rowOff>
    </xdr:from>
    <xdr:to>
      <xdr:col>55</xdr:col>
      <xdr:colOff>0</xdr:colOff>
      <xdr:row>59</xdr:row>
      <xdr:rowOff>19514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10130968"/>
          <a:ext cx="838200" cy="4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169346</xdr:rowOff>
    </xdr:from>
    <xdr:ext cx="469744"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7705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146469</xdr:rowOff>
    </xdr:from>
    <xdr:to>
      <xdr:col>55</xdr:col>
      <xdr:colOff>50800</xdr:colOff>
      <xdr:row>58</xdr:row>
      <xdr:rowOff>76619</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919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10846</xdr:rowOff>
    </xdr:from>
    <xdr:to>
      <xdr:col>50</xdr:col>
      <xdr:colOff>114300</xdr:colOff>
      <xdr:row>59</xdr:row>
      <xdr:rowOff>15418</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8750300" y="101263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125552</xdr:rowOff>
    </xdr:from>
    <xdr:to>
      <xdr:col>50</xdr:col>
      <xdr:colOff>165100</xdr:colOff>
      <xdr:row>58</xdr:row>
      <xdr:rowOff>55702</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98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72229</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67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616</xdr:rowOff>
    </xdr:from>
    <xdr:to>
      <xdr:col>45</xdr:col>
      <xdr:colOff>177800</xdr:colOff>
      <xdr:row>59</xdr:row>
      <xdr:rowOff>10846</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7861300" y="10116166"/>
          <a:ext cx="889000" cy="10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152241</xdr:rowOff>
    </xdr:from>
    <xdr:to>
      <xdr:col>46</xdr:col>
      <xdr:colOff>38100</xdr:colOff>
      <xdr:row>58</xdr:row>
      <xdr:rowOff>82391</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924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98918</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515428" y="9700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616</xdr:rowOff>
    </xdr:from>
    <xdr:to>
      <xdr:col>41</xdr:col>
      <xdr:colOff>50800</xdr:colOff>
      <xdr:row>59</xdr:row>
      <xdr:rowOff>20142</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10116166"/>
          <a:ext cx="889000" cy="19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154660</xdr:rowOff>
    </xdr:from>
    <xdr:to>
      <xdr:col>41</xdr:col>
      <xdr:colOff>101600</xdr:colOff>
      <xdr:row>58</xdr:row>
      <xdr:rowOff>84810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92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101337</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26428" y="9702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134372</xdr:rowOff>
    </xdr:from>
    <xdr:to>
      <xdr:col>36</xdr:col>
      <xdr:colOff>165100</xdr:colOff>
      <xdr:row>58</xdr:row>
      <xdr:rowOff>64522</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0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81049</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68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140164</xdr:rowOff>
    </xdr:from>
    <xdr:to>
      <xdr:col>55</xdr:col>
      <xdr:colOff>50800</xdr:colOff>
      <xdr:row>59</xdr:row>
      <xdr:rowOff>70314</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10084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55091</xdr:rowOff>
    </xdr:from>
    <xdr:ext cx="469744"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999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136068</xdr:rowOff>
    </xdr:from>
    <xdr:to>
      <xdr:col>50</xdr:col>
      <xdr:colOff>165100</xdr:colOff>
      <xdr:row>59</xdr:row>
      <xdr:rowOff>66218</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10080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57345</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404428" y="10172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131496</xdr:rowOff>
    </xdr:from>
    <xdr:to>
      <xdr:col>46</xdr:col>
      <xdr:colOff>38100</xdr:colOff>
      <xdr:row>59</xdr:row>
      <xdr:rowOff>61646</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10075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52773</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515428" y="10168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121266</xdr:rowOff>
    </xdr:from>
    <xdr:to>
      <xdr:col>41</xdr:col>
      <xdr:colOff>101600</xdr:colOff>
      <xdr:row>59</xdr:row>
      <xdr:rowOff>51416</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10065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42543</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626428" y="1015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140792</xdr:rowOff>
    </xdr:from>
    <xdr:to>
      <xdr:col>36</xdr:col>
      <xdr:colOff>165100</xdr:colOff>
      <xdr:row>59</xdr:row>
      <xdr:rowOff>70942</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10084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62069</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37428" y="10177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167875</xdr:rowOff>
    </xdr:from>
    <xdr:to>
      <xdr:col>54</xdr:col>
      <xdr:colOff>189865</xdr:colOff>
      <xdr:row>79</xdr:row>
      <xdr:rowOff>38906</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69375"/>
          <a:ext cx="1270" cy="1414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42733</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872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38906</xdr:rowOff>
    </xdr:from>
    <xdr:to>
      <xdr:col>55</xdr:col>
      <xdr:colOff>88900</xdr:colOff>
      <xdr:row>79</xdr:row>
      <xdr:rowOff>38906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83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114552</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944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74,521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167875</xdr:rowOff>
    </xdr:from>
    <xdr:to>
      <xdr:col>55</xdr:col>
      <xdr:colOff>88900</xdr:colOff>
      <xdr:row>70</xdr:row>
      <xdr:rowOff>167875</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69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45022</xdr:rowOff>
    </xdr:from>
    <xdr:to>
      <xdr:col>55</xdr:col>
      <xdr:colOff>0</xdr:colOff>
      <xdr:row>78</xdr:row>
      <xdr:rowOff>132862</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418122"/>
          <a:ext cx="838200" cy="87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50588</xdr:rowOff>
    </xdr:from>
    <xdr:ext cx="469744"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2522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27711</xdr:rowOff>
    </xdr:from>
    <xdr:to>
      <xdr:col>55</xdr:col>
      <xdr:colOff>50800</xdr:colOff>
      <xdr:row>78</xdr:row>
      <xdr:rowOff>129311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00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36564</xdr:rowOff>
    </xdr:from>
    <xdr:to>
      <xdr:col>50</xdr:col>
      <xdr:colOff>114300</xdr:colOff>
      <xdr:row>78</xdr:row>
      <xdr:rowOff>45022</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409664"/>
          <a:ext cx="889000" cy="8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22320</xdr:rowOff>
    </xdr:from>
    <xdr:to>
      <xdr:col>50</xdr:col>
      <xdr:colOff>165100</xdr:colOff>
      <xdr:row>78</xdr:row>
      <xdr:rowOff>123920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39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115047</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404428" y="1348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36564</xdr:rowOff>
    </xdr:from>
    <xdr:to>
      <xdr:col>45</xdr:col>
      <xdr:colOff>177800</xdr:colOff>
      <xdr:row>78</xdr:row>
      <xdr:rowOff>70110</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409664"/>
          <a:ext cx="889000" cy="33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158547</xdr:rowOff>
    </xdr:from>
    <xdr:to>
      <xdr:col>46</xdr:col>
      <xdr:colOff>38100</xdr:colOff>
      <xdr:row>78</xdr:row>
      <xdr:rowOff>88697</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360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79824</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515428" y="13452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58776</xdr:rowOff>
    </xdr:from>
    <xdr:to>
      <xdr:col>41</xdr:col>
      <xdr:colOff>50800</xdr:colOff>
      <xdr:row>78</xdr:row>
      <xdr:rowOff>70110</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6972300" y="13431876"/>
          <a:ext cx="889000" cy="11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168511</xdr:rowOff>
    </xdr:from>
    <xdr:to>
      <xdr:col>41</xdr:col>
      <xdr:colOff>101600</xdr:colOff>
      <xdr:row>78</xdr:row>
      <xdr:rowOff>98661</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370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115188</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26428" y="13145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123780</xdr:rowOff>
    </xdr:from>
    <xdr:to>
      <xdr:col>36</xdr:col>
      <xdr:colOff>165100</xdr:colOff>
      <xdr:row>78</xdr:row>
      <xdr:rowOff>53930</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32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70457</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100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82062</xdr:rowOff>
    </xdr:from>
    <xdr:to>
      <xdr:col>55</xdr:col>
      <xdr:colOff>50800</xdr:colOff>
      <xdr:row>79</xdr:row>
      <xdr:rowOff>12212</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455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6139</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379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165672</xdr:rowOff>
    </xdr:from>
    <xdr:to>
      <xdr:col>50</xdr:col>
      <xdr:colOff>165100</xdr:colOff>
      <xdr:row>78</xdr:row>
      <xdr:rowOff>95822</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367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112349</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04428" y="13142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157214</xdr:rowOff>
    </xdr:from>
    <xdr:to>
      <xdr:col>46</xdr:col>
      <xdr:colOff>38100</xdr:colOff>
      <xdr:row>78</xdr:row>
      <xdr:rowOff>87364</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358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103891</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134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19310</xdr:rowOff>
    </xdr:from>
    <xdr:to>
      <xdr:col>41</xdr:col>
      <xdr:colOff>101600</xdr:colOff>
      <xdr:row>78</xdr:row>
      <xdr:rowOff>120910</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39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112037</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485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7976</xdr:rowOff>
    </xdr:from>
    <xdr:to>
      <xdr:col>36</xdr:col>
      <xdr:colOff>165100</xdr:colOff>
      <xdr:row>78</xdr:row>
      <xdr:rowOff>109576</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381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100703</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473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53454</xdr:rowOff>
    </xdr:from>
    <xdr:to>
      <xdr:col>54</xdr:col>
      <xdr:colOff>189865</xdr:colOff>
      <xdr:row>97</xdr:row>
      <xdr:rowOff>163601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83954"/>
          <a:ext cx="1270" cy="1310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167428</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79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163601</xdr:rowOff>
    </xdr:from>
    <xdr:to>
      <xdr:col>55</xdr:col>
      <xdr:colOff>88900</xdr:colOff>
      <xdr:row>97</xdr:row>
      <xdr:rowOff>163601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794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131</xdr:rowOff>
    </xdr:from>
    <xdr:ext cx="599010"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59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120,791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53454</xdr:rowOff>
    </xdr:from>
    <xdr:to>
      <xdr:col>55</xdr:col>
      <xdr:colOff>88900</xdr:colOff>
      <xdr:row>90</xdr:row>
      <xdr:rowOff>53454</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83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31992</xdr:rowOff>
    </xdr:from>
    <xdr:to>
      <xdr:col>55</xdr:col>
      <xdr:colOff>0</xdr:colOff>
      <xdr:row>95</xdr:row>
      <xdr:rowOff>67844</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9639300" y="16319742"/>
          <a:ext cx="838200" cy="35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117251</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4050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138824</xdr:rowOff>
    </xdr:from>
    <xdr:to>
      <xdr:col>55</xdr:col>
      <xdr:colOff>50800</xdr:colOff>
      <xdr:row>96</xdr:row>
      <xdr:rowOff>68974</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426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150394</xdr:rowOff>
    </xdr:from>
    <xdr:to>
      <xdr:col>50</xdr:col>
      <xdr:colOff>114300</xdr:colOff>
      <xdr:row>95</xdr:row>
      <xdr:rowOff>67844</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8750300" y="16266694"/>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140779</xdr:rowOff>
    </xdr:from>
    <xdr:to>
      <xdr:col>50</xdr:col>
      <xdr:colOff>165100</xdr:colOff>
      <xdr:row>96</xdr:row>
      <xdr:rowOff>70929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428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62056</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521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130899</xdr:rowOff>
    </xdr:from>
    <xdr:to>
      <xdr:col>45</xdr:col>
      <xdr:colOff>177800</xdr:colOff>
      <xdr:row>94</xdr:row>
      <xdr:rowOff>150394</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7861300" y="16247199"/>
          <a:ext cx="889000" cy="19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140336</xdr:rowOff>
    </xdr:from>
    <xdr:to>
      <xdr:col>46</xdr:col>
      <xdr:colOff>38100</xdr:colOff>
      <xdr:row>96</xdr:row>
      <xdr:rowOff>70486</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42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61613</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520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130899</xdr:rowOff>
    </xdr:from>
    <xdr:to>
      <xdr:col>41</xdr:col>
      <xdr:colOff>50800</xdr:colOff>
      <xdr:row>96</xdr:row>
      <xdr:rowOff>49785</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6972300" y="16247199"/>
          <a:ext cx="889000" cy="261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164948</xdr:rowOff>
    </xdr:from>
    <xdr:to>
      <xdr:col>41</xdr:col>
      <xdr:colOff>101600</xdr:colOff>
      <xdr:row>96</xdr:row>
      <xdr:rowOff>95098</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452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86225</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545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927</xdr:rowOff>
    </xdr:from>
    <xdr:to>
      <xdr:col>36</xdr:col>
      <xdr:colOff>165100</xdr:colOff>
      <xdr:row>96</xdr:row>
      <xdr:rowOff>102527</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46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93654</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552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152642</xdr:rowOff>
    </xdr:from>
    <xdr:to>
      <xdr:col>55</xdr:col>
      <xdr:colOff>50800</xdr:colOff>
      <xdr:row>95</xdr:row>
      <xdr:rowOff>82792</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268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4069</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120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17044</xdr:rowOff>
    </xdr:from>
    <xdr:to>
      <xdr:col>50</xdr:col>
      <xdr:colOff>165100</xdr:colOff>
      <xdr:row>95</xdr:row>
      <xdr:rowOff>118644</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304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135171</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080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99594</xdr:rowOff>
    </xdr:from>
    <xdr:to>
      <xdr:col>46</xdr:col>
      <xdr:colOff>38100</xdr:colOff>
      <xdr:row>95</xdr:row>
      <xdr:rowOff>29744</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21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46271</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5991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80099</xdr:rowOff>
    </xdr:from>
    <xdr:to>
      <xdr:col>41</xdr:col>
      <xdr:colOff>101600</xdr:colOff>
      <xdr:row>95</xdr:row>
      <xdr:rowOff>10249</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196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26776</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5971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170435</xdr:rowOff>
    </xdr:from>
    <xdr:to>
      <xdr:col>36</xdr:col>
      <xdr:colOff>165100</xdr:colOff>
      <xdr:row>96</xdr:row>
      <xdr:rowOff>100585</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45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117112</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23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27131</xdr:rowOff>
    </xdr:from>
    <xdr:to>
      <xdr:col>85</xdr:col>
      <xdr:colOff>126364</xdr:colOff>
      <xdr:row>39</xdr:row>
      <xdr:rowOff>58482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342081"/>
          <a:ext cx="1269" cy="1402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62309</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4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58482</xdr:rowOff>
    </xdr:from>
    <xdr:to>
      <xdr:col>86</xdr:col>
      <xdr:colOff>25400</xdr:colOff>
      <xdr:row>39</xdr:row>
      <xdr:rowOff>58482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745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145258</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117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54,197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27131</xdr:rowOff>
    </xdr:from>
    <xdr:to>
      <xdr:col>86</xdr:col>
      <xdr:colOff>25400</xdr:colOff>
      <xdr:row>31</xdr:row>
      <xdr:rowOff>27131</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342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114521</xdr:rowOff>
    </xdr:from>
    <xdr:to>
      <xdr:col>85</xdr:col>
      <xdr:colOff>127000</xdr:colOff>
      <xdr:row>37</xdr:row>
      <xdr:rowOff>142280</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5481300" y="6458171"/>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98057</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4417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119630</xdr:rowOff>
    </xdr:from>
    <xdr:to>
      <xdr:col>85</xdr:col>
      <xdr:colOff>177800</xdr:colOff>
      <xdr:row>38</xdr:row>
      <xdr:rowOff>49780</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463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114521</xdr:rowOff>
    </xdr:from>
    <xdr:to>
      <xdr:col>81</xdr:col>
      <xdr:colOff>50800</xdr:colOff>
      <xdr:row>38</xdr:row>
      <xdr:rowOff>9430</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458171"/>
          <a:ext cx="889000" cy="66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168159</xdr:rowOff>
    </xdr:from>
    <xdr:to>
      <xdr:col>81</xdr:col>
      <xdr:colOff>101600</xdr:colOff>
      <xdr:row>38</xdr:row>
      <xdr:rowOff>98309</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51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89436</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604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9430</xdr:rowOff>
    </xdr:from>
    <xdr:to>
      <xdr:col>76</xdr:col>
      <xdr:colOff>114300</xdr:colOff>
      <xdr:row>38</xdr:row>
      <xdr:rowOff>41500</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3703300" y="6524530"/>
          <a:ext cx="889000" cy="32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4677</xdr:rowOff>
    </xdr:from>
    <xdr:to>
      <xdr:col>76</xdr:col>
      <xdr:colOff>165100</xdr:colOff>
      <xdr:row>38</xdr:row>
      <xdr:rowOff>106277</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519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97404</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612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41500</xdr:rowOff>
    </xdr:from>
    <xdr:to>
      <xdr:col>71</xdr:col>
      <xdr:colOff>177800</xdr:colOff>
      <xdr:row>38</xdr:row>
      <xdr:rowOff>53910</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2814300" y="6556600"/>
          <a:ext cx="889000" cy="12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162052</xdr:rowOff>
    </xdr:from>
    <xdr:to>
      <xdr:col>72</xdr:col>
      <xdr:colOff>38100</xdr:colOff>
      <xdr:row>38</xdr:row>
      <xdr:rowOff>92202</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50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108729</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280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134261</xdr:rowOff>
    </xdr:from>
    <xdr:to>
      <xdr:col>67</xdr:col>
      <xdr:colOff>101600</xdr:colOff>
      <xdr:row>38</xdr:row>
      <xdr:rowOff>64411</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477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80938</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253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91480</xdr:rowOff>
    </xdr:from>
    <xdr:to>
      <xdr:col>85</xdr:col>
      <xdr:colOff>177800</xdr:colOff>
      <xdr:row>38</xdr:row>
      <xdr:rowOff>21630</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435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114357</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286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63721</xdr:rowOff>
    </xdr:from>
    <xdr:to>
      <xdr:col>81</xdr:col>
      <xdr:colOff>101600</xdr:colOff>
      <xdr:row>37</xdr:row>
      <xdr:rowOff>165322</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40737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10398</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182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130081</xdr:rowOff>
    </xdr:from>
    <xdr:to>
      <xdr:col>76</xdr:col>
      <xdr:colOff>165100</xdr:colOff>
      <xdr:row>38</xdr:row>
      <xdr:rowOff>60230</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47373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76758</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248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162150</xdr:rowOff>
    </xdr:from>
    <xdr:to>
      <xdr:col>72</xdr:col>
      <xdr:colOff>38100</xdr:colOff>
      <xdr:row>38</xdr:row>
      <xdr:rowOff>92300</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50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83427</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598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3110</xdr:rowOff>
    </xdr:from>
    <xdr:to>
      <xdr:col>67</xdr:col>
      <xdr:colOff>101600</xdr:colOff>
      <xdr:row>38</xdr:row>
      <xdr:rowOff>104710</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518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95837</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610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7606</xdr:rowOff>
    </xdr:from>
    <xdr:to>
      <xdr:col>85</xdr:col>
      <xdr:colOff>126364</xdr:colOff>
      <xdr:row>58</xdr:row>
      <xdr:rowOff>4529</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923006"/>
          <a:ext cx="1269" cy="1025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8356</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952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4529</xdr:rowOff>
    </xdr:from>
    <xdr:to>
      <xdr:col>86</xdr:col>
      <xdr:colOff>25400</xdr:colOff>
      <xdr:row>58</xdr:row>
      <xdr:rowOff>4529</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948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125733</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698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253,892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7606</xdr:rowOff>
    </xdr:from>
    <xdr:to>
      <xdr:col>86</xdr:col>
      <xdr:colOff>25400</xdr:colOff>
      <xdr:row>52</xdr:row>
      <xdr:rowOff>7606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923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142233</xdr:rowOff>
    </xdr:from>
    <xdr:to>
      <xdr:col>85</xdr:col>
      <xdr:colOff>127000</xdr:colOff>
      <xdr:row>57</xdr:row>
      <xdr:rowOff>146851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9914883"/>
          <a:ext cx="838200" cy="4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8267</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6094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156840</xdr:rowOff>
    </xdr:from>
    <xdr:to>
      <xdr:col>85</xdr:col>
      <xdr:colOff>177800</xdr:colOff>
      <xdr:row>57</xdr:row>
      <xdr:rowOff>86990</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75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146851</xdr:rowOff>
    </xdr:from>
    <xdr:to>
      <xdr:col>81</xdr:col>
      <xdr:colOff>50800</xdr:colOff>
      <xdr:row>57</xdr:row>
      <xdr:rowOff>151935</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4592300" y="9919501"/>
          <a:ext cx="889000" cy="5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9169</xdr:rowOff>
    </xdr:from>
    <xdr:to>
      <xdr:col>81</xdr:col>
      <xdr:colOff>101600</xdr:colOff>
      <xdr:row>57</xdr:row>
      <xdr:rowOff>110769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781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127296</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557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151935</xdr:rowOff>
    </xdr:from>
    <xdr:to>
      <xdr:col>76</xdr:col>
      <xdr:colOff>114300</xdr:colOff>
      <xdr:row>58</xdr:row>
      <xdr:rowOff>20458</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3703300" y="9924585"/>
          <a:ext cx="889000" cy="39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30113</xdr:rowOff>
    </xdr:from>
    <xdr:to>
      <xdr:col>76</xdr:col>
      <xdr:colOff>165100</xdr:colOff>
      <xdr:row>57</xdr:row>
      <xdr:rowOff>131713</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802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148240</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577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167685</xdr:rowOff>
    </xdr:from>
    <xdr:to>
      <xdr:col>71</xdr:col>
      <xdr:colOff>177800</xdr:colOff>
      <xdr:row>58</xdr:row>
      <xdr:rowOff>20458</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2814300" y="9940335"/>
          <a:ext cx="889000" cy="24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33378</xdr:rowOff>
    </xdr:from>
    <xdr:to>
      <xdr:col>72</xdr:col>
      <xdr:colOff>38100</xdr:colOff>
      <xdr:row>57</xdr:row>
      <xdr:rowOff>134978</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806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151505</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581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1282</xdr:rowOff>
    </xdr:from>
    <xdr:to>
      <xdr:col>67</xdr:col>
      <xdr:colOff>101600</xdr:colOff>
      <xdr:row>57</xdr:row>
      <xdr:rowOff>102882</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773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119409</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549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91433</xdr:rowOff>
    </xdr:from>
    <xdr:to>
      <xdr:col>85</xdr:col>
      <xdr:colOff>177800</xdr:colOff>
      <xdr:row>58</xdr:row>
      <xdr:rowOff>21583</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864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6360</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779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96051</xdr:rowOff>
    </xdr:from>
    <xdr:to>
      <xdr:col>81</xdr:col>
      <xdr:colOff>101600</xdr:colOff>
      <xdr:row>58</xdr:row>
      <xdr:rowOff>26201</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868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17328</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961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101135</xdr:rowOff>
    </xdr:from>
    <xdr:to>
      <xdr:col>76</xdr:col>
      <xdr:colOff>165100</xdr:colOff>
      <xdr:row>58</xdr:row>
      <xdr:rowOff>31285</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873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22412</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966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141108</xdr:rowOff>
    </xdr:from>
    <xdr:to>
      <xdr:col>72</xdr:col>
      <xdr:colOff>38100</xdr:colOff>
      <xdr:row>58</xdr:row>
      <xdr:rowOff>71258</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913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62385</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10006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116885</xdr:rowOff>
    </xdr:from>
    <xdr:to>
      <xdr:col>67</xdr:col>
      <xdr:colOff>101600</xdr:colOff>
      <xdr:row>58</xdr:row>
      <xdr:rowOff>47035</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88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38162</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982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13559</xdr:rowOff>
    </xdr:from>
    <xdr:to>
      <xdr:col>85</xdr:col>
      <xdr:colOff>126364</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6317595" y="12357959"/>
          <a:ext cx="1269" cy="1154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159283</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323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131686</xdr:rowOff>
    </xdr:from>
    <xdr:ext cx="534377"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213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50,518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13559</xdr:rowOff>
    </xdr:from>
    <xdr:to>
      <xdr:col>86</xdr:col>
      <xdr:colOff>25400</xdr:colOff>
      <xdr:row>72</xdr:row>
      <xdr:rowOff>13559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2357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76733</xdr:rowOff>
    </xdr:from>
    <xdr:ext cx="469744"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2783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53856</xdr:rowOff>
    </xdr:from>
    <xdr:to>
      <xdr:col>85</xdr:col>
      <xdr:colOff>177800</xdr:colOff>
      <xdr:row>78</xdr:row>
      <xdr:rowOff>155456</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426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64577</xdr:rowOff>
    </xdr:from>
    <xdr:to>
      <xdr:col>81</xdr:col>
      <xdr:colOff>101600</xdr:colOff>
      <xdr:row>78</xdr:row>
      <xdr:rowOff>166177</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43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11254</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46428" y="13212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134945</xdr:rowOff>
    </xdr:from>
    <xdr:to>
      <xdr:col>76</xdr:col>
      <xdr:colOff>114300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3703300" y="13508045"/>
          <a:ext cx="889000" cy="4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48986</xdr:rowOff>
    </xdr:from>
    <xdr:to>
      <xdr:col>76</xdr:col>
      <xdr:colOff>165100</xdr:colOff>
      <xdr:row>78</xdr:row>
      <xdr:rowOff>150586</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42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167113</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357428" y="13197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134877</xdr:rowOff>
    </xdr:from>
    <xdr:to>
      <xdr:col>71</xdr:col>
      <xdr:colOff>177800</xdr:colOff>
      <xdr:row>78</xdr:row>
      <xdr:rowOff>134945</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2814300" y="13507977"/>
          <a:ext cx="889000" cy="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38128</xdr:rowOff>
    </xdr:from>
    <xdr:to>
      <xdr:col>72</xdr:col>
      <xdr:colOff>38100</xdr:colOff>
      <xdr:row>78</xdr:row>
      <xdr:rowOff>139728</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41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156255</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468428" y="13186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51090</xdr:rowOff>
    </xdr:from>
    <xdr:to>
      <xdr:col>67</xdr:col>
      <xdr:colOff>101600</xdr:colOff>
      <xdr:row>78</xdr:row>
      <xdr:rowOff>152690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424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169217</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579428" y="13199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32283</xdr:rowOff>
    </xdr:from>
    <xdr:ext cx="249299"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34053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84145</xdr:rowOff>
    </xdr:from>
    <xdr:to>
      <xdr:col>72</xdr:col>
      <xdr:colOff>38100</xdr:colOff>
      <xdr:row>79</xdr:row>
      <xdr:rowOff>14295</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457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5422</xdr:rowOff>
    </xdr:from>
    <xdr:ext cx="378565"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14017" y="135499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84077</xdr:rowOff>
    </xdr:from>
    <xdr:to>
      <xdr:col>67</xdr:col>
      <xdr:colOff>101600</xdr:colOff>
      <xdr:row>79</xdr:row>
      <xdr:rowOff>14227</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3457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5354</xdr:rowOff>
    </xdr:from>
    <xdr:ext cx="378565"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5017" y="135499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65367</xdr:rowOff>
    </xdr:from>
    <xdr:to>
      <xdr:col>85</xdr:col>
      <xdr:colOff>126364</xdr:colOff>
      <xdr:row>98</xdr:row>
      <xdr:rowOff>147016</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667317"/>
          <a:ext cx="1269" cy="1281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150843</xdr:rowOff>
    </xdr:from>
    <xdr:ext cx="469744"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6952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147016</xdr:rowOff>
    </xdr:from>
    <xdr:to>
      <xdr:col>86</xdr:col>
      <xdr:colOff>25400</xdr:colOff>
      <xdr:row>98</xdr:row>
      <xdr:rowOff>147016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6949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12044</xdr:rowOff>
    </xdr:from>
    <xdr:ext cx="599010"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442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106,353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65367</xdr:rowOff>
    </xdr:from>
    <xdr:to>
      <xdr:col>86</xdr:col>
      <xdr:colOff>25400</xdr:colOff>
      <xdr:row>91</xdr:row>
      <xdr:rowOff>65367</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667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7569</xdr:rowOff>
    </xdr:from>
    <xdr:to>
      <xdr:col>85</xdr:col>
      <xdr:colOff>127000</xdr:colOff>
      <xdr:row>98</xdr:row>
      <xdr:rowOff>12267</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5481300" y="16809669"/>
          <a:ext cx="838200" cy="4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98238</xdr:rowOff>
    </xdr:from>
    <xdr:ext cx="534377"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3859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75361</xdr:rowOff>
    </xdr:from>
    <xdr:to>
      <xdr:col>85</xdr:col>
      <xdr:colOff>177800</xdr:colOff>
      <xdr:row>97</xdr:row>
      <xdr:rowOff>5511</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534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6159</xdr:rowOff>
    </xdr:from>
    <xdr:to>
      <xdr:col>81</xdr:col>
      <xdr:colOff>50800</xdr:colOff>
      <xdr:row>98</xdr:row>
      <xdr:rowOff>12267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4592300" y="16808259"/>
          <a:ext cx="889000" cy="6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74727</xdr:rowOff>
    </xdr:from>
    <xdr:to>
      <xdr:col>81</xdr:col>
      <xdr:colOff>101600</xdr:colOff>
      <xdr:row>97</xdr:row>
      <xdr:rowOff>4877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533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21404</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14111" y="16309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6159</xdr:rowOff>
    </xdr:from>
    <xdr:to>
      <xdr:col>76</xdr:col>
      <xdr:colOff>114300</xdr:colOff>
      <xdr:row>98</xdr:row>
      <xdr:rowOff>13818</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3703300" y="16808259"/>
          <a:ext cx="889000" cy="7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82322</xdr:rowOff>
    </xdr:from>
    <xdr:to>
      <xdr:col>76</xdr:col>
      <xdr:colOff>165100</xdr:colOff>
      <xdr:row>97</xdr:row>
      <xdr:rowOff>12472</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541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28999</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25111" y="16316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6020</xdr:rowOff>
    </xdr:from>
    <xdr:to>
      <xdr:col>71</xdr:col>
      <xdr:colOff>177800</xdr:colOff>
      <xdr:row>98</xdr:row>
      <xdr:rowOff>13818</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2814300" y="16808120"/>
          <a:ext cx="889000" cy="7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94959</xdr:rowOff>
    </xdr:from>
    <xdr:to>
      <xdr:col>72</xdr:col>
      <xdr:colOff>38100</xdr:colOff>
      <xdr:row>97</xdr:row>
      <xdr:rowOff>25109</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55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41636</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6329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111544</xdr:rowOff>
    </xdr:from>
    <xdr:to>
      <xdr:col>67</xdr:col>
      <xdr:colOff>101600</xdr:colOff>
      <xdr:row>97</xdr:row>
      <xdr:rowOff>41694</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57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58221</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47111" y="16345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128219</xdr:rowOff>
    </xdr:from>
    <xdr:to>
      <xdr:col>85</xdr:col>
      <xdr:colOff>177800</xdr:colOff>
      <xdr:row>98</xdr:row>
      <xdr:rowOff>58369</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75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106646</xdr:rowOff>
    </xdr:from>
    <xdr:ext cx="534377"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737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132917</xdr:rowOff>
    </xdr:from>
    <xdr:to>
      <xdr:col>81</xdr:col>
      <xdr:colOff>101600</xdr:colOff>
      <xdr:row>98</xdr:row>
      <xdr:rowOff>63067</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763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54194</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6856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126809</xdr:rowOff>
    </xdr:from>
    <xdr:to>
      <xdr:col>76</xdr:col>
      <xdr:colOff>165100</xdr:colOff>
      <xdr:row>98</xdr:row>
      <xdr:rowOff>56959</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757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48086</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6850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134468</xdr:rowOff>
    </xdr:from>
    <xdr:to>
      <xdr:col>72</xdr:col>
      <xdr:colOff>38100</xdr:colOff>
      <xdr:row>98</xdr:row>
      <xdr:rowOff>64618</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6765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55745</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36111" y="16857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126670</xdr:rowOff>
    </xdr:from>
    <xdr:to>
      <xdr:col>67</xdr:col>
      <xdr:colOff>101600</xdr:colOff>
      <xdr:row>98</xdr:row>
      <xdr:rowOff>56820</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757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47947</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47111" y="16850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50089</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2159595" y="5536489"/>
          <a:ext cx="1269" cy="1118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171010</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22212300" y="66861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168216</xdr:rowOff>
    </xdr:from>
    <xdr:ext cx="469744"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22212300" y="5311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50089</xdr:rowOff>
    </xdr:from>
    <xdr:to>
      <xdr:col>116</xdr:col>
      <xdr:colOff>152400</xdr:colOff>
      <xdr:row>32</xdr:row>
      <xdr:rowOff>50089</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5536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88460</xdr:rowOff>
    </xdr:from>
    <xdr:ext cx="313932"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22212300" y="64321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65583</xdr:rowOff>
    </xdr:from>
    <xdr:to>
      <xdr:col>116</xdr:col>
      <xdr:colOff>114300</xdr:colOff>
      <xdr:row>38</xdr:row>
      <xdr:rowOff>167183</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2110700" y="65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78842</xdr:rowOff>
    </xdr:from>
    <xdr:to>
      <xdr:col>112</xdr:col>
      <xdr:colOff>38100</xdr:colOff>
      <xdr:row>39</xdr:row>
      <xdr:rowOff>8992</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1272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25519</xdr:rowOff>
    </xdr:from>
    <xdr:ext cx="313932"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66333" y="6369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38608</xdr:rowOff>
    </xdr:from>
    <xdr:to>
      <xdr:col>107</xdr:col>
      <xdr:colOff>101600</xdr:colOff>
      <xdr:row>38</xdr:row>
      <xdr:rowOff>140208</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0383500" y="6553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156735</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5017" y="6328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62382</xdr:rowOff>
    </xdr:from>
    <xdr:to>
      <xdr:col>102</xdr:col>
      <xdr:colOff>165100</xdr:colOff>
      <xdr:row>38</xdr:row>
      <xdr:rowOff>163982</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9494500" y="657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9059</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88333" y="63527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71984</xdr:rowOff>
    </xdr:from>
    <xdr:to>
      <xdr:col>98</xdr:col>
      <xdr:colOff>38100</xdr:colOff>
      <xdr:row>39</xdr:row>
      <xdr:rowOff>2134</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605500" y="6587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18661</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99333" y="63623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44010</xdr:rowOff>
    </xdr:from>
    <xdr:ext cx="249299"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22212300" y="65591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議会費は類似団体よりも高い状況が続いており、議員報酬の水準が他団体と比較して高いことが主な要因である。また、令和６年度は議会インターネット中継設備システム保守委託費の増により、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・総務費は庁舎施設設備維持に伴う改修工事費の増により前年度比＋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9,142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・民生費は教育・保育給付に係る経費の増や児童手当の拡充により前年度比＋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15,921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・衛生費はクリーンセンター再整備工事費の増により前年度比＋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27,659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円となった。この影響から、類似団体内順位も高くなっている。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・商工費は葉山町電子商品券交付事業完了による業務委託料の減により前年度比△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4,611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神奈川県葉山町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財政調整基金残高の標準財政規模比は</a:t>
          </a:r>
          <a:r>
            <a:rPr kumimoji="1" lang="en-US" altLang="ja-JP" sz="1100">
              <a:latin typeface="ＭＳ ゴシック" pitchFamily="49" charset="-128"/>
              <a:ea typeface="ＭＳ ゴシック" pitchFamily="49" charset="-128"/>
            </a:rPr>
            <a:t>0.96</a:t>
          </a:r>
          <a:r>
            <a:rPr kumimoji="1" lang="ja-JP" altLang="en-US" sz="1100">
              <a:latin typeface="ＭＳ ゴシック" pitchFamily="49" charset="-128"/>
              <a:ea typeface="ＭＳ ゴシック" pitchFamily="49" charset="-128"/>
            </a:rPr>
            <a:t>％の減となった。これは物価高騰等の影響を受けている低所得世帯への給付金や、定額減税しきれない方への調整給付金の支給のために取り崩しを行ったことによるものである。今後は可能な限り財政調整基金への積み増しができるよう努めていく。</a:t>
          </a:r>
        </a:p>
        <a:p>
          <a:r>
            <a:rPr kumimoji="1" lang="ja-JP" altLang="en-US" sz="1100">
              <a:latin typeface="ＭＳ ゴシック" pitchFamily="49" charset="-128"/>
              <a:ea typeface="ＭＳ ゴシック" pitchFamily="49" charset="-128"/>
            </a:rPr>
            <a:t>　実質収支額は継続的に黒字を確保しているが、普通建設事業費や扶助費、人件費が増加したことなどにより、標準財政規模比は</a:t>
          </a:r>
          <a:r>
            <a:rPr kumimoji="1" lang="en-US" altLang="ja-JP" sz="1100">
              <a:latin typeface="ＭＳ ゴシック" pitchFamily="49" charset="-128"/>
              <a:ea typeface="ＭＳ ゴシック" pitchFamily="49" charset="-128"/>
            </a:rPr>
            <a:t>3.57</a:t>
          </a:r>
          <a:r>
            <a:rPr kumimoji="1" lang="ja-JP" altLang="en-US" sz="1100">
              <a:latin typeface="ＭＳ ゴシック" pitchFamily="49" charset="-128"/>
              <a:ea typeface="ＭＳ ゴシック" pitchFamily="49" charset="-128"/>
            </a:rPr>
            <a:t>ポイントの減となった。</a:t>
          </a:r>
        </a:p>
        <a:p>
          <a:r>
            <a:rPr kumimoji="1" lang="ja-JP" altLang="en-US" sz="1100">
              <a:latin typeface="ＭＳ ゴシック" pitchFamily="49" charset="-128"/>
              <a:ea typeface="ＭＳ ゴシック" pitchFamily="49" charset="-128"/>
            </a:rPr>
            <a:t>　実質単年度収支は、実質収支額の減（＝単年度収支）が財政調整基金の減少額を上回ったため、標準財政規模比は</a:t>
          </a:r>
          <a:r>
            <a:rPr kumimoji="1" lang="en-US" altLang="ja-JP" sz="1100">
              <a:latin typeface="ＭＳ ゴシック" pitchFamily="49" charset="-128"/>
              <a:ea typeface="ＭＳ ゴシック" pitchFamily="49" charset="-128"/>
            </a:rPr>
            <a:t>4.22</a:t>
          </a:r>
          <a:r>
            <a:rPr kumimoji="1" lang="ja-JP" altLang="en-US" sz="1100">
              <a:latin typeface="ＭＳ ゴシック" pitchFamily="49" charset="-128"/>
              <a:ea typeface="ＭＳ ゴシック" pitchFamily="49" charset="-128"/>
            </a:rPr>
            <a:t>％の減となった。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神奈川県葉山町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すべての会計で黒字を確保しており連結実質赤字比率は算定されていないが、一般会計においてクリーンセンター再整備工事などの普通建設事業費や価格高騰緊急支援給付金などの扶助費等が増加したことなどから、前年度比で連結実質黒字額は減少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今後も予算執行過程を的確に管理し、健全な財政運営を維持できるよう努めていく。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1" zeroHeight="1" x14ac:dyDescent="0.2"/>
  <cols>
    <col min="1" max="11" width="2.08984375" style="168" customWidth="1"/>
    <col min="12" max="12" width="2.26953125" style="168" customWidth="1"/>
    <col min="13" max="17" width="2.36328125" style="168" customWidth="1"/>
    <col min="18" max="119" width="2.08984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14392115</v>
      </c>
      <c r="BO4" s="371"/>
      <c r="BP4" s="371"/>
      <c r="BQ4" s="371"/>
      <c r="BR4" s="371"/>
      <c r="BS4" s="371"/>
      <c r="BT4" s="371"/>
      <c r="BU4" s="372"/>
      <c r="BV4" s="370">
        <v>13190219</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9.8000000000000007</v>
      </c>
      <c r="CU4" s="377"/>
      <c r="CV4" s="377"/>
      <c r="CW4" s="377"/>
      <c r="CX4" s="377"/>
      <c r="CY4" s="377"/>
      <c r="CZ4" s="377"/>
      <c r="DA4" s="378"/>
      <c r="DB4" s="376">
        <v>13.3</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13553003</v>
      </c>
      <c r="BO5" s="408"/>
      <c r="BP5" s="408"/>
      <c r="BQ5" s="408"/>
      <c r="BR5" s="408"/>
      <c r="BS5" s="408"/>
      <c r="BT5" s="408"/>
      <c r="BU5" s="409"/>
      <c r="BV5" s="407">
        <v>12088908</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92.2</v>
      </c>
      <c r="CU5" s="405"/>
      <c r="CV5" s="405"/>
      <c r="CW5" s="405"/>
      <c r="CX5" s="405"/>
      <c r="CY5" s="405"/>
      <c r="CZ5" s="405"/>
      <c r="DA5" s="406"/>
      <c r="DB5" s="404">
        <v>90</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839112</v>
      </c>
      <c r="BO6" s="408"/>
      <c r="BP6" s="408"/>
      <c r="BQ6" s="408"/>
      <c r="BR6" s="408"/>
      <c r="BS6" s="408"/>
      <c r="BT6" s="408"/>
      <c r="BU6" s="409"/>
      <c r="BV6" s="407">
        <v>1101311</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92.7</v>
      </c>
      <c r="CU6" s="445"/>
      <c r="CV6" s="445"/>
      <c r="CW6" s="445"/>
      <c r="CX6" s="445"/>
      <c r="CY6" s="445"/>
      <c r="CZ6" s="445"/>
      <c r="DA6" s="446"/>
      <c r="DB6" s="444">
        <v>91</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101</v>
      </c>
      <c r="AV7" s="440"/>
      <c r="AW7" s="440"/>
      <c r="AX7" s="440"/>
      <c r="AY7" s="441" t="s">
        <v>102</v>
      </c>
      <c r="AZ7" s="442"/>
      <c r="BA7" s="442"/>
      <c r="BB7" s="442"/>
      <c r="BC7" s="442"/>
      <c r="BD7" s="442"/>
      <c r="BE7" s="442"/>
      <c r="BF7" s="442"/>
      <c r="BG7" s="442"/>
      <c r="BH7" s="442"/>
      <c r="BI7" s="442"/>
      <c r="BJ7" s="442"/>
      <c r="BK7" s="442"/>
      <c r="BL7" s="442"/>
      <c r="BM7" s="443"/>
      <c r="BN7" s="407">
        <v>62568</v>
      </c>
      <c r="BO7" s="408"/>
      <c r="BP7" s="408"/>
      <c r="BQ7" s="408"/>
      <c r="BR7" s="408"/>
      <c r="BS7" s="408"/>
      <c r="BT7" s="408"/>
      <c r="BU7" s="409"/>
      <c r="BV7" s="407">
        <v>79129</v>
      </c>
      <c r="BW7" s="408"/>
      <c r="BX7" s="408"/>
      <c r="BY7" s="408"/>
      <c r="BZ7" s="408"/>
      <c r="CA7" s="408"/>
      <c r="CB7" s="408"/>
      <c r="CC7" s="409"/>
      <c r="CD7" s="410" t="s">
        <v>103</v>
      </c>
      <c r="CE7" s="411"/>
      <c r="CF7" s="411"/>
      <c r="CG7" s="411"/>
      <c r="CH7" s="411"/>
      <c r="CI7" s="411"/>
      <c r="CJ7" s="411"/>
      <c r="CK7" s="411"/>
      <c r="CL7" s="411"/>
      <c r="CM7" s="411"/>
      <c r="CN7" s="411"/>
      <c r="CO7" s="411"/>
      <c r="CP7" s="411"/>
      <c r="CQ7" s="411"/>
      <c r="CR7" s="411"/>
      <c r="CS7" s="412"/>
      <c r="CT7" s="407">
        <v>7936130</v>
      </c>
      <c r="CU7" s="408"/>
      <c r="CV7" s="408"/>
      <c r="CW7" s="408"/>
      <c r="CX7" s="408"/>
      <c r="CY7" s="408"/>
      <c r="CZ7" s="408"/>
      <c r="DA7" s="409"/>
      <c r="DB7" s="407">
        <v>7659242</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104</v>
      </c>
      <c r="AN8" s="437"/>
      <c r="AO8" s="437"/>
      <c r="AP8" s="437"/>
      <c r="AQ8" s="437"/>
      <c r="AR8" s="437"/>
      <c r="AS8" s="437"/>
      <c r="AT8" s="438"/>
      <c r="AU8" s="439" t="s">
        <v>90</v>
      </c>
      <c r="AV8" s="440"/>
      <c r="AW8" s="440"/>
      <c r="AX8" s="440"/>
      <c r="AY8" s="441" t="s">
        <v>105</v>
      </c>
      <c r="AZ8" s="442"/>
      <c r="BA8" s="442"/>
      <c r="BB8" s="442"/>
      <c r="BC8" s="442"/>
      <c r="BD8" s="442"/>
      <c r="BE8" s="442"/>
      <c r="BF8" s="442"/>
      <c r="BG8" s="442"/>
      <c r="BH8" s="442"/>
      <c r="BI8" s="442"/>
      <c r="BJ8" s="442"/>
      <c r="BK8" s="442"/>
      <c r="BL8" s="442"/>
      <c r="BM8" s="443"/>
      <c r="BN8" s="407">
        <v>776544</v>
      </c>
      <c r="BO8" s="408"/>
      <c r="BP8" s="408"/>
      <c r="BQ8" s="408"/>
      <c r="BR8" s="408"/>
      <c r="BS8" s="408"/>
      <c r="BT8" s="408"/>
      <c r="BU8" s="409"/>
      <c r="BV8" s="407">
        <v>1022182</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0.79</v>
      </c>
      <c r="CU8" s="448"/>
      <c r="CV8" s="448"/>
      <c r="CW8" s="448"/>
      <c r="CX8" s="448"/>
      <c r="CY8" s="448"/>
      <c r="CZ8" s="448"/>
      <c r="DA8" s="449"/>
      <c r="DB8" s="447">
        <v>0.8</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31665</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-245638</v>
      </c>
      <c r="BO9" s="408"/>
      <c r="BP9" s="408"/>
      <c r="BQ9" s="408"/>
      <c r="BR9" s="408"/>
      <c r="BS9" s="408"/>
      <c r="BT9" s="408"/>
      <c r="BU9" s="409"/>
      <c r="BV9" s="407">
        <v>333459</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4.9000000000000004</v>
      </c>
      <c r="CU9" s="405"/>
      <c r="CV9" s="405"/>
      <c r="CW9" s="405"/>
      <c r="CX9" s="405"/>
      <c r="CY9" s="405"/>
      <c r="CZ9" s="405"/>
      <c r="DA9" s="406"/>
      <c r="DB9" s="404">
        <v>5</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32096</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370751</v>
      </c>
      <c r="BO10" s="408"/>
      <c r="BP10" s="408"/>
      <c r="BQ10" s="408"/>
      <c r="BR10" s="408"/>
      <c r="BS10" s="408"/>
      <c r="BT10" s="408"/>
      <c r="BU10" s="409"/>
      <c r="BV10" s="407">
        <v>410020</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31813</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405000</v>
      </c>
      <c r="BO12" s="408"/>
      <c r="BP12" s="408"/>
      <c r="BQ12" s="408"/>
      <c r="BR12" s="408"/>
      <c r="BS12" s="408"/>
      <c r="BT12" s="408"/>
      <c r="BU12" s="409"/>
      <c r="BV12" s="407">
        <v>691000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31497</v>
      </c>
      <c r="S13" s="492"/>
      <c r="T13" s="492"/>
      <c r="U13" s="492"/>
      <c r="V13" s="493"/>
      <c r="W13" s="423" t="s">
        <v>131</v>
      </c>
      <c r="X13" s="424"/>
      <c r="Y13" s="424"/>
      <c r="Z13" s="424"/>
      <c r="AA13" s="424"/>
      <c r="AB13" s="414"/>
      <c r="AC13" s="458">
        <v>146</v>
      </c>
      <c r="AD13" s="459"/>
      <c r="AE13" s="459"/>
      <c r="AF13" s="459"/>
      <c r="AG13" s="501"/>
      <c r="AH13" s="458">
        <v>177</v>
      </c>
      <c r="AI13" s="459"/>
      <c r="AJ13" s="459"/>
      <c r="AK13" s="459"/>
      <c r="AL13" s="460"/>
      <c r="AM13" s="436" t="s">
        <v>132</v>
      </c>
      <c r="AN13" s="437"/>
      <c r="AO13" s="437"/>
      <c r="AP13" s="437"/>
      <c r="AQ13" s="437"/>
      <c r="AR13" s="437"/>
      <c r="AS13" s="437"/>
      <c r="AT13" s="438"/>
      <c r="AU13" s="439" t="s">
        <v>101</v>
      </c>
      <c r="AV13" s="440"/>
      <c r="AW13" s="440"/>
      <c r="AX13" s="440"/>
      <c r="AY13" s="441" t="s">
        <v>133</v>
      </c>
      <c r="AZ13" s="442"/>
      <c r="BA13" s="442"/>
      <c r="BB13" s="442"/>
      <c r="BC13" s="442"/>
      <c r="BD13" s="442"/>
      <c r="BE13" s="442"/>
      <c r="BF13" s="442"/>
      <c r="BG13" s="442"/>
      <c r="BH13" s="442"/>
      <c r="BI13" s="442"/>
      <c r="BJ13" s="442"/>
      <c r="BK13" s="442"/>
      <c r="BL13" s="442"/>
      <c r="BM13" s="443"/>
      <c r="BN13" s="407">
        <v>-279887</v>
      </c>
      <c r="BO13" s="408"/>
      <c r="BP13" s="408"/>
      <c r="BQ13" s="408"/>
      <c r="BR13" s="408"/>
      <c r="BS13" s="408"/>
      <c r="BT13" s="408"/>
      <c r="BU13" s="409"/>
      <c r="BV13" s="407">
        <v>52479</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-2.5</v>
      </c>
      <c r="CU13" s="405"/>
      <c r="CV13" s="405"/>
      <c r="CW13" s="405"/>
      <c r="CX13" s="405"/>
      <c r="CY13" s="405"/>
      <c r="CZ13" s="405"/>
      <c r="DA13" s="406"/>
      <c r="DB13" s="404">
        <v>-2.7</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32272</v>
      </c>
      <c r="S14" s="492"/>
      <c r="T14" s="492"/>
      <c r="U14" s="492"/>
      <c r="V14" s="493"/>
      <c r="W14" s="397"/>
      <c r="X14" s="398"/>
      <c r="Y14" s="398"/>
      <c r="Z14" s="398"/>
      <c r="AA14" s="398"/>
      <c r="AB14" s="387"/>
      <c r="AC14" s="494">
        <v>1.1000000000000001</v>
      </c>
      <c r="AD14" s="495"/>
      <c r="AE14" s="495"/>
      <c r="AF14" s="495"/>
      <c r="AG14" s="496"/>
      <c r="AH14" s="494">
        <v>1.3</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31980</v>
      </c>
      <c r="S15" s="492"/>
      <c r="T15" s="492"/>
      <c r="U15" s="492"/>
      <c r="V15" s="493"/>
      <c r="W15" s="423" t="s">
        <v>137</v>
      </c>
      <c r="X15" s="424"/>
      <c r="Y15" s="424"/>
      <c r="Z15" s="424"/>
      <c r="AA15" s="424"/>
      <c r="AB15" s="414"/>
      <c r="AC15" s="458">
        <v>1935</v>
      </c>
      <c r="AD15" s="459"/>
      <c r="AE15" s="459"/>
      <c r="AF15" s="459"/>
      <c r="AG15" s="501"/>
      <c r="AH15" s="458">
        <v>2189</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4967021</v>
      </c>
      <c r="BO15" s="371"/>
      <c r="BP15" s="371"/>
      <c r="BQ15" s="371"/>
      <c r="BR15" s="371"/>
      <c r="BS15" s="371"/>
      <c r="BT15" s="371"/>
      <c r="BU15" s="372"/>
      <c r="BV15" s="370">
        <v>4820934</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14.2</v>
      </c>
      <c r="AD16" s="495"/>
      <c r="AE16" s="495"/>
      <c r="AF16" s="495"/>
      <c r="AG16" s="496"/>
      <c r="AH16" s="494">
        <v>16</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6355513</v>
      </c>
      <c r="BO16" s="408"/>
      <c r="BP16" s="408"/>
      <c r="BQ16" s="408"/>
      <c r="BR16" s="408"/>
      <c r="BS16" s="408"/>
      <c r="BT16" s="408"/>
      <c r="BU16" s="409"/>
      <c r="BV16" s="407">
        <v>6092293</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11501</v>
      </c>
      <c r="AD17" s="459"/>
      <c r="AE17" s="459"/>
      <c r="AF17" s="459"/>
      <c r="AG17" s="501"/>
      <c r="AH17" s="458">
        <v>11339</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6509558</v>
      </c>
      <c r="BO17" s="408"/>
      <c r="BP17" s="408"/>
      <c r="BQ17" s="408"/>
      <c r="BR17" s="408"/>
      <c r="BS17" s="408"/>
      <c r="BT17" s="408"/>
      <c r="BU17" s="409"/>
      <c r="BV17" s="407">
        <v>6300441</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147</v>
      </c>
      <c r="C18" s="450"/>
      <c r="D18" s="450"/>
      <c r="E18" s="530"/>
      <c r="F18" s="530"/>
      <c r="G18" s="530"/>
      <c r="H18" s="530"/>
      <c r="I18" s="530"/>
      <c r="J18" s="530"/>
      <c r="K18" s="530"/>
      <c r="L18" s="531">
        <v>17.04</v>
      </c>
      <c r="M18" s="531"/>
      <c r="N18" s="531"/>
      <c r="O18" s="531"/>
      <c r="P18" s="531"/>
      <c r="Q18" s="531"/>
      <c r="R18" s="532"/>
      <c r="S18" s="532"/>
      <c r="T18" s="532"/>
      <c r="U18" s="532"/>
      <c r="V18" s="533"/>
      <c r="W18" s="425"/>
      <c r="X18" s="426"/>
      <c r="Y18" s="426"/>
      <c r="Z18" s="426"/>
      <c r="AA18" s="426"/>
      <c r="AB18" s="417"/>
      <c r="AC18" s="534">
        <v>84.7</v>
      </c>
      <c r="AD18" s="535"/>
      <c r="AE18" s="535"/>
      <c r="AF18" s="535"/>
      <c r="AG18" s="536"/>
      <c r="AH18" s="534">
        <v>82.7</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7500048</v>
      </c>
      <c r="BO18" s="408"/>
      <c r="BP18" s="408"/>
      <c r="BQ18" s="408"/>
      <c r="BR18" s="408"/>
      <c r="BS18" s="408"/>
      <c r="BT18" s="408"/>
      <c r="BU18" s="409"/>
      <c r="BV18" s="407">
        <v>7024831</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149</v>
      </c>
      <c r="C19" s="450"/>
      <c r="D19" s="450"/>
      <c r="E19" s="530"/>
      <c r="F19" s="530"/>
      <c r="G19" s="530"/>
      <c r="H19" s="530"/>
      <c r="I19" s="530"/>
      <c r="J19" s="530"/>
      <c r="K19" s="530"/>
      <c r="L19" s="538">
        <v>1858</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10731295</v>
      </c>
      <c r="BO19" s="408"/>
      <c r="BP19" s="408"/>
      <c r="BQ19" s="408"/>
      <c r="BR19" s="408"/>
      <c r="BS19" s="408"/>
      <c r="BT19" s="408"/>
      <c r="BU19" s="409"/>
      <c r="BV19" s="407">
        <v>10315873</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151</v>
      </c>
      <c r="C20" s="450"/>
      <c r="D20" s="450"/>
      <c r="E20" s="530"/>
      <c r="F20" s="530"/>
      <c r="G20" s="530"/>
      <c r="H20" s="530"/>
      <c r="I20" s="530"/>
      <c r="J20" s="530"/>
      <c r="K20" s="530"/>
      <c r="L20" s="538">
        <v>12932</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5697056</v>
      </c>
      <c r="BO22" s="371"/>
      <c r="BP22" s="371"/>
      <c r="BQ22" s="371"/>
      <c r="BR22" s="371"/>
      <c r="BS22" s="371"/>
      <c r="BT22" s="371"/>
      <c r="BU22" s="372"/>
      <c r="BV22" s="370">
        <v>5601774</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5345826</v>
      </c>
      <c r="BO23" s="408"/>
      <c r="BP23" s="408"/>
      <c r="BQ23" s="408"/>
      <c r="BR23" s="408"/>
      <c r="BS23" s="408"/>
      <c r="BT23" s="408"/>
      <c r="BU23" s="409"/>
      <c r="BV23" s="407">
        <v>5212491</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161</v>
      </c>
      <c r="F24" s="437"/>
      <c r="G24" s="437"/>
      <c r="H24" s="437"/>
      <c r="I24" s="437"/>
      <c r="J24" s="437"/>
      <c r="K24" s="438"/>
      <c r="L24" s="458">
        <v>1</v>
      </c>
      <c r="M24" s="459"/>
      <c r="N24" s="459"/>
      <c r="O24" s="459"/>
      <c r="P24" s="501"/>
      <c r="Q24" s="458">
        <v>8230</v>
      </c>
      <c r="R24" s="459"/>
      <c r="S24" s="459"/>
      <c r="T24" s="459"/>
      <c r="U24" s="459"/>
      <c r="V24" s="501"/>
      <c r="W24" s="553"/>
      <c r="X24" s="554"/>
      <c r="Y24" s="555"/>
      <c r="Z24" s="457" t="s">
        <v>162</v>
      </c>
      <c r="AA24" s="437"/>
      <c r="AB24" s="437"/>
      <c r="AC24" s="437"/>
      <c r="AD24" s="437"/>
      <c r="AE24" s="437"/>
      <c r="AF24" s="437"/>
      <c r="AG24" s="438"/>
      <c r="AH24" s="458">
        <v>288</v>
      </c>
      <c r="AI24" s="459"/>
      <c r="AJ24" s="459"/>
      <c r="AK24" s="459"/>
      <c r="AL24" s="501"/>
      <c r="AM24" s="458">
        <v>894528</v>
      </c>
      <c r="AN24" s="459"/>
      <c r="AO24" s="459"/>
      <c r="AP24" s="459"/>
      <c r="AQ24" s="459"/>
      <c r="AR24" s="501"/>
      <c r="AS24" s="458">
        <v>3106</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1410072</v>
      </c>
      <c r="BO24" s="408"/>
      <c r="BP24" s="408"/>
      <c r="BQ24" s="408"/>
      <c r="BR24" s="408"/>
      <c r="BS24" s="408"/>
      <c r="BT24" s="408"/>
      <c r="BU24" s="409"/>
      <c r="BV24" s="407">
        <v>960361</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164</v>
      </c>
      <c r="F25" s="437"/>
      <c r="G25" s="437"/>
      <c r="H25" s="437"/>
      <c r="I25" s="437"/>
      <c r="J25" s="437"/>
      <c r="K25" s="438"/>
      <c r="L25" s="458">
        <v>1</v>
      </c>
      <c r="M25" s="459"/>
      <c r="N25" s="459"/>
      <c r="O25" s="459"/>
      <c r="P25" s="501"/>
      <c r="Q25" s="458">
        <v>6660</v>
      </c>
      <c r="R25" s="459"/>
      <c r="S25" s="459"/>
      <c r="T25" s="459"/>
      <c r="U25" s="459"/>
      <c r="V25" s="501"/>
      <c r="W25" s="553"/>
      <c r="X25" s="554"/>
      <c r="Y25" s="555"/>
      <c r="Z25" s="457" t="s">
        <v>165</v>
      </c>
      <c r="AA25" s="437"/>
      <c r="AB25" s="437"/>
      <c r="AC25" s="437"/>
      <c r="AD25" s="437"/>
      <c r="AE25" s="437"/>
      <c r="AF25" s="437"/>
      <c r="AG25" s="438"/>
      <c r="AH25" s="458">
        <v>55</v>
      </c>
      <c r="AI25" s="459"/>
      <c r="AJ25" s="459"/>
      <c r="AK25" s="459"/>
      <c r="AL25" s="501"/>
      <c r="AM25" s="458">
        <v>170555</v>
      </c>
      <c r="AN25" s="459"/>
      <c r="AO25" s="459"/>
      <c r="AP25" s="459"/>
      <c r="AQ25" s="459"/>
      <c r="AR25" s="501"/>
      <c r="AS25" s="458">
        <v>3101</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570699</v>
      </c>
      <c r="BO25" s="371"/>
      <c r="BP25" s="371"/>
      <c r="BQ25" s="371"/>
      <c r="BR25" s="371"/>
      <c r="BS25" s="371"/>
      <c r="BT25" s="371"/>
      <c r="BU25" s="372"/>
      <c r="BV25" s="370">
        <v>1523247</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167</v>
      </c>
      <c r="F26" s="437"/>
      <c r="G26" s="437"/>
      <c r="H26" s="437"/>
      <c r="I26" s="437"/>
      <c r="J26" s="437"/>
      <c r="K26" s="438"/>
      <c r="L26" s="458">
        <v>1</v>
      </c>
      <c r="M26" s="459"/>
      <c r="N26" s="459"/>
      <c r="O26" s="459"/>
      <c r="P26" s="501"/>
      <c r="Q26" s="458">
        <v>6290</v>
      </c>
      <c r="R26" s="459"/>
      <c r="S26" s="459"/>
      <c r="T26" s="459"/>
      <c r="U26" s="459"/>
      <c r="V26" s="501"/>
      <c r="W26" s="553"/>
      <c r="X26" s="554"/>
      <c r="Y26" s="555"/>
      <c r="Z26" s="457" t="s">
        <v>168</v>
      </c>
      <c r="AA26" s="559"/>
      <c r="AB26" s="559"/>
      <c r="AC26" s="559"/>
      <c r="AD26" s="559"/>
      <c r="AE26" s="559"/>
      <c r="AF26" s="559"/>
      <c r="AG26" s="560"/>
      <c r="AH26" s="458">
        <v>53</v>
      </c>
      <c r="AI26" s="459"/>
      <c r="AJ26" s="459"/>
      <c r="AK26" s="459"/>
      <c r="AL26" s="501"/>
      <c r="AM26" s="458">
        <v>160643</v>
      </c>
      <c r="AN26" s="459"/>
      <c r="AO26" s="459"/>
      <c r="AP26" s="459"/>
      <c r="AQ26" s="459"/>
      <c r="AR26" s="501"/>
      <c r="AS26" s="458">
        <v>3031</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170</v>
      </c>
      <c r="F27" s="437"/>
      <c r="G27" s="437"/>
      <c r="H27" s="437"/>
      <c r="I27" s="437"/>
      <c r="J27" s="437"/>
      <c r="K27" s="438"/>
      <c r="L27" s="458">
        <v>1</v>
      </c>
      <c r="M27" s="459"/>
      <c r="N27" s="459"/>
      <c r="O27" s="459"/>
      <c r="P27" s="501"/>
      <c r="Q27" s="458">
        <v>4990</v>
      </c>
      <c r="R27" s="459"/>
      <c r="S27" s="459"/>
      <c r="T27" s="459"/>
      <c r="U27" s="459"/>
      <c r="V27" s="501"/>
      <c r="W27" s="553"/>
      <c r="X27" s="554"/>
      <c r="Y27" s="555"/>
      <c r="Z27" s="457" t="s">
        <v>171</v>
      </c>
      <c r="AA27" s="437"/>
      <c r="AB27" s="437"/>
      <c r="AC27" s="437"/>
      <c r="AD27" s="437"/>
      <c r="AE27" s="437"/>
      <c r="AF27" s="437"/>
      <c r="AG27" s="438"/>
      <c r="AH27" s="458">
        <v>4</v>
      </c>
      <c r="AI27" s="459"/>
      <c r="AJ27" s="459"/>
      <c r="AK27" s="459"/>
      <c r="AL27" s="501"/>
      <c r="AM27" s="458">
        <v>14592</v>
      </c>
      <c r="AN27" s="459"/>
      <c r="AO27" s="459"/>
      <c r="AP27" s="459"/>
      <c r="AQ27" s="459"/>
      <c r="AR27" s="501"/>
      <c r="AS27" s="458">
        <v>3648</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184320</v>
      </c>
      <c r="BO27" s="527"/>
      <c r="BP27" s="527"/>
      <c r="BQ27" s="527"/>
      <c r="BR27" s="527"/>
      <c r="BS27" s="527"/>
      <c r="BT27" s="527"/>
      <c r="BU27" s="528"/>
      <c r="BV27" s="526">
        <v>184197</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4300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1119205</v>
      </c>
      <c r="BO28" s="371"/>
      <c r="BP28" s="371"/>
      <c r="BQ28" s="371"/>
      <c r="BR28" s="371"/>
      <c r="BS28" s="371"/>
      <c r="BT28" s="371"/>
      <c r="BU28" s="372"/>
      <c r="BV28" s="370">
        <v>1153454</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12</v>
      </c>
      <c r="M29" s="459"/>
      <c r="N29" s="459"/>
      <c r="O29" s="459"/>
      <c r="P29" s="501"/>
      <c r="Q29" s="458">
        <v>4000</v>
      </c>
      <c r="R29" s="459"/>
      <c r="S29" s="459"/>
      <c r="T29" s="459"/>
      <c r="U29" s="459"/>
      <c r="V29" s="501"/>
      <c r="W29" s="556"/>
      <c r="X29" s="557"/>
      <c r="Y29" s="558"/>
      <c r="Z29" s="457" t="s">
        <v>177</v>
      </c>
      <c r="AA29" s="437"/>
      <c r="AB29" s="437"/>
      <c r="AC29" s="437"/>
      <c r="AD29" s="437"/>
      <c r="AE29" s="437"/>
      <c r="AF29" s="437"/>
      <c r="AG29" s="438"/>
      <c r="AH29" s="458">
        <v>292</v>
      </c>
      <c r="AI29" s="459"/>
      <c r="AJ29" s="459"/>
      <c r="AK29" s="459"/>
      <c r="AL29" s="501"/>
      <c r="AM29" s="458">
        <v>909120</v>
      </c>
      <c r="AN29" s="459"/>
      <c r="AO29" s="459"/>
      <c r="AP29" s="459"/>
      <c r="AQ29" s="459"/>
      <c r="AR29" s="501"/>
      <c r="AS29" s="458">
        <v>3113</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t="s">
        <v>122</v>
      </c>
      <c r="BO29" s="408"/>
      <c r="BP29" s="408"/>
      <c r="BQ29" s="408"/>
      <c r="BR29" s="408"/>
      <c r="BS29" s="408"/>
      <c r="BT29" s="408"/>
      <c r="BU29" s="409"/>
      <c r="BV29" s="407" t="s">
        <v>122</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101.6</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2552184</v>
      </c>
      <c r="BO30" s="527"/>
      <c r="BP30" s="527"/>
      <c r="BQ30" s="527"/>
      <c r="BR30" s="527"/>
      <c r="BS30" s="527"/>
      <c r="BT30" s="527"/>
      <c r="BU30" s="528"/>
      <c r="BV30" s="526">
        <v>2387514</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69"/>
      <c r="AM34" s="597">
        <f>IF(AO34="","",MAX(C34:D43,U34:V43)+1)</f>
        <v>5</v>
      </c>
      <c r="AN34" s="597"/>
      <c r="AO34" s="598" t="str">
        <f>IF('各会計、関係団体の財政状況及び健全化判断比率'!B31="","",'各会計、関係団体の財政状況及び健全化判断比率'!B31)</f>
        <v>下水道事業会計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6</v>
      </c>
      <c r="BX34" s="597"/>
      <c r="BY34" s="598" t="str">
        <f>IF('各会計、関係団体の財政状況及び健全化判断比率'!B68="","",'各会計、関係団体の財政状況及び健全化判断比率'!B68)</f>
        <v>神奈川県市町村職員退職手当組合</v>
      </c>
      <c r="BZ34" s="598"/>
      <c r="CA34" s="598"/>
      <c r="CB34" s="598"/>
      <c r="CC34" s="598"/>
      <c r="CD34" s="598"/>
      <c r="CE34" s="598"/>
      <c r="CF34" s="598"/>
      <c r="CG34" s="598"/>
      <c r="CH34" s="598"/>
      <c r="CI34" s="598"/>
      <c r="CJ34" s="598"/>
      <c r="CK34" s="598"/>
      <c r="CL34" s="598"/>
      <c r="CM34" s="598"/>
      <c r="CN34" s="169"/>
      <c r="CO34" s="597">
        <f>IF(CQ34="","",MAX(C34:D43,U34:V43,AM34:AN43,BE34:BF43,BW34:BX43)+1)</f>
        <v>10</v>
      </c>
      <c r="CP34" s="597"/>
      <c r="CQ34" s="598" t="str">
        <f>IF('各会計、関係団体の財政状況及び健全化判断比率'!BS7="","",'各会計、関係団体の財政状況及び健全化判断比率'!BS7)</f>
        <v>葉山町土地開発公社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v>
      </c>
      <c r="DH34" s="599"/>
      <c r="DI34" s="196"/>
    </row>
    <row r="35" spans="1:113" ht="32.25" customHeight="1" x14ac:dyDescent="0.2">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69"/>
      <c r="AM35" s="597" t="str">
        <f t="shared" ref="AM35:AM43" si="0">IF(AO35="","",AM34+1)</f>
        <v/>
      </c>
      <c r="AN35" s="597"/>
      <c r="AO35" s="598"/>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7</v>
      </c>
      <c r="BX35" s="597"/>
      <c r="BY35" s="598" t="str">
        <f>IF('各会計、関係団体の財政状況及び健全化判断比率'!B69="","",'各会計、関係団体の財政状況及び健全化判断比率'!B69)</f>
        <v>神奈川県後期高齢者医療広域連合（一般会計）</v>
      </c>
      <c r="BZ35" s="598"/>
      <c r="CA35" s="598"/>
      <c r="CB35" s="598"/>
      <c r="CC35" s="598"/>
      <c r="CD35" s="598"/>
      <c r="CE35" s="598"/>
      <c r="CF35" s="598"/>
      <c r="CG35" s="598"/>
      <c r="CH35" s="598"/>
      <c r="CI35" s="598"/>
      <c r="CJ35" s="598"/>
      <c r="CK35" s="598"/>
      <c r="CL35" s="598"/>
      <c r="CM35" s="598"/>
      <c r="CN35" s="169"/>
      <c r="CO35" s="597">
        <f t="shared" ref="CO35:CO43" si="3">IF(CQ35="","",CO34+1)</f>
        <v>11</v>
      </c>
      <c r="CP35" s="597"/>
      <c r="CQ35" s="598" t="str">
        <f>IF('各会計、関係団体の財政状況及び健全化判断比率'!BS8="","",'各会計、関係団体の財政状況及び健全化判断比率'!BS8)</f>
        <v>公益財団法人かながわ海岸美化財団</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8</v>
      </c>
      <c r="BX36" s="597"/>
      <c r="BY36" s="598" t="str">
        <f>IF('各会計、関係団体の財政状況及び健全化判断比率'!B70="","",'各会計、関係団体の財政状況及び健全化判断比率'!B70)</f>
        <v>神奈川県後期高齢者医療広域連合（後期高齢者医療特別会計）</v>
      </c>
      <c r="BZ36" s="598"/>
      <c r="CA36" s="598"/>
      <c r="CB36" s="598"/>
      <c r="CC36" s="598"/>
      <c r="CD36" s="598"/>
      <c r="CE36" s="598"/>
      <c r="CF36" s="598"/>
      <c r="CG36" s="598"/>
      <c r="CH36" s="598"/>
      <c r="CI36" s="598"/>
      <c r="CJ36" s="598"/>
      <c r="CK36" s="598"/>
      <c r="CL36" s="598"/>
      <c r="CM36" s="598"/>
      <c r="CN36" s="169"/>
      <c r="CO36" s="597">
        <f t="shared" si="3"/>
        <v>12</v>
      </c>
      <c r="CP36" s="597"/>
      <c r="CQ36" s="598" t="str">
        <f>IF('各会計、関係団体の財政状況及び健全化判断比率'!BS9="","",'各会計、関係団体の財政状況及び健全化判断比率'!BS9)</f>
        <v>公益財団法人逗葉地域医療センター</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9</v>
      </c>
      <c r="BX37" s="597"/>
      <c r="BY37" s="598" t="str">
        <f>IF('各会計、関係団体の財政状況及び健全化判断比率'!B71="","",'各会計、関係団体の財政状況及び健全化判断比率'!B71)</f>
        <v>神奈川県町村情報システム共同事業組合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t="str">
        <f t="shared" si="2"/>
        <v/>
      </c>
      <c r="BX38" s="597"/>
      <c r="BY38" s="598" t="str">
        <f>IF('各会計、関係団体の財政状況及び健全化判断比率'!B72="","",'各会計、関係団体の財政状況及び健全化判断比率'!B72)</f>
        <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Zh40hbX/clg3UtIoeK7JyKYo7y5NrIkfGvD7GZLyF84z/y5ISKf11kDOmmREBYDhFndTaU0wYzZWS2xSV7ge1A==" saltValue="5lWBwkbeeUhkBf0qseaIq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523</v>
      </c>
      <c r="G33" s="29" t="s">
        <v>524</v>
      </c>
      <c r="H33" s="29" t="s">
        <v>525</v>
      </c>
      <c r="I33" s="29" t="s">
        <v>526</v>
      </c>
      <c r="J33" s="30" t="s">
        <v>527</v>
      </c>
      <c r="K33" s="22"/>
      <c r="L33" s="22"/>
      <c r="M33" s="22"/>
      <c r="N33" s="22"/>
      <c r="O33" s="22"/>
      <c r="P33" s="22"/>
    </row>
    <row r="34" spans="1:16" ht="39" customHeight="1" x14ac:dyDescent="0.2">
      <c r="A34" s="22"/>
      <c r="B34" s="31"/>
      <c r="C34" s="1151" t="s">
        <v>530</v>
      </c>
      <c r="D34" s="1151"/>
      <c r="E34" s="1152"/>
      <c r="F34" s="32">
        <v>8.49</v>
      </c>
      <c r="G34" s="33">
        <v>12.31</v>
      </c>
      <c r="H34" s="33">
        <v>9.1300000000000008</v>
      </c>
      <c r="I34" s="33">
        <v>13.34</v>
      </c>
      <c r="J34" s="34">
        <v>9.7799999999999994</v>
      </c>
      <c r="K34" s="22"/>
      <c r="L34" s="22"/>
      <c r="M34" s="22"/>
      <c r="N34" s="22"/>
      <c r="O34" s="22"/>
      <c r="P34" s="22"/>
    </row>
    <row r="35" spans="1:16" ht="39" customHeight="1" x14ac:dyDescent="0.2">
      <c r="A35" s="22"/>
      <c r="B35" s="35"/>
      <c r="C35" s="1145" t="s">
        <v>531</v>
      </c>
      <c r="D35" s="1146"/>
      <c r="E35" s="1147"/>
      <c r="F35" s="36">
        <v>0.98</v>
      </c>
      <c r="G35" s="37">
        <v>1.78</v>
      </c>
      <c r="H35" s="37">
        <v>1.1499999999999999</v>
      </c>
      <c r="I35" s="37">
        <v>1.5</v>
      </c>
      <c r="J35" s="38">
        <v>1.23</v>
      </c>
      <c r="K35" s="22"/>
      <c r="L35" s="22"/>
      <c r="M35" s="22"/>
      <c r="N35" s="22"/>
      <c r="O35" s="22"/>
      <c r="P35" s="22"/>
    </row>
    <row r="36" spans="1:16" ht="39" customHeight="1" x14ac:dyDescent="0.2">
      <c r="A36" s="22"/>
      <c r="B36" s="35"/>
      <c r="C36" s="1145" t="s">
        <v>532</v>
      </c>
      <c r="D36" s="1146"/>
      <c r="E36" s="1147"/>
      <c r="F36" s="36">
        <v>0.97</v>
      </c>
      <c r="G36" s="37">
        <v>0.9</v>
      </c>
      <c r="H36" s="37">
        <v>0.96</v>
      </c>
      <c r="I36" s="37">
        <v>0.99</v>
      </c>
      <c r="J36" s="38">
        <v>1.1100000000000001</v>
      </c>
      <c r="K36" s="22"/>
      <c r="L36" s="22"/>
      <c r="M36" s="22"/>
      <c r="N36" s="22"/>
      <c r="O36" s="22"/>
      <c r="P36" s="22"/>
    </row>
    <row r="37" spans="1:16" ht="39" customHeight="1" x14ac:dyDescent="0.2">
      <c r="A37" s="22"/>
      <c r="B37" s="35"/>
      <c r="C37" s="1145" t="s">
        <v>533</v>
      </c>
      <c r="D37" s="1146"/>
      <c r="E37" s="1147"/>
      <c r="F37" s="36">
        <v>1.3</v>
      </c>
      <c r="G37" s="37">
        <v>0.94</v>
      </c>
      <c r="H37" s="37">
        <v>0.89</v>
      </c>
      <c r="I37" s="37">
        <v>0.61</v>
      </c>
      <c r="J37" s="38">
        <v>0.59</v>
      </c>
      <c r="K37" s="22"/>
      <c r="L37" s="22"/>
      <c r="M37" s="22"/>
      <c r="N37" s="22"/>
      <c r="O37" s="22"/>
      <c r="P37" s="22"/>
    </row>
    <row r="38" spans="1:16" ht="39" customHeight="1" x14ac:dyDescent="0.2">
      <c r="A38" s="22"/>
      <c r="B38" s="35"/>
      <c r="C38" s="1145" t="s">
        <v>534</v>
      </c>
      <c r="D38" s="1146"/>
      <c r="E38" s="1147"/>
      <c r="F38" s="36">
        <v>3.33</v>
      </c>
      <c r="G38" s="37">
        <v>3.36</v>
      </c>
      <c r="H38" s="37">
        <v>4.3899999999999997</v>
      </c>
      <c r="I38" s="37">
        <v>2.34</v>
      </c>
      <c r="J38" s="38">
        <v>0.23</v>
      </c>
      <c r="K38" s="22"/>
      <c r="L38" s="22"/>
      <c r="M38" s="22"/>
      <c r="N38" s="22"/>
      <c r="O38" s="22"/>
      <c r="P38" s="22"/>
    </row>
    <row r="39" spans="1:16" ht="39" customHeight="1" x14ac:dyDescent="0.2">
      <c r="A39" s="22"/>
      <c r="B39" s="35"/>
      <c r="C39" s="1145"/>
      <c r="D39" s="1146"/>
      <c r="E39" s="1147"/>
      <c r="F39" s="36"/>
      <c r="G39" s="37"/>
      <c r="H39" s="37"/>
      <c r="I39" s="37"/>
      <c r="J39" s="38"/>
      <c r="K39" s="22"/>
      <c r="L39" s="22"/>
      <c r="M39" s="22"/>
      <c r="N39" s="22"/>
      <c r="O39" s="22"/>
      <c r="P39" s="22"/>
    </row>
    <row r="40" spans="1:16" ht="39" customHeight="1" x14ac:dyDescent="0.2">
      <c r="A40" s="22"/>
      <c r="B40" s="35"/>
      <c r="C40" s="1145"/>
      <c r="D40" s="1146"/>
      <c r="E40" s="1147"/>
      <c r="F40" s="36"/>
      <c r="G40" s="37"/>
      <c r="H40" s="37"/>
      <c r="I40" s="37"/>
      <c r="J40" s="38"/>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535</v>
      </c>
      <c r="D42" s="1146"/>
      <c r="E42" s="1147"/>
      <c r="F42" s="36" t="s">
        <v>485</v>
      </c>
      <c r="G42" s="37" t="s">
        <v>485</v>
      </c>
      <c r="H42" s="37" t="s">
        <v>485</v>
      </c>
      <c r="I42" s="37" t="s">
        <v>485</v>
      </c>
      <c r="J42" s="38" t="s">
        <v>485</v>
      </c>
      <c r="K42" s="22"/>
      <c r="L42" s="22"/>
      <c r="M42" s="22"/>
      <c r="N42" s="22"/>
      <c r="O42" s="22"/>
      <c r="P42" s="22"/>
    </row>
    <row r="43" spans="1:16" ht="39" customHeight="1" thickBot="1" x14ac:dyDescent="0.25">
      <c r="A43" s="22"/>
      <c r="B43" s="40"/>
      <c r="C43" s="1148" t="s">
        <v>536</v>
      </c>
      <c r="D43" s="1149"/>
      <c r="E43" s="1150"/>
      <c r="F43" s="41" t="s">
        <v>485</v>
      </c>
      <c r="G43" s="42" t="s">
        <v>485</v>
      </c>
      <c r="H43" s="42" t="s">
        <v>485</v>
      </c>
      <c r="I43" s="42" t="s">
        <v>485</v>
      </c>
      <c r="J43" s="43" t="s">
        <v>485</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aqdKP5x7ZRh+IYnFEURnd5XlW8pgo4SPCRrcD55IklZyneo27aVCjyrpBq3iZIc7Apqgh8UG3laKI0yf3MBfYw==" saltValue="HvashoCWAca/kYamcqEVE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523</v>
      </c>
      <c r="L44" s="56" t="s">
        <v>524</v>
      </c>
      <c r="M44" s="56" t="s">
        <v>525</v>
      </c>
      <c r="N44" s="56" t="s">
        <v>526</v>
      </c>
      <c r="O44" s="57" t="s">
        <v>527</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544</v>
      </c>
      <c r="L45" s="60">
        <v>523</v>
      </c>
      <c r="M45" s="60">
        <v>539</v>
      </c>
      <c r="N45" s="60">
        <v>517</v>
      </c>
      <c r="O45" s="61">
        <v>522</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485</v>
      </c>
      <c r="L46" s="64" t="s">
        <v>485</v>
      </c>
      <c r="M46" s="64" t="s">
        <v>485</v>
      </c>
      <c r="N46" s="64" t="s">
        <v>485</v>
      </c>
      <c r="O46" s="65" t="s">
        <v>485</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485</v>
      </c>
      <c r="L47" s="64" t="s">
        <v>485</v>
      </c>
      <c r="M47" s="64" t="s">
        <v>485</v>
      </c>
      <c r="N47" s="64" t="s">
        <v>485</v>
      </c>
      <c r="O47" s="65" t="s">
        <v>485</v>
      </c>
      <c r="P47" s="48"/>
      <c r="Q47" s="48"/>
      <c r="R47" s="48"/>
      <c r="S47" s="48"/>
      <c r="T47" s="48"/>
      <c r="U47" s="48"/>
    </row>
    <row r="48" spans="1:21" ht="30.75" customHeight="1" x14ac:dyDescent="0.2">
      <c r="A48" s="48"/>
      <c r="B48" s="1155"/>
      <c r="C48" s="1156"/>
      <c r="D48" s="62"/>
      <c r="E48" s="1161" t="s">
        <v>13</v>
      </c>
      <c r="F48" s="1161"/>
      <c r="G48" s="1161"/>
      <c r="H48" s="1161"/>
      <c r="I48" s="1161"/>
      <c r="J48" s="1162"/>
      <c r="K48" s="63">
        <v>580</v>
      </c>
      <c r="L48" s="64">
        <v>531</v>
      </c>
      <c r="M48" s="64">
        <v>491</v>
      </c>
      <c r="N48" s="64">
        <v>491</v>
      </c>
      <c r="O48" s="65">
        <v>489</v>
      </c>
      <c r="P48" s="48"/>
      <c r="Q48" s="48"/>
      <c r="R48" s="48"/>
      <c r="S48" s="48"/>
      <c r="T48" s="48"/>
      <c r="U48" s="48"/>
    </row>
    <row r="49" spans="1:21" ht="30.75" customHeight="1" x14ac:dyDescent="0.2">
      <c r="A49" s="48"/>
      <c r="B49" s="1155"/>
      <c r="C49" s="1156"/>
      <c r="D49" s="62"/>
      <c r="E49" s="1161" t="s">
        <v>14</v>
      </c>
      <c r="F49" s="1161"/>
      <c r="G49" s="1161"/>
      <c r="H49" s="1161"/>
      <c r="I49" s="1161"/>
      <c r="J49" s="1162"/>
      <c r="K49" s="63" t="s">
        <v>485</v>
      </c>
      <c r="L49" s="64" t="s">
        <v>485</v>
      </c>
      <c r="M49" s="64" t="s">
        <v>485</v>
      </c>
      <c r="N49" s="64" t="s">
        <v>485</v>
      </c>
      <c r="O49" s="65" t="s">
        <v>485</v>
      </c>
      <c r="P49" s="48"/>
      <c r="Q49" s="48"/>
      <c r="R49" s="48"/>
      <c r="S49" s="48"/>
      <c r="T49" s="48"/>
      <c r="U49" s="48"/>
    </row>
    <row r="50" spans="1:21" ht="30.75" customHeight="1" x14ac:dyDescent="0.2">
      <c r="A50" s="48"/>
      <c r="B50" s="1155"/>
      <c r="C50" s="1156"/>
      <c r="D50" s="62"/>
      <c r="E50" s="1161" t="s">
        <v>15</v>
      </c>
      <c r="F50" s="1161"/>
      <c r="G50" s="1161"/>
      <c r="H50" s="1161"/>
      <c r="I50" s="1161"/>
      <c r="J50" s="1162"/>
      <c r="K50" s="63">
        <v>24</v>
      </c>
      <c r="L50" s="64">
        <v>16</v>
      </c>
      <c r="M50" s="64">
        <v>16</v>
      </c>
      <c r="N50" s="64">
        <v>10</v>
      </c>
      <c r="O50" s="65">
        <v>10</v>
      </c>
      <c r="P50" s="48"/>
      <c r="Q50" s="48"/>
      <c r="R50" s="48"/>
      <c r="S50" s="48"/>
      <c r="T50" s="48"/>
      <c r="U50" s="48"/>
    </row>
    <row r="51" spans="1:21" ht="30.75" customHeight="1" x14ac:dyDescent="0.2">
      <c r="A51" s="48"/>
      <c r="B51" s="1157"/>
      <c r="C51" s="1158"/>
      <c r="D51" s="66"/>
      <c r="E51" s="1161" t="s">
        <v>16</v>
      </c>
      <c r="F51" s="1161"/>
      <c r="G51" s="1161"/>
      <c r="H51" s="1161"/>
      <c r="I51" s="1161"/>
      <c r="J51" s="1162"/>
      <c r="K51" s="63" t="s">
        <v>485</v>
      </c>
      <c r="L51" s="64" t="s">
        <v>485</v>
      </c>
      <c r="M51" s="64" t="s">
        <v>485</v>
      </c>
      <c r="N51" s="64" t="s">
        <v>485</v>
      </c>
      <c r="O51" s="65" t="s">
        <v>485</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1310</v>
      </c>
      <c r="L52" s="64">
        <v>1292</v>
      </c>
      <c r="M52" s="64">
        <v>1220</v>
      </c>
      <c r="N52" s="64">
        <v>1189</v>
      </c>
      <c r="O52" s="65">
        <v>1214</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-162</v>
      </c>
      <c r="L53" s="69">
        <v>-222</v>
      </c>
      <c r="M53" s="69">
        <v>-174</v>
      </c>
      <c r="N53" s="69">
        <v>-171</v>
      </c>
      <c r="O53" s="70">
        <v>-193</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537</v>
      </c>
      <c r="L57" s="81" t="s">
        <v>538</v>
      </c>
      <c r="M57" s="81" t="s">
        <v>539</v>
      </c>
      <c r="N57" s="81" t="s">
        <v>540</v>
      </c>
      <c r="O57" s="82" t="s">
        <v>541</v>
      </c>
      <c r="P57" s="48"/>
      <c r="Q57" s="48"/>
      <c r="R57" s="48"/>
      <c r="S57" s="48"/>
      <c r="T57" s="48"/>
      <c r="U57" s="48"/>
    </row>
    <row r="58" spans="1:21" ht="31.5" customHeight="1" x14ac:dyDescent="0.2">
      <c r="B58" s="1169" t="s">
        <v>24</v>
      </c>
      <c r="C58" s="1170"/>
      <c r="D58" s="1175" t="s">
        <v>25</v>
      </c>
      <c r="E58" s="1176"/>
      <c r="F58" s="1176"/>
      <c r="G58" s="1176"/>
      <c r="H58" s="1176"/>
      <c r="I58" s="1176"/>
      <c r="J58" s="1177"/>
      <c r="K58" s="83"/>
      <c r="L58" s="84"/>
      <c r="M58" s="84"/>
      <c r="N58" s="84"/>
      <c r="O58" s="85"/>
    </row>
    <row r="59" spans="1:21" ht="31.5" customHeight="1" x14ac:dyDescent="0.2">
      <c r="B59" s="1171"/>
      <c r="C59" s="1172"/>
      <c r="D59" s="1178" t="s">
        <v>26</v>
      </c>
      <c r="E59" s="1179"/>
      <c r="F59" s="1179"/>
      <c r="G59" s="1179"/>
      <c r="H59" s="1179"/>
      <c r="I59" s="1179"/>
      <c r="J59" s="1180"/>
      <c r="K59" s="86"/>
      <c r="L59" s="87"/>
      <c r="M59" s="87"/>
      <c r="N59" s="87"/>
      <c r="O59" s="88"/>
    </row>
    <row r="60" spans="1:21" ht="31.5" customHeight="1" thickBot="1" x14ac:dyDescent="0.25">
      <c r="B60" s="1173"/>
      <c r="C60" s="1174"/>
      <c r="D60" s="1181" t="s">
        <v>27</v>
      </c>
      <c r="E60" s="1182"/>
      <c r="F60" s="1182"/>
      <c r="G60" s="1182"/>
      <c r="H60" s="1182"/>
      <c r="I60" s="1182"/>
      <c r="J60" s="1183"/>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xUQTId8+6RLRa8DwNNrl3Ishb8RgBUhInGVLi+sY+ThDOgFc4jIo8RqSin0fmbfJs19yTSpq5fsxHW9lEc9J6g==" saltValue="hG4KAMQl4HOGV93DXjiKj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523</v>
      </c>
      <c r="J40" s="103" t="s">
        <v>524</v>
      </c>
      <c r="K40" s="103" t="s">
        <v>525</v>
      </c>
      <c r="L40" s="103" t="s">
        <v>526</v>
      </c>
      <c r="M40" s="104" t="s">
        <v>527</v>
      </c>
    </row>
    <row r="41" spans="2:13" ht="27.75" customHeight="1" x14ac:dyDescent="0.2">
      <c r="B41" s="1184" t="s">
        <v>30</v>
      </c>
      <c r="C41" s="1185"/>
      <c r="D41" s="105"/>
      <c r="E41" s="1190" t="s">
        <v>31</v>
      </c>
      <c r="F41" s="1190"/>
      <c r="G41" s="1190"/>
      <c r="H41" s="1191"/>
      <c r="I41" s="343">
        <v>5629</v>
      </c>
      <c r="J41" s="344">
        <v>5917</v>
      </c>
      <c r="K41" s="344">
        <v>5915</v>
      </c>
      <c r="L41" s="344">
        <v>5602</v>
      </c>
      <c r="M41" s="345">
        <v>5697</v>
      </c>
    </row>
    <row r="42" spans="2:13" ht="27.75" customHeight="1" x14ac:dyDescent="0.2">
      <c r="B42" s="1186"/>
      <c r="C42" s="1187"/>
      <c r="D42" s="106"/>
      <c r="E42" s="1192" t="s">
        <v>32</v>
      </c>
      <c r="F42" s="1192"/>
      <c r="G42" s="1192"/>
      <c r="H42" s="1193"/>
      <c r="I42" s="346">
        <v>185</v>
      </c>
      <c r="J42" s="347">
        <v>1860</v>
      </c>
      <c r="K42" s="347">
        <v>110</v>
      </c>
      <c r="L42" s="347">
        <v>72</v>
      </c>
      <c r="M42" s="348">
        <v>56</v>
      </c>
    </row>
    <row r="43" spans="2:13" ht="27.75" customHeight="1" x14ac:dyDescent="0.2">
      <c r="B43" s="1186"/>
      <c r="C43" s="1187"/>
      <c r="D43" s="106"/>
      <c r="E43" s="1192" t="s">
        <v>33</v>
      </c>
      <c r="F43" s="1192"/>
      <c r="G43" s="1192"/>
      <c r="H43" s="1193"/>
      <c r="I43" s="346">
        <v>5801</v>
      </c>
      <c r="J43" s="347">
        <v>5296</v>
      </c>
      <c r="K43" s="347">
        <v>4946</v>
      </c>
      <c r="L43" s="347">
        <v>4398</v>
      </c>
      <c r="M43" s="348">
        <v>4447</v>
      </c>
    </row>
    <row r="44" spans="2:13" ht="27.75" customHeight="1" x14ac:dyDescent="0.2">
      <c r="B44" s="1186"/>
      <c r="C44" s="1187"/>
      <c r="D44" s="106"/>
      <c r="E44" s="1192" t="s">
        <v>34</v>
      </c>
      <c r="F44" s="1192"/>
      <c r="G44" s="1192"/>
      <c r="H44" s="1193"/>
      <c r="I44" s="346" t="s">
        <v>485</v>
      </c>
      <c r="J44" s="347" t="s">
        <v>485</v>
      </c>
      <c r="K44" s="347" t="s">
        <v>485</v>
      </c>
      <c r="L44" s="347" t="s">
        <v>485</v>
      </c>
      <c r="M44" s="348" t="s">
        <v>485</v>
      </c>
    </row>
    <row r="45" spans="2:13" ht="27.75" customHeight="1" x14ac:dyDescent="0.2">
      <c r="B45" s="1186"/>
      <c r="C45" s="1187"/>
      <c r="D45" s="106"/>
      <c r="E45" s="1192" t="s">
        <v>35</v>
      </c>
      <c r="F45" s="1192"/>
      <c r="G45" s="1192"/>
      <c r="H45" s="1193"/>
      <c r="I45" s="346">
        <v>1851</v>
      </c>
      <c r="J45" s="347">
        <v>1575</v>
      </c>
      <c r="K45" s="347">
        <v>1547</v>
      </c>
      <c r="L45" s="347">
        <v>1595</v>
      </c>
      <c r="M45" s="348">
        <v>1548</v>
      </c>
    </row>
    <row r="46" spans="2:13" ht="27.75" customHeight="1" x14ac:dyDescent="0.2">
      <c r="B46" s="1186"/>
      <c r="C46" s="1187"/>
      <c r="D46" s="107"/>
      <c r="E46" s="1192" t="s">
        <v>36</v>
      </c>
      <c r="F46" s="1192"/>
      <c r="G46" s="1192"/>
      <c r="H46" s="1193"/>
      <c r="I46" s="346" t="s">
        <v>485</v>
      </c>
      <c r="J46" s="347" t="s">
        <v>485</v>
      </c>
      <c r="K46" s="347" t="s">
        <v>485</v>
      </c>
      <c r="L46" s="347" t="s">
        <v>485</v>
      </c>
      <c r="M46" s="348" t="s">
        <v>485</v>
      </c>
    </row>
    <row r="47" spans="2:13" ht="27.75" customHeight="1" x14ac:dyDescent="0.2">
      <c r="B47" s="1186"/>
      <c r="C47" s="1187"/>
      <c r="D47" s="108"/>
      <c r="E47" s="1194" t="s">
        <v>37</v>
      </c>
      <c r="F47" s="1195"/>
      <c r="G47" s="1195"/>
      <c r="H47" s="1196"/>
      <c r="I47" s="346" t="s">
        <v>485</v>
      </c>
      <c r="J47" s="347" t="s">
        <v>485</v>
      </c>
      <c r="K47" s="347" t="s">
        <v>485</v>
      </c>
      <c r="L47" s="347" t="s">
        <v>485</v>
      </c>
      <c r="M47" s="348" t="s">
        <v>485</v>
      </c>
    </row>
    <row r="48" spans="2:13" ht="27.75" customHeight="1" x14ac:dyDescent="0.2">
      <c r="B48" s="1186"/>
      <c r="C48" s="1187"/>
      <c r="D48" s="106"/>
      <c r="E48" s="1192" t="s">
        <v>38</v>
      </c>
      <c r="F48" s="1192"/>
      <c r="G48" s="1192"/>
      <c r="H48" s="1193"/>
      <c r="I48" s="346" t="s">
        <v>485</v>
      </c>
      <c r="J48" s="347" t="s">
        <v>485</v>
      </c>
      <c r="K48" s="347" t="s">
        <v>485</v>
      </c>
      <c r="L48" s="347" t="s">
        <v>485</v>
      </c>
      <c r="M48" s="348" t="s">
        <v>485</v>
      </c>
    </row>
    <row r="49" spans="2:13" ht="27.75" customHeight="1" x14ac:dyDescent="0.2">
      <c r="B49" s="1188"/>
      <c r="C49" s="1189"/>
      <c r="D49" s="106"/>
      <c r="E49" s="1192" t="s">
        <v>39</v>
      </c>
      <c r="F49" s="1192"/>
      <c r="G49" s="1192"/>
      <c r="H49" s="1193"/>
      <c r="I49" s="346" t="s">
        <v>485</v>
      </c>
      <c r="J49" s="347" t="s">
        <v>485</v>
      </c>
      <c r="K49" s="347" t="s">
        <v>485</v>
      </c>
      <c r="L49" s="347" t="s">
        <v>485</v>
      </c>
      <c r="M49" s="348" t="s">
        <v>485</v>
      </c>
    </row>
    <row r="50" spans="2:13" ht="27.75" customHeight="1" x14ac:dyDescent="0.2">
      <c r="B50" s="1197" t="s">
        <v>40</v>
      </c>
      <c r="C50" s="1198"/>
      <c r="D50" s="109"/>
      <c r="E50" s="1192" t="s">
        <v>41</v>
      </c>
      <c r="F50" s="1192"/>
      <c r="G50" s="1192"/>
      <c r="H50" s="1193"/>
      <c r="I50" s="346">
        <v>2759</v>
      </c>
      <c r="J50" s="347">
        <v>3616</v>
      </c>
      <c r="K50" s="347">
        <v>4168</v>
      </c>
      <c r="L50" s="347">
        <v>4007</v>
      </c>
      <c r="M50" s="348">
        <v>4103</v>
      </c>
    </row>
    <row r="51" spans="2:13" ht="27.75" customHeight="1" x14ac:dyDescent="0.2">
      <c r="B51" s="1186"/>
      <c r="C51" s="1187"/>
      <c r="D51" s="106"/>
      <c r="E51" s="1192" t="s">
        <v>42</v>
      </c>
      <c r="F51" s="1192"/>
      <c r="G51" s="1192"/>
      <c r="H51" s="1193"/>
      <c r="I51" s="346">
        <v>4624</v>
      </c>
      <c r="J51" s="347">
        <v>4422</v>
      </c>
      <c r="K51" s="347">
        <v>4204</v>
      </c>
      <c r="L51" s="347">
        <v>3562</v>
      </c>
      <c r="M51" s="348">
        <v>3459</v>
      </c>
    </row>
    <row r="52" spans="2:13" ht="27.75" customHeight="1" x14ac:dyDescent="0.2">
      <c r="B52" s="1188"/>
      <c r="C52" s="1189"/>
      <c r="D52" s="106"/>
      <c r="E52" s="1192" t="s">
        <v>43</v>
      </c>
      <c r="F52" s="1192"/>
      <c r="G52" s="1192"/>
      <c r="H52" s="1193"/>
      <c r="I52" s="346">
        <v>9801</v>
      </c>
      <c r="J52" s="347">
        <v>9828</v>
      </c>
      <c r="K52" s="347">
        <v>9476</v>
      </c>
      <c r="L52" s="347">
        <v>8900</v>
      </c>
      <c r="M52" s="348">
        <v>8581</v>
      </c>
    </row>
    <row r="53" spans="2:13" ht="27.75" customHeight="1" thickBot="1" x14ac:dyDescent="0.25">
      <c r="B53" s="1199" t="s">
        <v>19</v>
      </c>
      <c r="C53" s="1200"/>
      <c r="D53" s="110"/>
      <c r="E53" s="1201" t="s">
        <v>44</v>
      </c>
      <c r="F53" s="1201"/>
      <c r="G53" s="1201"/>
      <c r="H53" s="1202"/>
      <c r="I53" s="349">
        <v>-3716</v>
      </c>
      <c r="J53" s="350">
        <v>-3219</v>
      </c>
      <c r="K53" s="350">
        <v>-5330</v>
      </c>
      <c r="L53" s="350">
        <v>-4803</v>
      </c>
      <c r="M53" s="351">
        <v>-4395</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2SYGROyHHegi6f0AlZo8wmiesrTZjU3YuMYP4rygRJ3VpIS5y/KhWeIbMtxbNiMdHl9xVS/x5M+f+KgegaAsaA==" saltValue="mTSfaDp9YPWrAdG+FGSC1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525</v>
      </c>
      <c r="G54" s="119" t="s">
        <v>526</v>
      </c>
      <c r="H54" s="120" t="s">
        <v>527</v>
      </c>
    </row>
    <row r="55" spans="2:8" ht="52.5" customHeight="1" x14ac:dyDescent="0.2">
      <c r="B55" s="121"/>
      <c r="C55" s="1211" t="s">
        <v>46</v>
      </c>
      <c r="D55" s="1211"/>
      <c r="E55" s="1212"/>
      <c r="F55" s="352">
        <v>1434</v>
      </c>
      <c r="G55" s="352">
        <v>1153</v>
      </c>
      <c r="H55" s="353">
        <v>1119</v>
      </c>
    </row>
    <row r="56" spans="2:8" ht="52.5" customHeight="1" x14ac:dyDescent="0.2">
      <c r="B56" s="122"/>
      <c r="C56" s="1213" t="s">
        <v>47</v>
      </c>
      <c r="D56" s="1213"/>
      <c r="E56" s="1214"/>
      <c r="F56" s="354" t="s">
        <v>485</v>
      </c>
      <c r="G56" s="354" t="s">
        <v>485</v>
      </c>
      <c r="H56" s="355" t="s">
        <v>485</v>
      </c>
    </row>
    <row r="57" spans="2:8" ht="53.25" customHeight="1" x14ac:dyDescent="0.2">
      <c r="B57" s="122"/>
      <c r="C57" s="1215" t="s">
        <v>48</v>
      </c>
      <c r="D57" s="1215"/>
      <c r="E57" s="1216"/>
      <c r="F57" s="356">
        <v>2199</v>
      </c>
      <c r="G57" s="356">
        <v>2388</v>
      </c>
      <c r="H57" s="357">
        <v>2552</v>
      </c>
    </row>
    <row r="58" spans="2:8" ht="45.75" customHeight="1" x14ac:dyDescent="0.2">
      <c r="B58" s="123"/>
      <c r="C58" s="1203" t="s">
        <v>551</v>
      </c>
      <c r="D58" s="1204"/>
      <c r="E58" s="1205"/>
      <c r="F58" s="358">
        <v>2093</v>
      </c>
      <c r="G58" s="358">
        <v>2280</v>
      </c>
      <c r="H58" s="359">
        <v>2442</v>
      </c>
    </row>
    <row r="59" spans="2:8" ht="45.75" customHeight="1" x14ac:dyDescent="0.2">
      <c r="B59" s="123"/>
      <c r="C59" s="1203" t="s">
        <v>552</v>
      </c>
      <c r="D59" s="1204"/>
      <c r="E59" s="1205"/>
      <c r="F59" s="358">
        <v>86</v>
      </c>
      <c r="G59" s="358">
        <v>87</v>
      </c>
      <c r="H59" s="359">
        <v>90</v>
      </c>
    </row>
    <row r="60" spans="2:8" ht="45.75" customHeight="1" x14ac:dyDescent="0.2">
      <c r="B60" s="123"/>
      <c r="C60" s="1203" t="s">
        <v>553</v>
      </c>
      <c r="D60" s="1204"/>
      <c r="E60" s="1205"/>
      <c r="F60" s="358">
        <v>20</v>
      </c>
      <c r="G60" s="358">
        <v>20</v>
      </c>
      <c r="H60" s="359">
        <v>20</v>
      </c>
    </row>
    <row r="61" spans="2:8" ht="45.75" customHeight="1" x14ac:dyDescent="0.2">
      <c r="B61" s="123"/>
      <c r="C61" s="1203"/>
      <c r="D61" s="1204"/>
      <c r="E61" s="1205"/>
      <c r="F61" s="358"/>
      <c r="G61" s="358"/>
      <c r="H61" s="359"/>
    </row>
    <row r="62" spans="2:8" ht="45.75" customHeight="1" thickBot="1" x14ac:dyDescent="0.25">
      <c r="B62" s="124"/>
      <c r="C62" s="1206"/>
      <c r="D62" s="1207"/>
      <c r="E62" s="1208"/>
      <c r="F62" s="360"/>
      <c r="G62" s="360"/>
      <c r="H62" s="361"/>
    </row>
    <row r="63" spans="2:8" ht="52.5" customHeight="1" thickBot="1" x14ac:dyDescent="0.25">
      <c r="B63" s="125"/>
      <c r="C63" s="1209" t="s">
        <v>49</v>
      </c>
      <c r="D63" s="1209"/>
      <c r="E63" s="1210"/>
      <c r="F63" s="362">
        <v>3633</v>
      </c>
      <c r="G63" s="362">
        <v>3541</v>
      </c>
      <c r="H63" s="363">
        <v>3671</v>
      </c>
    </row>
    <row r="64" spans="2:8" ht="13" x14ac:dyDescent="0.2"/>
  </sheetData>
  <sheetProtection algorithmName="SHA-512" hashValue="6f+frwZ04BpNFT2P6taz9ikMTiU8L2+P8domSXjkyDIVJUIPRVC5kZWny10JMpzi68el8ukdGaHSfs1il0g/Sw==" saltValue="ft+PrZyVdgTnu1VhcRVO8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zoomScaleNormal="100" workbookViewId="0"/>
  </sheetViews>
  <sheetFormatPr defaultColWidth="11.08984375" defaultRowHeight="13" x14ac:dyDescent="0.2"/>
  <cols>
    <col min="1" max="1" width="45.90625" style="132" customWidth="1"/>
    <col min="2" max="8" width="13.36328125" style="132" customWidth="1"/>
    <col min="9" max="16384" width="11.08984375" style="132"/>
  </cols>
  <sheetData>
    <row r="1" spans="1:8" x14ac:dyDescent="0.2">
      <c r="A1" s="126"/>
      <c r="B1" s="127"/>
      <c r="C1" s="128"/>
      <c r="D1" s="129"/>
      <c r="E1" s="130"/>
      <c r="F1" s="130"/>
      <c r="G1" s="130"/>
      <c r="H1" s="131"/>
    </row>
    <row r="2" spans="1:8" x14ac:dyDescent="0.2">
      <c r="A2" s="133"/>
      <c r="B2" s="134"/>
      <c r="C2" s="135"/>
      <c r="D2" s="136" t="s">
        <v>50</v>
      </c>
      <c r="E2" s="137"/>
      <c r="F2" s="138" t="s">
        <v>522</v>
      </c>
      <c r="G2" s="139"/>
      <c r="H2" s="140"/>
    </row>
    <row r="3" spans="1:8" x14ac:dyDescent="0.2">
      <c r="A3" s="136" t="s">
        <v>515</v>
      </c>
      <c r="B3" s="141"/>
      <c r="C3" s="142"/>
      <c r="D3" s="143">
        <v>10912</v>
      </c>
      <c r="E3" s="144"/>
      <c r="F3" s="145">
        <v>52068</v>
      </c>
      <c r="G3" s="146"/>
      <c r="H3" s="147"/>
    </row>
    <row r="4" spans="1:8" x14ac:dyDescent="0.2">
      <c r="A4" s="148"/>
      <c r="B4" s="149"/>
      <c r="C4" s="150"/>
      <c r="D4" s="151">
        <v>4598</v>
      </c>
      <c r="E4" s="152"/>
      <c r="F4" s="153">
        <v>26936</v>
      </c>
      <c r="G4" s="154"/>
      <c r="H4" s="155"/>
    </row>
    <row r="5" spans="1:8" x14ac:dyDescent="0.2">
      <c r="A5" s="136" t="s">
        <v>517</v>
      </c>
      <c r="B5" s="141"/>
      <c r="C5" s="142"/>
      <c r="D5" s="143">
        <v>12851</v>
      </c>
      <c r="E5" s="144"/>
      <c r="F5" s="145">
        <v>47161</v>
      </c>
      <c r="G5" s="146"/>
      <c r="H5" s="147"/>
    </row>
    <row r="6" spans="1:8" x14ac:dyDescent="0.2">
      <c r="A6" s="148"/>
      <c r="B6" s="149"/>
      <c r="C6" s="150"/>
      <c r="D6" s="151">
        <v>8236</v>
      </c>
      <c r="E6" s="152"/>
      <c r="F6" s="153">
        <v>24595</v>
      </c>
      <c r="G6" s="154"/>
      <c r="H6" s="155"/>
    </row>
    <row r="7" spans="1:8" x14ac:dyDescent="0.2">
      <c r="A7" s="136" t="s">
        <v>518</v>
      </c>
      <c r="B7" s="141"/>
      <c r="C7" s="142"/>
      <c r="D7" s="143">
        <v>28271</v>
      </c>
      <c r="E7" s="144"/>
      <c r="F7" s="145">
        <v>43423</v>
      </c>
      <c r="G7" s="146"/>
      <c r="H7" s="147"/>
    </row>
    <row r="8" spans="1:8" x14ac:dyDescent="0.2">
      <c r="A8" s="148"/>
      <c r="B8" s="149"/>
      <c r="C8" s="150"/>
      <c r="D8" s="151">
        <v>9716</v>
      </c>
      <c r="E8" s="152"/>
      <c r="F8" s="153">
        <v>22207</v>
      </c>
      <c r="G8" s="154"/>
      <c r="H8" s="155"/>
    </row>
    <row r="9" spans="1:8" x14ac:dyDescent="0.2">
      <c r="A9" s="136" t="s">
        <v>519</v>
      </c>
      <c r="B9" s="141"/>
      <c r="C9" s="142"/>
      <c r="D9" s="143">
        <v>17078</v>
      </c>
      <c r="E9" s="144"/>
      <c r="F9" s="145">
        <v>45265</v>
      </c>
      <c r="G9" s="146"/>
      <c r="H9" s="147"/>
    </row>
    <row r="10" spans="1:8" x14ac:dyDescent="0.2">
      <c r="A10" s="148"/>
      <c r="B10" s="149"/>
      <c r="C10" s="150"/>
      <c r="D10" s="151">
        <v>13487</v>
      </c>
      <c r="E10" s="152"/>
      <c r="F10" s="153">
        <v>22600</v>
      </c>
      <c r="G10" s="154"/>
      <c r="H10" s="155"/>
    </row>
    <row r="11" spans="1:8" x14ac:dyDescent="0.2">
      <c r="A11" s="136" t="s">
        <v>520</v>
      </c>
      <c r="B11" s="141"/>
      <c r="C11" s="142"/>
      <c r="D11" s="143">
        <v>45142</v>
      </c>
      <c r="E11" s="144"/>
      <c r="F11" s="145">
        <v>54621</v>
      </c>
      <c r="G11" s="146"/>
      <c r="H11" s="147"/>
    </row>
    <row r="12" spans="1:8" x14ac:dyDescent="0.2">
      <c r="A12" s="148"/>
      <c r="B12" s="149"/>
      <c r="C12" s="156"/>
      <c r="D12" s="151">
        <v>20429</v>
      </c>
      <c r="E12" s="152"/>
      <c r="F12" s="153">
        <v>30892</v>
      </c>
      <c r="G12" s="154"/>
      <c r="H12" s="155"/>
    </row>
    <row r="13" spans="1:8" x14ac:dyDescent="0.2">
      <c r="A13" s="136"/>
      <c r="B13" s="141"/>
      <c r="C13" s="157"/>
      <c r="D13" s="158">
        <v>22851</v>
      </c>
      <c r="E13" s="159"/>
      <c r="F13" s="160">
        <v>48508</v>
      </c>
      <c r="G13" s="161"/>
      <c r="H13" s="147"/>
    </row>
    <row r="14" spans="1:8" x14ac:dyDescent="0.2">
      <c r="A14" s="148"/>
      <c r="B14" s="149"/>
      <c r="C14" s="150"/>
      <c r="D14" s="151">
        <v>11293</v>
      </c>
      <c r="E14" s="152"/>
      <c r="F14" s="153">
        <v>25446</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8.49</v>
      </c>
      <c r="C19" s="162">
        <f>ROUND(VALUE(SUBSTITUTE(実質収支比率等に係る経年分析!G$48,"▲","-")),2)</f>
        <v>12.31</v>
      </c>
      <c r="D19" s="162">
        <f>ROUND(VALUE(SUBSTITUTE(実質収支比率等に係る経年分析!H$48,"▲","-")),2)</f>
        <v>9.1300000000000008</v>
      </c>
      <c r="E19" s="162">
        <f>ROUND(VALUE(SUBSTITUTE(実質収支比率等に係る経年分析!I$48,"▲","-")),2)</f>
        <v>13.35</v>
      </c>
      <c r="F19" s="162">
        <f>ROUND(VALUE(SUBSTITUTE(実質収支比率等に係る経年分析!J$48,"▲","-")),2)</f>
        <v>9.7799999999999994</v>
      </c>
    </row>
    <row r="20" spans="1:11" x14ac:dyDescent="0.2">
      <c r="A20" s="162" t="s">
        <v>53</v>
      </c>
      <c r="B20" s="162">
        <f>ROUND(VALUE(SUBSTITUTE(実質収支比率等に係る経年分析!F$47,"▲","-")),2)</f>
        <v>13.89</v>
      </c>
      <c r="C20" s="162">
        <f>ROUND(VALUE(SUBSTITUTE(実質収支比率等に係る経年分析!G$47,"▲","-")),2)</f>
        <v>15.94</v>
      </c>
      <c r="D20" s="162">
        <f>ROUND(VALUE(SUBSTITUTE(実質収支比率等に係る経年分析!H$47,"▲","-")),2)</f>
        <v>19.02</v>
      </c>
      <c r="E20" s="162">
        <f>ROUND(VALUE(SUBSTITUTE(実質収支比率等に係る経年分析!I$47,"▲","-")),2)</f>
        <v>15.06</v>
      </c>
      <c r="F20" s="162">
        <f>ROUND(VALUE(SUBSTITUTE(実質収支比率等に係る経年分析!J$47,"▲","-")),2)</f>
        <v>14.1</v>
      </c>
    </row>
    <row r="21" spans="1:11" x14ac:dyDescent="0.2">
      <c r="A21" s="162" t="s">
        <v>54</v>
      </c>
      <c r="B21" s="162">
        <f>IF(ISNUMBER(VALUE(SUBSTITUTE(実質収支比率等に係る経年分析!F$49,"▲","-"))),ROUND(VALUE(SUBSTITUTE(実質収支比率等に係る経年分析!F$49,"▲","-")),2),NA())</f>
        <v>5.7</v>
      </c>
      <c r="C21" s="162">
        <f>IF(ISNUMBER(VALUE(SUBSTITUTE(実質収支比率等に係る経年分析!G$49,"▲","-"))),ROUND(VALUE(SUBSTITUTE(実質収支比率等に係る経年分析!G$49,"▲","-")),2),NA())</f>
        <v>7.29</v>
      </c>
      <c r="D21" s="162">
        <f>IF(ISNUMBER(VALUE(SUBSTITUTE(実質収支比率等に係る経年分析!H$49,"▲","-"))),ROUND(VALUE(SUBSTITUTE(実質収支比率等に係る経年分析!H$49,"▲","-")),2),NA())</f>
        <v>-0.74</v>
      </c>
      <c r="E21" s="162">
        <f>IF(ISNUMBER(VALUE(SUBSTITUTE(実質収支比率等に係る経年分析!I$49,"▲","-"))),ROUND(VALUE(SUBSTITUTE(実質収支比率等に係る経年分析!I$49,"▲","-")),2),NA())</f>
        <v>0.69</v>
      </c>
      <c r="F21" s="162">
        <f>IF(ISNUMBER(VALUE(SUBSTITUTE(実質収支比率等に係る経年分析!J$49,"▲","-"))),ROUND(VALUE(SUBSTITUTE(実質収支比率等に係る経年分析!J$49,"▲","-")),2),NA())</f>
        <v>-3.53</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2">
      <c r="A31" s="163" t="e">
        <f>IF(連結実質赤字比率に係る赤字・黒字の構成分析!C$39="",NA(),連結実質赤字比率に係る赤字・黒字の構成分析!C$39)</f>
        <v>#N/A</v>
      </c>
      <c r="B31" s="163" t="e">
        <f>IF(ROUND(VALUE(SUBSTITUTE(連結実質赤字比率に係る赤字・黒字の構成分析!F$39,"▲", "-")), 2) &lt; 0, ABS(ROUND(VALUE(SUBSTITUTE(連結実質赤字比率に係る赤字・黒字の構成分析!F$39,"▲", "-")), 2)), NA())</f>
        <v>#VALUE!</v>
      </c>
      <c r="C31" s="163" t="e">
        <f>IF(ROUND(VALUE(SUBSTITUTE(連結実質赤字比率に係る赤字・黒字の構成分析!F$39,"▲", "-")), 2) &gt;= 0, ABS(ROUND(VALUE(SUBSTITUTE(連結実質赤字比率に係る赤字・黒字の構成分析!F$39,"▲", "-")), 2)), NA())</f>
        <v>#VALUE!</v>
      </c>
      <c r="D31" s="163" t="e">
        <f>IF(ROUND(VALUE(SUBSTITUTE(連結実質赤字比率に係る赤字・黒字の構成分析!G$39,"▲", "-")), 2) &lt; 0, ABS(ROUND(VALUE(SUBSTITUTE(連結実質赤字比率に係る赤字・黒字の構成分析!G$39,"▲", "-")), 2)), NA())</f>
        <v>#VALUE!</v>
      </c>
      <c r="E31" s="163" t="e">
        <f>IF(ROUND(VALUE(SUBSTITUTE(連結実質赤字比率に係る赤字・黒字の構成分析!G$39,"▲", "-")), 2) &gt;= 0, ABS(ROUND(VALUE(SUBSTITUTE(連結実質赤字比率に係る赤字・黒字の構成分析!G$39,"▲", "-")), 2)), NA())</f>
        <v>#VALUE!</v>
      </c>
      <c r="F31" s="163" t="e">
        <f>IF(ROUND(VALUE(SUBSTITUTE(連結実質赤字比率に係る赤字・黒字の構成分析!H$39,"▲", "-")), 2) &lt; 0, ABS(ROUND(VALUE(SUBSTITUTE(連結実質赤字比率に係る赤字・黒字の構成分析!H$39,"▲", "-")), 2)), NA())</f>
        <v>#VALUE!</v>
      </c>
      <c r="G31" s="163" t="e">
        <f>IF(ROUND(VALUE(SUBSTITUTE(連結実質赤字比率に係る赤字・黒字の構成分析!H$39,"▲", "-")), 2) &gt;= 0, ABS(ROUND(VALUE(SUBSTITUTE(連結実質赤字比率に係る赤字・黒字の構成分析!H$39,"▲", "-")), 2)), NA())</f>
        <v>#VALUE!</v>
      </c>
      <c r="H31" s="163" t="e">
        <f>IF(ROUND(VALUE(SUBSTITUTE(連結実質赤字比率に係る赤字・黒字の構成分析!I$39,"▲", "-")), 2) &lt; 0, ABS(ROUND(VALUE(SUBSTITUTE(連結実質赤字比率に係る赤字・黒字の構成分析!I$39,"▲", "-")), 2)), NA())</f>
        <v>#VALUE!</v>
      </c>
      <c r="I31" s="163" t="e">
        <f>IF(ROUND(VALUE(SUBSTITUTE(連結実質赤字比率に係る赤字・黒字の構成分析!I$39,"▲", "-")), 2) &gt;= 0, ABS(ROUND(VALUE(SUBSTITUTE(連結実質赤字比率に係る赤字・黒字の構成分析!I$39,"▲", "-")), 2)), NA())</f>
        <v>#VALUE!</v>
      </c>
      <c r="J31" s="163" t="e">
        <f>IF(ROUND(VALUE(SUBSTITUTE(連結実質赤字比率に係る赤字・黒字の構成分析!J$39,"▲", "-")), 2) &lt; 0, ABS(ROUND(VALUE(SUBSTITUTE(連結実質赤字比率に係る赤字・黒字の構成分析!J$39,"▲", "-")), 2)), NA())</f>
        <v>#VALUE!</v>
      </c>
      <c r="K31" s="163" t="e">
        <f>IF(ROUND(VALUE(SUBSTITUTE(連結実質赤字比率に係る赤字・黒字の構成分析!J$39,"▲", "-")), 2) &gt;= 0, ABS(ROUND(VALUE(SUBSTITUTE(連結実質赤字比率に係る赤字・黒字の構成分析!J$39,"▲", "-")), 2)), NA())</f>
        <v>#VALUE!</v>
      </c>
    </row>
    <row r="32" spans="1:11" x14ac:dyDescent="0.2">
      <c r="A32" s="163" t="str">
        <f>IF(連結実質赤字比率に係る赤字・黒字の構成分析!C$38="",NA(),連結実質赤字比率に係る赤字・黒字の構成分析!C$38)</f>
        <v>下水道事業会計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3.33</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3.36</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4.3899999999999997</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2.34</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0.23</v>
      </c>
    </row>
    <row r="33" spans="1:16" x14ac:dyDescent="0.2">
      <c r="A33" s="163" t="str">
        <f>IF(連結実質赤字比率に係る赤字・黒字の構成分析!C$37="",NA(),連結実質赤字比率に係る赤字・黒字の構成分析!C$37)</f>
        <v>国民健康保険特別会計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1.3</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0.94</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0.89</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0.61</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0.59</v>
      </c>
    </row>
    <row r="34" spans="1:16" x14ac:dyDescent="0.2">
      <c r="A34" s="163" t="str">
        <f>IF(連結実質赤字比率に係る赤字・黒字の構成分析!C$36="",NA(),連結実質赤字比率に係る赤字・黒字の構成分析!C$36)</f>
        <v>後期高齢者医療特別会計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0.97</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0.9</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0.96</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0.99</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1.1100000000000001</v>
      </c>
    </row>
    <row r="35" spans="1:16" x14ac:dyDescent="0.2">
      <c r="A35" s="163" t="str">
        <f>IF(連結実質赤字比率に係る赤字・黒字の構成分析!C$35="",NA(),連結実質赤字比率に係る赤字・黒字の構成分析!C$35)</f>
        <v>介護保険特別会計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0.98</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1.78</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1.1499999999999999</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1.5</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1.23</v>
      </c>
    </row>
    <row r="36" spans="1:16" x14ac:dyDescent="0.2">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8.49</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12.31</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9.1300000000000008</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13.34</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9.7799999999999994</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1310</v>
      </c>
      <c r="E42" s="164"/>
      <c r="F42" s="164"/>
      <c r="G42" s="164">
        <f>'実質公債費比率（分子）の構造'!L$52</f>
        <v>1292</v>
      </c>
      <c r="H42" s="164"/>
      <c r="I42" s="164"/>
      <c r="J42" s="164">
        <f>'実質公債費比率（分子）の構造'!M$52</f>
        <v>1220</v>
      </c>
      <c r="K42" s="164"/>
      <c r="L42" s="164"/>
      <c r="M42" s="164">
        <f>'実質公債費比率（分子）の構造'!N$52</f>
        <v>1189</v>
      </c>
      <c r="N42" s="164"/>
      <c r="O42" s="164"/>
      <c r="P42" s="164">
        <f>'実質公債費比率（分子）の構造'!O$52</f>
        <v>1214</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f>'実質公債費比率（分子）の構造'!K$50</f>
        <v>24</v>
      </c>
      <c r="C44" s="164"/>
      <c r="D44" s="164"/>
      <c r="E44" s="164">
        <f>'実質公債費比率（分子）の構造'!L$50</f>
        <v>16</v>
      </c>
      <c r="F44" s="164"/>
      <c r="G44" s="164"/>
      <c r="H44" s="164">
        <f>'実質公債費比率（分子）の構造'!M$50</f>
        <v>16</v>
      </c>
      <c r="I44" s="164"/>
      <c r="J44" s="164"/>
      <c r="K44" s="164">
        <f>'実質公債費比率（分子）の構造'!N$50</f>
        <v>10</v>
      </c>
      <c r="L44" s="164"/>
      <c r="M44" s="164"/>
      <c r="N44" s="164">
        <f>'実質公債費比率（分子）の構造'!O$50</f>
        <v>10</v>
      </c>
      <c r="O44" s="164"/>
      <c r="P44" s="164"/>
    </row>
    <row r="45" spans="1:16" x14ac:dyDescent="0.2">
      <c r="A45" s="164" t="s">
        <v>63</v>
      </c>
      <c r="B45" s="164" t="str">
        <f>'実質公債費比率（分子）の構造'!K$49</f>
        <v>-</v>
      </c>
      <c r="C45" s="164"/>
      <c r="D45" s="164"/>
      <c r="E45" s="164" t="str">
        <f>'実質公債費比率（分子）の構造'!L$49</f>
        <v>-</v>
      </c>
      <c r="F45" s="164"/>
      <c r="G45" s="164"/>
      <c r="H45" s="164" t="str">
        <f>'実質公債費比率（分子）の構造'!M$49</f>
        <v>-</v>
      </c>
      <c r="I45" s="164"/>
      <c r="J45" s="164"/>
      <c r="K45" s="164" t="str">
        <f>'実質公債費比率（分子）の構造'!N$49</f>
        <v>-</v>
      </c>
      <c r="L45" s="164"/>
      <c r="M45" s="164"/>
      <c r="N45" s="164" t="str">
        <f>'実質公債費比率（分子）の構造'!O$49</f>
        <v>-</v>
      </c>
      <c r="O45" s="164"/>
      <c r="P45" s="164"/>
    </row>
    <row r="46" spans="1:16" x14ac:dyDescent="0.2">
      <c r="A46" s="164" t="s">
        <v>64</v>
      </c>
      <c r="B46" s="164">
        <f>'実質公債費比率（分子）の構造'!K$48</f>
        <v>580</v>
      </c>
      <c r="C46" s="164"/>
      <c r="D46" s="164"/>
      <c r="E46" s="164">
        <f>'実質公債費比率（分子）の構造'!L$48</f>
        <v>531</v>
      </c>
      <c r="F46" s="164"/>
      <c r="G46" s="164"/>
      <c r="H46" s="164">
        <f>'実質公債費比率（分子）の構造'!M$48</f>
        <v>491</v>
      </c>
      <c r="I46" s="164"/>
      <c r="J46" s="164"/>
      <c r="K46" s="164">
        <f>'実質公債費比率（分子）の構造'!N$48</f>
        <v>491</v>
      </c>
      <c r="L46" s="164"/>
      <c r="M46" s="164"/>
      <c r="N46" s="164">
        <f>'実質公債費比率（分子）の構造'!O$48</f>
        <v>489</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544</v>
      </c>
      <c r="C49" s="164"/>
      <c r="D49" s="164"/>
      <c r="E49" s="164">
        <f>'実質公債費比率（分子）の構造'!L$45</f>
        <v>523</v>
      </c>
      <c r="F49" s="164"/>
      <c r="G49" s="164"/>
      <c r="H49" s="164">
        <f>'実質公債費比率（分子）の構造'!M$45</f>
        <v>539</v>
      </c>
      <c r="I49" s="164"/>
      <c r="J49" s="164"/>
      <c r="K49" s="164">
        <f>'実質公債費比率（分子）の構造'!N$45</f>
        <v>517</v>
      </c>
      <c r="L49" s="164"/>
      <c r="M49" s="164"/>
      <c r="N49" s="164">
        <f>'実質公債費比率（分子）の構造'!O$45</f>
        <v>522</v>
      </c>
      <c r="O49" s="164"/>
      <c r="P49" s="164"/>
    </row>
    <row r="50" spans="1:16" x14ac:dyDescent="0.2">
      <c r="A50" s="164" t="s">
        <v>67</v>
      </c>
      <c r="B50" s="164" t="e">
        <f>NA()</f>
        <v>#N/A</v>
      </c>
      <c r="C50" s="164">
        <f>IF(ISNUMBER('実質公債費比率（分子）の構造'!K$53),'実質公債費比率（分子）の構造'!K$53,NA())</f>
        <v>-162</v>
      </c>
      <c r="D50" s="164" t="e">
        <f>NA()</f>
        <v>#N/A</v>
      </c>
      <c r="E50" s="164" t="e">
        <f>NA()</f>
        <v>#N/A</v>
      </c>
      <c r="F50" s="164">
        <f>IF(ISNUMBER('実質公債費比率（分子）の構造'!L$53),'実質公債費比率（分子）の構造'!L$53,NA())</f>
        <v>-222</v>
      </c>
      <c r="G50" s="164" t="e">
        <f>NA()</f>
        <v>#N/A</v>
      </c>
      <c r="H50" s="164" t="e">
        <f>NA()</f>
        <v>#N/A</v>
      </c>
      <c r="I50" s="164">
        <f>IF(ISNUMBER('実質公債費比率（分子）の構造'!M$53),'実質公債費比率（分子）の構造'!M$53,NA())</f>
        <v>-174</v>
      </c>
      <c r="J50" s="164" t="e">
        <f>NA()</f>
        <v>#N/A</v>
      </c>
      <c r="K50" s="164" t="e">
        <f>NA()</f>
        <v>#N/A</v>
      </c>
      <c r="L50" s="164">
        <f>IF(ISNUMBER('実質公債費比率（分子）の構造'!N$53),'実質公債費比率（分子）の構造'!N$53,NA())</f>
        <v>-171</v>
      </c>
      <c r="M50" s="164" t="e">
        <f>NA()</f>
        <v>#N/A</v>
      </c>
      <c r="N50" s="164" t="e">
        <f>NA()</f>
        <v>#N/A</v>
      </c>
      <c r="O50" s="164">
        <f>IF(ISNUMBER('実質公債費比率（分子）の構造'!O$53),'実質公債費比率（分子）の構造'!O$53,NA())</f>
        <v>-193</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9801</v>
      </c>
      <c r="E56" s="163"/>
      <c r="F56" s="163"/>
      <c r="G56" s="163">
        <f>'将来負担比率（分子）の構造'!J$52</f>
        <v>9828</v>
      </c>
      <c r="H56" s="163"/>
      <c r="I56" s="163"/>
      <c r="J56" s="163">
        <f>'将来負担比率（分子）の構造'!K$52</f>
        <v>9476</v>
      </c>
      <c r="K56" s="163"/>
      <c r="L56" s="163"/>
      <c r="M56" s="163">
        <f>'将来負担比率（分子）の構造'!L$52</f>
        <v>8900</v>
      </c>
      <c r="N56" s="163"/>
      <c r="O56" s="163"/>
      <c r="P56" s="163">
        <f>'将来負担比率（分子）の構造'!M$52</f>
        <v>8581</v>
      </c>
    </row>
    <row r="57" spans="1:16" x14ac:dyDescent="0.2">
      <c r="A57" s="163" t="s">
        <v>42</v>
      </c>
      <c r="B57" s="163"/>
      <c r="C57" s="163"/>
      <c r="D57" s="163">
        <f>'将来負担比率（分子）の構造'!I$51</f>
        <v>4624</v>
      </c>
      <c r="E57" s="163"/>
      <c r="F57" s="163"/>
      <c r="G57" s="163">
        <f>'将来負担比率（分子）の構造'!J$51</f>
        <v>4422</v>
      </c>
      <c r="H57" s="163"/>
      <c r="I57" s="163"/>
      <c r="J57" s="163">
        <f>'将来負担比率（分子）の構造'!K$51</f>
        <v>4204</v>
      </c>
      <c r="K57" s="163"/>
      <c r="L57" s="163"/>
      <c r="M57" s="163">
        <f>'将来負担比率（分子）の構造'!L$51</f>
        <v>3562</v>
      </c>
      <c r="N57" s="163"/>
      <c r="O57" s="163"/>
      <c r="P57" s="163">
        <f>'将来負担比率（分子）の構造'!M$51</f>
        <v>3459</v>
      </c>
    </row>
    <row r="58" spans="1:16" x14ac:dyDescent="0.2">
      <c r="A58" s="163" t="s">
        <v>41</v>
      </c>
      <c r="B58" s="163"/>
      <c r="C58" s="163"/>
      <c r="D58" s="163">
        <f>'将来負担比率（分子）の構造'!I$50</f>
        <v>2759</v>
      </c>
      <c r="E58" s="163"/>
      <c r="F58" s="163"/>
      <c r="G58" s="163">
        <f>'将来負担比率（分子）の構造'!J$50</f>
        <v>3616</v>
      </c>
      <c r="H58" s="163"/>
      <c r="I58" s="163"/>
      <c r="J58" s="163">
        <f>'将来負担比率（分子）の構造'!K$50</f>
        <v>4168</v>
      </c>
      <c r="K58" s="163"/>
      <c r="L58" s="163"/>
      <c r="M58" s="163">
        <f>'将来負担比率（分子）の構造'!L$50</f>
        <v>4007</v>
      </c>
      <c r="N58" s="163"/>
      <c r="O58" s="163"/>
      <c r="P58" s="163">
        <f>'将来負担比率（分子）の構造'!M$50</f>
        <v>4103</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1851</v>
      </c>
      <c r="C62" s="163"/>
      <c r="D62" s="163"/>
      <c r="E62" s="163">
        <f>'将来負担比率（分子）の構造'!J$45</f>
        <v>1575</v>
      </c>
      <c r="F62" s="163"/>
      <c r="G62" s="163"/>
      <c r="H62" s="163">
        <f>'将来負担比率（分子）の構造'!K$45</f>
        <v>1547</v>
      </c>
      <c r="I62" s="163"/>
      <c r="J62" s="163"/>
      <c r="K62" s="163">
        <f>'将来負担比率（分子）の構造'!L$45</f>
        <v>1595</v>
      </c>
      <c r="L62" s="163"/>
      <c r="M62" s="163"/>
      <c r="N62" s="163">
        <f>'将来負担比率（分子）の構造'!M$45</f>
        <v>1548</v>
      </c>
      <c r="O62" s="163"/>
      <c r="P62" s="163"/>
    </row>
    <row r="63" spans="1:16" x14ac:dyDescent="0.2">
      <c r="A63" s="163" t="s">
        <v>34</v>
      </c>
      <c r="B63" s="163" t="str">
        <f>'将来負担比率（分子）の構造'!I$44</f>
        <v>-</v>
      </c>
      <c r="C63" s="163"/>
      <c r="D63" s="163"/>
      <c r="E63" s="163" t="str">
        <f>'将来負担比率（分子）の構造'!J$44</f>
        <v>-</v>
      </c>
      <c r="F63" s="163"/>
      <c r="G63" s="163"/>
      <c r="H63" s="163" t="str">
        <f>'将来負担比率（分子）の構造'!K$44</f>
        <v>-</v>
      </c>
      <c r="I63" s="163"/>
      <c r="J63" s="163"/>
      <c r="K63" s="163" t="str">
        <f>'将来負担比率（分子）の構造'!L$44</f>
        <v>-</v>
      </c>
      <c r="L63" s="163"/>
      <c r="M63" s="163"/>
      <c r="N63" s="163" t="str">
        <f>'将来負担比率（分子）の構造'!M$44</f>
        <v>-</v>
      </c>
      <c r="O63" s="163"/>
      <c r="P63" s="163"/>
    </row>
    <row r="64" spans="1:16" x14ac:dyDescent="0.2">
      <c r="A64" s="163" t="s">
        <v>33</v>
      </c>
      <c r="B64" s="163">
        <f>'将来負担比率（分子）の構造'!I$43</f>
        <v>5801</v>
      </c>
      <c r="C64" s="163"/>
      <c r="D64" s="163"/>
      <c r="E64" s="163">
        <f>'将来負担比率（分子）の構造'!J$43</f>
        <v>5296</v>
      </c>
      <c r="F64" s="163"/>
      <c r="G64" s="163"/>
      <c r="H64" s="163">
        <f>'将来負担比率（分子）の構造'!K$43</f>
        <v>4946</v>
      </c>
      <c r="I64" s="163"/>
      <c r="J64" s="163"/>
      <c r="K64" s="163">
        <f>'将来負担比率（分子）の構造'!L$43</f>
        <v>4398</v>
      </c>
      <c r="L64" s="163"/>
      <c r="M64" s="163"/>
      <c r="N64" s="163">
        <f>'将来負担比率（分子）の構造'!M$43</f>
        <v>4447</v>
      </c>
      <c r="O64" s="163"/>
      <c r="P64" s="163"/>
    </row>
    <row r="65" spans="1:16" x14ac:dyDescent="0.2">
      <c r="A65" s="163" t="s">
        <v>32</v>
      </c>
      <c r="B65" s="163">
        <f>'将来負担比率（分子）の構造'!I$42</f>
        <v>185</v>
      </c>
      <c r="C65" s="163"/>
      <c r="D65" s="163"/>
      <c r="E65" s="163">
        <f>'将来負担比率（分子）の構造'!J$42</f>
        <v>1860</v>
      </c>
      <c r="F65" s="163"/>
      <c r="G65" s="163"/>
      <c r="H65" s="163">
        <f>'将来負担比率（分子）の構造'!K$42</f>
        <v>110</v>
      </c>
      <c r="I65" s="163"/>
      <c r="J65" s="163"/>
      <c r="K65" s="163">
        <f>'将来負担比率（分子）の構造'!L$42</f>
        <v>72</v>
      </c>
      <c r="L65" s="163"/>
      <c r="M65" s="163"/>
      <c r="N65" s="163">
        <f>'将来負担比率（分子）の構造'!M$42</f>
        <v>56</v>
      </c>
      <c r="O65" s="163"/>
      <c r="P65" s="163"/>
    </row>
    <row r="66" spans="1:16" x14ac:dyDescent="0.2">
      <c r="A66" s="163" t="s">
        <v>31</v>
      </c>
      <c r="B66" s="163">
        <f>'将来負担比率（分子）の構造'!I$41</f>
        <v>5629</v>
      </c>
      <c r="C66" s="163"/>
      <c r="D66" s="163"/>
      <c r="E66" s="163">
        <f>'将来負担比率（分子）の構造'!J$41</f>
        <v>5917</v>
      </c>
      <c r="F66" s="163"/>
      <c r="G66" s="163"/>
      <c r="H66" s="163">
        <f>'将来負担比率（分子）の構造'!K$41</f>
        <v>5915</v>
      </c>
      <c r="I66" s="163"/>
      <c r="J66" s="163"/>
      <c r="K66" s="163">
        <f>'将来負担比率（分子）の構造'!L$41</f>
        <v>5602</v>
      </c>
      <c r="L66" s="163"/>
      <c r="M66" s="163"/>
      <c r="N66" s="163">
        <f>'将来負担比率（分子）の構造'!M$41</f>
        <v>5697</v>
      </c>
      <c r="O66" s="163"/>
      <c r="P66" s="163"/>
    </row>
    <row r="67" spans="1:16" x14ac:dyDescent="0.2">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1434</v>
      </c>
      <c r="C72" s="167">
        <f>基金残高に係る経年分析!G55</f>
        <v>1153</v>
      </c>
      <c r="D72" s="167">
        <f>基金残高に係る経年分析!H55</f>
        <v>1119</v>
      </c>
    </row>
    <row r="73" spans="1:16" x14ac:dyDescent="0.2">
      <c r="A73" s="166" t="s">
        <v>74</v>
      </c>
      <c r="B73" s="167" t="str">
        <f>基金残高に係る経年分析!F56</f>
        <v>-</v>
      </c>
      <c r="C73" s="167" t="str">
        <f>基金残高に係る経年分析!G56</f>
        <v>-</v>
      </c>
      <c r="D73" s="167" t="str">
        <f>基金残高に係る経年分析!H56</f>
        <v>-</v>
      </c>
    </row>
    <row r="74" spans="1:16" x14ac:dyDescent="0.2">
      <c r="A74" s="166" t="s">
        <v>75</v>
      </c>
      <c r="B74" s="167">
        <f>基金残高に係る経年分析!F57</f>
        <v>2199</v>
      </c>
      <c r="C74" s="167">
        <f>基金残高に係る経年分析!G57</f>
        <v>2388</v>
      </c>
      <c r="D74" s="167">
        <f>基金残高に係る経年分析!H57</f>
        <v>2552</v>
      </c>
    </row>
  </sheetData>
  <sheetProtection algorithmName="SHA-512" hashValue="+uQqtdagKjfZTgoTsHgfkUZDtoJ5jzSE88yPzj08nZrePrXgn9X9+13aAx8nPmMjHd1cCeKgW8WXjQMC4LBoSA==" saltValue="jeeUQGmC1ROgOEt2F3DPe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328125" style="202" customWidth="1"/>
    <col min="2" max="2" width="2.36328125" style="202" customWidth="1"/>
    <col min="3" max="16" width="2.6328125" style="202" customWidth="1"/>
    <col min="17" max="17" width="2.36328125" style="202" customWidth="1"/>
    <col min="18" max="95" width="1.6328125" style="202" customWidth="1"/>
    <col min="96" max="133" width="1.6328125" style="214" customWidth="1"/>
    <col min="134" max="143" width="1.63281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5976361</v>
      </c>
      <c r="S5" s="613"/>
      <c r="T5" s="613"/>
      <c r="U5" s="613"/>
      <c r="V5" s="613"/>
      <c r="W5" s="613"/>
      <c r="X5" s="613"/>
      <c r="Y5" s="614"/>
      <c r="Z5" s="615">
        <v>41.5</v>
      </c>
      <c r="AA5" s="615"/>
      <c r="AB5" s="615"/>
      <c r="AC5" s="615"/>
      <c r="AD5" s="616">
        <v>5465875</v>
      </c>
      <c r="AE5" s="616"/>
      <c r="AF5" s="616"/>
      <c r="AG5" s="616"/>
      <c r="AH5" s="616"/>
      <c r="AI5" s="616"/>
      <c r="AJ5" s="616"/>
      <c r="AK5" s="616"/>
      <c r="AL5" s="617">
        <v>67.5</v>
      </c>
      <c r="AM5" s="618"/>
      <c r="AN5" s="618"/>
      <c r="AO5" s="619"/>
      <c r="AP5" s="609" t="s">
        <v>216</v>
      </c>
      <c r="AQ5" s="610"/>
      <c r="AR5" s="610"/>
      <c r="AS5" s="610"/>
      <c r="AT5" s="610"/>
      <c r="AU5" s="610"/>
      <c r="AV5" s="610"/>
      <c r="AW5" s="610"/>
      <c r="AX5" s="610"/>
      <c r="AY5" s="610"/>
      <c r="AZ5" s="610"/>
      <c r="BA5" s="610"/>
      <c r="BB5" s="610"/>
      <c r="BC5" s="610"/>
      <c r="BD5" s="610"/>
      <c r="BE5" s="610"/>
      <c r="BF5" s="611"/>
      <c r="BG5" s="623">
        <v>5465875</v>
      </c>
      <c r="BH5" s="624"/>
      <c r="BI5" s="624"/>
      <c r="BJ5" s="624"/>
      <c r="BK5" s="624"/>
      <c r="BL5" s="624"/>
      <c r="BM5" s="624"/>
      <c r="BN5" s="625"/>
      <c r="BO5" s="626">
        <v>91.5</v>
      </c>
      <c r="BP5" s="626"/>
      <c r="BQ5" s="626"/>
      <c r="BR5" s="626"/>
      <c r="BS5" s="627" t="s">
        <v>122</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63790</v>
      </c>
      <c r="S6" s="624"/>
      <c r="T6" s="624"/>
      <c r="U6" s="624"/>
      <c r="V6" s="624"/>
      <c r="W6" s="624"/>
      <c r="X6" s="624"/>
      <c r="Y6" s="625"/>
      <c r="Z6" s="626">
        <v>0.4</v>
      </c>
      <c r="AA6" s="626"/>
      <c r="AB6" s="626"/>
      <c r="AC6" s="626"/>
      <c r="AD6" s="627">
        <v>63790</v>
      </c>
      <c r="AE6" s="627"/>
      <c r="AF6" s="627"/>
      <c r="AG6" s="627"/>
      <c r="AH6" s="627"/>
      <c r="AI6" s="627"/>
      <c r="AJ6" s="627"/>
      <c r="AK6" s="627"/>
      <c r="AL6" s="628">
        <v>0.8</v>
      </c>
      <c r="AM6" s="629"/>
      <c r="AN6" s="629"/>
      <c r="AO6" s="630"/>
      <c r="AP6" s="620" t="s">
        <v>221</v>
      </c>
      <c r="AQ6" s="621"/>
      <c r="AR6" s="621"/>
      <c r="AS6" s="621"/>
      <c r="AT6" s="621"/>
      <c r="AU6" s="621"/>
      <c r="AV6" s="621"/>
      <c r="AW6" s="621"/>
      <c r="AX6" s="621"/>
      <c r="AY6" s="621"/>
      <c r="AZ6" s="621"/>
      <c r="BA6" s="621"/>
      <c r="BB6" s="621"/>
      <c r="BC6" s="621"/>
      <c r="BD6" s="621"/>
      <c r="BE6" s="621"/>
      <c r="BF6" s="622"/>
      <c r="BG6" s="623">
        <v>5465875</v>
      </c>
      <c r="BH6" s="624"/>
      <c r="BI6" s="624"/>
      <c r="BJ6" s="624"/>
      <c r="BK6" s="624"/>
      <c r="BL6" s="624"/>
      <c r="BM6" s="624"/>
      <c r="BN6" s="625"/>
      <c r="BO6" s="626">
        <v>91.5</v>
      </c>
      <c r="BP6" s="626"/>
      <c r="BQ6" s="626"/>
      <c r="BR6" s="626"/>
      <c r="BS6" s="627" t="s">
        <v>122</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173787</v>
      </c>
      <c r="CS6" s="624"/>
      <c r="CT6" s="624"/>
      <c r="CU6" s="624"/>
      <c r="CV6" s="624"/>
      <c r="CW6" s="624"/>
      <c r="CX6" s="624"/>
      <c r="CY6" s="625"/>
      <c r="CZ6" s="617">
        <v>1.3</v>
      </c>
      <c r="DA6" s="618"/>
      <c r="DB6" s="618"/>
      <c r="DC6" s="634"/>
      <c r="DD6" s="632" t="s">
        <v>122</v>
      </c>
      <c r="DE6" s="624"/>
      <c r="DF6" s="624"/>
      <c r="DG6" s="624"/>
      <c r="DH6" s="624"/>
      <c r="DI6" s="624"/>
      <c r="DJ6" s="624"/>
      <c r="DK6" s="624"/>
      <c r="DL6" s="624"/>
      <c r="DM6" s="624"/>
      <c r="DN6" s="624"/>
      <c r="DO6" s="624"/>
      <c r="DP6" s="625"/>
      <c r="DQ6" s="632">
        <v>173734</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3264</v>
      </c>
      <c r="S7" s="624"/>
      <c r="T7" s="624"/>
      <c r="U7" s="624"/>
      <c r="V7" s="624"/>
      <c r="W7" s="624"/>
      <c r="X7" s="624"/>
      <c r="Y7" s="625"/>
      <c r="Z7" s="626">
        <v>0</v>
      </c>
      <c r="AA7" s="626"/>
      <c r="AB7" s="626"/>
      <c r="AC7" s="626"/>
      <c r="AD7" s="627">
        <v>3264</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3055557</v>
      </c>
      <c r="BH7" s="624"/>
      <c r="BI7" s="624"/>
      <c r="BJ7" s="624"/>
      <c r="BK7" s="624"/>
      <c r="BL7" s="624"/>
      <c r="BM7" s="624"/>
      <c r="BN7" s="625"/>
      <c r="BO7" s="626">
        <v>51.1</v>
      </c>
      <c r="BP7" s="626"/>
      <c r="BQ7" s="626"/>
      <c r="BR7" s="626"/>
      <c r="BS7" s="627" t="s">
        <v>122</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2037060</v>
      </c>
      <c r="CS7" s="624"/>
      <c r="CT7" s="624"/>
      <c r="CU7" s="624"/>
      <c r="CV7" s="624"/>
      <c r="CW7" s="624"/>
      <c r="CX7" s="624"/>
      <c r="CY7" s="625"/>
      <c r="CZ7" s="626">
        <v>15</v>
      </c>
      <c r="DA7" s="626"/>
      <c r="DB7" s="626"/>
      <c r="DC7" s="626"/>
      <c r="DD7" s="632">
        <v>129763</v>
      </c>
      <c r="DE7" s="624"/>
      <c r="DF7" s="624"/>
      <c r="DG7" s="624"/>
      <c r="DH7" s="624"/>
      <c r="DI7" s="624"/>
      <c r="DJ7" s="624"/>
      <c r="DK7" s="624"/>
      <c r="DL7" s="624"/>
      <c r="DM7" s="624"/>
      <c r="DN7" s="624"/>
      <c r="DO7" s="624"/>
      <c r="DP7" s="625"/>
      <c r="DQ7" s="632">
        <v>1816103</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74815</v>
      </c>
      <c r="S8" s="624"/>
      <c r="T8" s="624"/>
      <c r="U8" s="624"/>
      <c r="V8" s="624"/>
      <c r="W8" s="624"/>
      <c r="X8" s="624"/>
      <c r="Y8" s="625"/>
      <c r="Z8" s="626">
        <v>0.5</v>
      </c>
      <c r="AA8" s="626"/>
      <c r="AB8" s="626"/>
      <c r="AC8" s="626"/>
      <c r="AD8" s="627">
        <v>74815</v>
      </c>
      <c r="AE8" s="627"/>
      <c r="AF8" s="627"/>
      <c r="AG8" s="627"/>
      <c r="AH8" s="627"/>
      <c r="AI8" s="627"/>
      <c r="AJ8" s="627"/>
      <c r="AK8" s="627"/>
      <c r="AL8" s="628">
        <v>0.9</v>
      </c>
      <c r="AM8" s="629"/>
      <c r="AN8" s="629"/>
      <c r="AO8" s="630"/>
      <c r="AP8" s="620" t="s">
        <v>227</v>
      </c>
      <c r="AQ8" s="621"/>
      <c r="AR8" s="621"/>
      <c r="AS8" s="621"/>
      <c r="AT8" s="621"/>
      <c r="AU8" s="621"/>
      <c r="AV8" s="621"/>
      <c r="AW8" s="621"/>
      <c r="AX8" s="621"/>
      <c r="AY8" s="621"/>
      <c r="AZ8" s="621"/>
      <c r="BA8" s="621"/>
      <c r="BB8" s="621"/>
      <c r="BC8" s="621"/>
      <c r="BD8" s="621"/>
      <c r="BE8" s="621"/>
      <c r="BF8" s="622"/>
      <c r="BG8" s="623">
        <v>49417</v>
      </c>
      <c r="BH8" s="624"/>
      <c r="BI8" s="624"/>
      <c r="BJ8" s="624"/>
      <c r="BK8" s="624"/>
      <c r="BL8" s="624"/>
      <c r="BM8" s="624"/>
      <c r="BN8" s="625"/>
      <c r="BO8" s="626">
        <v>0.8</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4893202</v>
      </c>
      <c r="CS8" s="624"/>
      <c r="CT8" s="624"/>
      <c r="CU8" s="624"/>
      <c r="CV8" s="624"/>
      <c r="CW8" s="624"/>
      <c r="CX8" s="624"/>
      <c r="CY8" s="625"/>
      <c r="CZ8" s="626">
        <v>36.1</v>
      </c>
      <c r="DA8" s="626"/>
      <c r="DB8" s="626"/>
      <c r="DC8" s="626"/>
      <c r="DD8" s="632">
        <v>6550</v>
      </c>
      <c r="DE8" s="624"/>
      <c r="DF8" s="624"/>
      <c r="DG8" s="624"/>
      <c r="DH8" s="624"/>
      <c r="DI8" s="624"/>
      <c r="DJ8" s="624"/>
      <c r="DK8" s="624"/>
      <c r="DL8" s="624"/>
      <c r="DM8" s="624"/>
      <c r="DN8" s="624"/>
      <c r="DO8" s="624"/>
      <c r="DP8" s="625"/>
      <c r="DQ8" s="632">
        <v>2925232</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107494</v>
      </c>
      <c r="S9" s="624"/>
      <c r="T9" s="624"/>
      <c r="U9" s="624"/>
      <c r="V9" s="624"/>
      <c r="W9" s="624"/>
      <c r="X9" s="624"/>
      <c r="Y9" s="625"/>
      <c r="Z9" s="626">
        <v>0.7</v>
      </c>
      <c r="AA9" s="626"/>
      <c r="AB9" s="626"/>
      <c r="AC9" s="626"/>
      <c r="AD9" s="627">
        <v>107494</v>
      </c>
      <c r="AE9" s="627"/>
      <c r="AF9" s="627"/>
      <c r="AG9" s="627"/>
      <c r="AH9" s="627"/>
      <c r="AI9" s="627"/>
      <c r="AJ9" s="627"/>
      <c r="AK9" s="627"/>
      <c r="AL9" s="628">
        <v>1.3</v>
      </c>
      <c r="AM9" s="629"/>
      <c r="AN9" s="629"/>
      <c r="AO9" s="630"/>
      <c r="AP9" s="620" t="s">
        <v>230</v>
      </c>
      <c r="AQ9" s="621"/>
      <c r="AR9" s="621"/>
      <c r="AS9" s="621"/>
      <c r="AT9" s="621"/>
      <c r="AU9" s="621"/>
      <c r="AV9" s="621"/>
      <c r="AW9" s="621"/>
      <c r="AX9" s="621"/>
      <c r="AY9" s="621"/>
      <c r="AZ9" s="621"/>
      <c r="BA9" s="621"/>
      <c r="BB9" s="621"/>
      <c r="BC9" s="621"/>
      <c r="BD9" s="621"/>
      <c r="BE9" s="621"/>
      <c r="BF9" s="622"/>
      <c r="BG9" s="623">
        <v>2874717</v>
      </c>
      <c r="BH9" s="624"/>
      <c r="BI9" s="624"/>
      <c r="BJ9" s="624"/>
      <c r="BK9" s="624"/>
      <c r="BL9" s="624"/>
      <c r="BM9" s="624"/>
      <c r="BN9" s="625"/>
      <c r="BO9" s="626">
        <v>48.1</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2207903</v>
      </c>
      <c r="CS9" s="624"/>
      <c r="CT9" s="624"/>
      <c r="CU9" s="624"/>
      <c r="CV9" s="624"/>
      <c r="CW9" s="624"/>
      <c r="CX9" s="624"/>
      <c r="CY9" s="625"/>
      <c r="CZ9" s="626">
        <v>16.3</v>
      </c>
      <c r="DA9" s="626"/>
      <c r="DB9" s="626"/>
      <c r="DC9" s="626"/>
      <c r="DD9" s="632">
        <v>988364</v>
      </c>
      <c r="DE9" s="624"/>
      <c r="DF9" s="624"/>
      <c r="DG9" s="624"/>
      <c r="DH9" s="624"/>
      <c r="DI9" s="624"/>
      <c r="DJ9" s="624"/>
      <c r="DK9" s="624"/>
      <c r="DL9" s="624"/>
      <c r="DM9" s="624"/>
      <c r="DN9" s="624"/>
      <c r="DO9" s="624"/>
      <c r="DP9" s="625"/>
      <c r="DQ9" s="632">
        <v>1207503</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82468</v>
      </c>
      <c r="BH10" s="624"/>
      <c r="BI10" s="624"/>
      <c r="BJ10" s="624"/>
      <c r="BK10" s="624"/>
      <c r="BL10" s="624"/>
      <c r="BM10" s="624"/>
      <c r="BN10" s="625"/>
      <c r="BO10" s="626">
        <v>1.4</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4493</v>
      </c>
      <c r="CS10" s="624"/>
      <c r="CT10" s="624"/>
      <c r="CU10" s="624"/>
      <c r="CV10" s="624"/>
      <c r="CW10" s="624"/>
      <c r="CX10" s="624"/>
      <c r="CY10" s="625"/>
      <c r="CZ10" s="626">
        <v>0</v>
      </c>
      <c r="DA10" s="626"/>
      <c r="DB10" s="626"/>
      <c r="DC10" s="626"/>
      <c r="DD10" s="632" t="s">
        <v>122</v>
      </c>
      <c r="DE10" s="624"/>
      <c r="DF10" s="624"/>
      <c r="DG10" s="624"/>
      <c r="DH10" s="624"/>
      <c r="DI10" s="624"/>
      <c r="DJ10" s="624"/>
      <c r="DK10" s="624"/>
      <c r="DL10" s="624"/>
      <c r="DM10" s="624"/>
      <c r="DN10" s="624"/>
      <c r="DO10" s="624"/>
      <c r="DP10" s="625"/>
      <c r="DQ10" s="632">
        <v>493</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701005</v>
      </c>
      <c r="S11" s="624"/>
      <c r="T11" s="624"/>
      <c r="U11" s="624"/>
      <c r="V11" s="624"/>
      <c r="W11" s="624"/>
      <c r="X11" s="624"/>
      <c r="Y11" s="625"/>
      <c r="Z11" s="628">
        <v>4.9000000000000004</v>
      </c>
      <c r="AA11" s="629"/>
      <c r="AB11" s="629"/>
      <c r="AC11" s="635"/>
      <c r="AD11" s="632">
        <v>701005</v>
      </c>
      <c r="AE11" s="624"/>
      <c r="AF11" s="624"/>
      <c r="AG11" s="624"/>
      <c r="AH11" s="624"/>
      <c r="AI11" s="624"/>
      <c r="AJ11" s="624"/>
      <c r="AK11" s="625"/>
      <c r="AL11" s="628">
        <v>8.6999999999999993</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48955</v>
      </c>
      <c r="BH11" s="624"/>
      <c r="BI11" s="624"/>
      <c r="BJ11" s="624"/>
      <c r="BK11" s="624"/>
      <c r="BL11" s="624"/>
      <c r="BM11" s="624"/>
      <c r="BN11" s="625"/>
      <c r="BO11" s="626">
        <v>0.8</v>
      </c>
      <c r="BP11" s="626"/>
      <c r="BQ11" s="626"/>
      <c r="BR11" s="626"/>
      <c r="BS11" s="627" t="s">
        <v>122</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41637</v>
      </c>
      <c r="CS11" s="624"/>
      <c r="CT11" s="624"/>
      <c r="CU11" s="624"/>
      <c r="CV11" s="624"/>
      <c r="CW11" s="624"/>
      <c r="CX11" s="624"/>
      <c r="CY11" s="625"/>
      <c r="CZ11" s="626">
        <v>0.3</v>
      </c>
      <c r="DA11" s="626"/>
      <c r="DB11" s="626"/>
      <c r="DC11" s="626"/>
      <c r="DD11" s="632" t="s">
        <v>122</v>
      </c>
      <c r="DE11" s="624"/>
      <c r="DF11" s="624"/>
      <c r="DG11" s="624"/>
      <c r="DH11" s="624"/>
      <c r="DI11" s="624"/>
      <c r="DJ11" s="624"/>
      <c r="DK11" s="624"/>
      <c r="DL11" s="624"/>
      <c r="DM11" s="624"/>
      <c r="DN11" s="624"/>
      <c r="DO11" s="624"/>
      <c r="DP11" s="625"/>
      <c r="DQ11" s="632">
        <v>35632</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v>18855</v>
      </c>
      <c r="S12" s="624"/>
      <c r="T12" s="624"/>
      <c r="U12" s="624"/>
      <c r="V12" s="624"/>
      <c r="W12" s="624"/>
      <c r="X12" s="624"/>
      <c r="Y12" s="625"/>
      <c r="Z12" s="626">
        <v>0.1</v>
      </c>
      <c r="AA12" s="626"/>
      <c r="AB12" s="626"/>
      <c r="AC12" s="626"/>
      <c r="AD12" s="627">
        <v>18855</v>
      </c>
      <c r="AE12" s="627"/>
      <c r="AF12" s="627"/>
      <c r="AG12" s="627"/>
      <c r="AH12" s="627"/>
      <c r="AI12" s="627"/>
      <c r="AJ12" s="627"/>
      <c r="AK12" s="627"/>
      <c r="AL12" s="628">
        <v>0.2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2220506</v>
      </c>
      <c r="BH12" s="624"/>
      <c r="BI12" s="624"/>
      <c r="BJ12" s="624"/>
      <c r="BK12" s="624"/>
      <c r="BL12" s="624"/>
      <c r="BM12" s="624"/>
      <c r="BN12" s="625"/>
      <c r="BO12" s="626">
        <v>37.200000000000003</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138681</v>
      </c>
      <c r="CS12" s="624"/>
      <c r="CT12" s="624"/>
      <c r="CU12" s="624"/>
      <c r="CV12" s="624"/>
      <c r="CW12" s="624"/>
      <c r="CX12" s="624"/>
      <c r="CY12" s="625"/>
      <c r="CZ12" s="626">
        <v>1</v>
      </c>
      <c r="DA12" s="626"/>
      <c r="DB12" s="626"/>
      <c r="DC12" s="626"/>
      <c r="DD12" s="632">
        <v>9434</v>
      </c>
      <c r="DE12" s="624"/>
      <c r="DF12" s="624"/>
      <c r="DG12" s="624"/>
      <c r="DH12" s="624"/>
      <c r="DI12" s="624"/>
      <c r="DJ12" s="624"/>
      <c r="DK12" s="624"/>
      <c r="DL12" s="624"/>
      <c r="DM12" s="624"/>
      <c r="DN12" s="624"/>
      <c r="DO12" s="624"/>
      <c r="DP12" s="625"/>
      <c r="DQ12" s="632">
        <v>97648</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2212003</v>
      </c>
      <c r="BH13" s="624"/>
      <c r="BI13" s="624"/>
      <c r="BJ13" s="624"/>
      <c r="BK13" s="624"/>
      <c r="BL13" s="624"/>
      <c r="BM13" s="624"/>
      <c r="BN13" s="625"/>
      <c r="BO13" s="626">
        <v>37</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1749112</v>
      </c>
      <c r="CS13" s="624"/>
      <c r="CT13" s="624"/>
      <c r="CU13" s="624"/>
      <c r="CV13" s="624"/>
      <c r="CW13" s="624"/>
      <c r="CX13" s="624"/>
      <c r="CY13" s="625"/>
      <c r="CZ13" s="626">
        <v>12.9</v>
      </c>
      <c r="DA13" s="626"/>
      <c r="DB13" s="626"/>
      <c r="DC13" s="626"/>
      <c r="DD13" s="632">
        <v>253205</v>
      </c>
      <c r="DE13" s="624"/>
      <c r="DF13" s="624"/>
      <c r="DG13" s="624"/>
      <c r="DH13" s="624"/>
      <c r="DI13" s="624"/>
      <c r="DJ13" s="624"/>
      <c r="DK13" s="624"/>
      <c r="DL13" s="624"/>
      <c r="DM13" s="624"/>
      <c r="DN13" s="624"/>
      <c r="DO13" s="624"/>
      <c r="DP13" s="625"/>
      <c r="DQ13" s="632">
        <v>1569194</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58582</v>
      </c>
      <c r="BH14" s="624"/>
      <c r="BI14" s="624"/>
      <c r="BJ14" s="624"/>
      <c r="BK14" s="624"/>
      <c r="BL14" s="624"/>
      <c r="BM14" s="624"/>
      <c r="BN14" s="625"/>
      <c r="BO14" s="626">
        <v>1</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609879</v>
      </c>
      <c r="CS14" s="624"/>
      <c r="CT14" s="624"/>
      <c r="CU14" s="624"/>
      <c r="CV14" s="624"/>
      <c r="CW14" s="624"/>
      <c r="CX14" s="624"/>
      <c r="CY14" s="625"/>
      <c r="CZ14" s="626">
        <v>4.5</v>
      </c>
      <c r="DA14" s="626"/>
      <c r="DB14" s="626"/>
      <c r="DC14" s="626"/>
      <c r="DD14" s="632">
        <v>47316</v>
      </c>
      <c r="DE14" s="624"/>
      <c r="DF14" s="624"/>
      <c r="DG14" s="624"/>
      <c r="DH14" s="624"/>
      <c r="DI14" s="624"/>
      <c r="DJ14" s="624"/>
      <c r="DK14" s="624"/>
      <c r="DL14" s="624"/>
      <c r="DM14" s="624"/>
      <c r="DN14" s="624"/>
      <c r="DO14" s="624"/>
      <c r="DP14" s="625"/>
      <c r="DQ14" s="632">
        <v>577520</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17484</v>
      </c>
      <c r="S15" s="624"/>
      <c r="T15" s="624"/>
      <c r="U15" s="624"/>
      <c r="V15" s="624"/>
      <c r="W15" s="624"/>
      <c r="X15" s="624"/>
      <c r="Y15" s="625"/>
      <c r="Z15" s="626">
        <v>0.1</v>
      </c>
      <c r="AA15" s="626"/>
      <c r="AB15" s="626"/>
      <c r="AC15" s="626"/>
      <c r="AD15" s="627">
        <v>17484</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131230</v>
      </c>
      <c r="BH15" s="624"/>
      <c r="BI15" s="624"/>
      <c r="BJ15" s="624"/>
      <c r="BK15" s="624"/>
      <c r="BL15" s="624"/>
      <c r="BM15" s="624"/>
      <c r="BN15" s="625"/>
      <c r="BO15" s="626">
        <v>2.2000000000000002</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1175377</v>
      </c>
      <c r="CS15" s="624"/>
      <c r="CT15" s="624"/>
      <c r="CU15" s="624"/>
      <c r="CV15" s="624"/>
      <c r="CW15" s="624"/>
      <c r="CX15" s="624"/>
      <c r="CY15" s="625"/>
      <c r="CZ15" s="626">
        <v>8.6999999999999993</v>
      </c>
      <c r="DA15" s="626"/>
      <c r="DB15" s="626"/>
      <c r="DC15" s="626"/>
      <c r="DD15" s="632">
        <v>1472</v>
      </c>
      <c r="DE15" s="624"/>
      <c r="DF15" s="624"/>
      <c r="DG15" s="624"/>
      <c r="DH15" s="624"/>
      <c r="DI15" s="624"/>
      <c r="DJ15" s="624"/>
      <c r="DK15" s="624"/>
      <c r="DL15" s="624"/>
      <c r="DM15" s="624"/>
      <c r="DN15" s="624"/>
      <c r="DO15" s="624"/>
      <c r="DP15" s="625"/>
      <c r="DQ15" s="632">
        <v>1008247</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49990</v>
      </c>
      <c r="S16" s="624"/>
      <c r="T16" s="624"/>
      <c r="U16" s="624"/>
      <c r="V16" s="624"/>
      <c r="W16" s="624"/>
      <c r="X16" s="624"/>
      <c r="Y16" s="625"/>
      <c r="Z16" s="626">
        <v>0.3</v>
      </c>
      <c r="AA16" s="626"/>
      <c r="AB16" s="626"/>
      <c r="AC16" s="626"/>
      <c r="AD16" s="627">
        <v>49990</v>
      </c>
      <c r="AE16" s="627"/>
      <c r="AF16" s="627"/>
      <c r="AG16" s="627"/>
      <c r="AH16" s="627"/>
      <c r="AI16" s="627"/>
      <c r="AJ16" s="627"/>
      <c r="AK16" s="627"/>
      <c r="AL16" s="628">
        <v>0.6</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163024</v>
      </c>
      <c r="S17" s="624"/>
      <c r="T17" s="624"/>
      <c r="U17" s="624"/>
      <c r="V17" s="624"/>
      <c r="W17" s="624"/>
      <c r="X17" s="624"/>
      <c r="Y17" s="625"/>
      <c r="Z17" s="626">
        <v>1.1000000000000001</v>
      </c>
      <c r="AA17" s="626"/>
      <c r="AB17" s="626"/>
      <c r="AC17" s="626"/>
      <c r="AD17" s="627">
        <v>163024</v>
      </c>
      <c r="AE17" s="627"/>
      <c r="AF17" s="627"/>
      <c r="AG17" s="627"/>
      <c r="AH17" s="627"/>
      <c r="AI17" s="627"/>
      <c r="AJ17" s="627"/>
      <c r="AK17" s="627"/>
      <c r="AL17" s="628">
        <v>2</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521872</v>
      </c>
      <c r="CS17" s="624"/>
      <c r="CT17" s="624"/>
      <c r="CU17" s="624"/>
      <c r="CV17" s="624"/>
      <c r="CW17" s="624"/>
      <c r="CX17" s="624"/>
      <c r="CY17" s="625"/>
      <c r="CZ17" s="626">
        <v>3.9</v>
      </c>
      <c r="DA17" s="626"/>
      <c r="DB17" s="626"/>
      <c r="DC17" s="626"/>
      <c r="DD17" s="632" t="s">
        <v>122</v>
      </c>
      <c r="DE17" s="624"/>
      <c r="DF17" s="624"/>
      <c r="DG17" s="624"/>
      <c r="DH17" s="624"/>
      <c r="DI17" s="624"/>
      <c r="DJ17" s="624"/>
      <c r="DK17" s="624"/>
      <c r="DL17" s="624"/>
      <c r="DM17" s="624"/>
      <c r="DN17" s="624"/>
      <c r="DO17" s="624"/>
      <c r="DP17" s="625"/>
      <c r="DQ17" s="632">
        <v>521872</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20690</v>
      </c>
      <c r="S18" s="624"/>
      <c r="T18" s="624"/>
      <c r="U18" s="624"/>
      <c r="V18" s="624"/>
      <c r="W18" s="624"/>
      <c r="X18" s="624"/>
      <c r="Y18" s="625"/>
      <c r="Z18" s="626">
        <v>0.1</v>
      </c>
      <c r="AA18" s="626"/>
      <c r="AB18" s="626"/>
      <c r="AC18" s="626"/>
      <c r="AD18" s="627">
        <v>20690</v>
      </c>
      <c r="AE18" s="627"/>
      <c r="AF18" s="627"/>
      <c r="AG18" s="627"/>
      <c r="AH18" s="627"/>
      <c r="AI18" s="627"/>
      <c r="AJ18" s="627"/>
      <c r="AK18" s="627"/>
      <c r="AL18" s="628">
        <v>0.3</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142334</v>
      </c>
      <c r="S19" s="624"/>
      <c r="T19" s="624"/>
      <c r="U19" s="624"/>
      <c r="V19" s="624"/>
      <c r="W19" s="624"/>
      <c r="X19" s="624"/>
      <c r="Y19" s="625"/>
      <c r="Z19" s="626">
        <v>1</v>
      </c>
      <c r="AA19" s="626"/>
      <c r="AB19" s="626"/>
      <c r="AC19" s="626"/>
      <c r="AD19" s="627">
        <v>142334</v>
      </c>
      <c r="AE19" s="627"/>
      <c r="AF19" s="627"/>
      <c r="AG19" s="627"/>
      <c r="AH19" s="627"/>
      <c r="AI19" s="627"/>
      <c r="AJ19" s="627"/>
      <c r="AK19" s="627"/>
      <c r="AL19" s="628">
        <v>1.8</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510486</v>
      </c>
      <c r="BH19" s="624"/>
      <c r="BI19" s="624"/>
      <c r="BJ19" s="624"/>
      <c r="BK19" s="624"/>
      <c r="BL19" s="624"/>
      <c r="BM19" s="624"/>
      <c r="BN19" s="625"/>
      <c r="BO19" s="626">
        <v>8.5</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t="s">
        <v>122</v>
      </c>
      <c r="S20" s="624"/>
      <c r="T20" s="624"/>
      <c r="U20" s="624"/>
      <c r="V20" s="624"/>
      <c r="W20" s="624"/>
      <c r="X20" s="624"/>
      <c r="Y20" s="625"/>
      <c r="Z20" s="626" t="s">
        <v>122</v>
      </c>
      <c r="AA20" s="626"/>
      <c r="AB20" s="626"/>
      <c r="AC20" s="626"/>
      <c r="AD20" s="627" t="s">
        <v>122</v>
      </c>
      <c r="AE20" s="627"/>
      <c r="AF20" s="627"/>
      <c r="AG20" s="627"/>
      <c r="AH20" s="627"/>
      <c r="AI20" s="627"/>
      <c r="AJ20" s="627"/>
      <c r="AK20" s="627"/>
      <c r="AL20" s="628" t="s">
        <v>122</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510486</v>
      </c>
      <c r="BH20" s="624"/>
      <c r="BI20" s="624"/>
      <c r="BJ20" s="624"/>
      <c r="BK20" s="624"/>
      <c r="BL20" s="624"/>
      <c r="BM20" s="624"/>
      <c r="BN20" s="625"/>
      <c r="BO20" s="626">
        <v>8.5</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13553003</v>
      </c>
      <c r="CS20" s="624"/>
      <c r="CT20" s="624"/>
      <c r="CU20" s="624"/>
      <c r="CV20" s="624"/>
      <c r="CW20" s="624"/>
      <c r="CX20" s="624"/>
      <c r="CY20" s="625"/>
      <c r="CZ20" s="626">
        <v>100</v>
      </c>
      <c r="DA20" s="626"/>
      <c r="DB20" s="626"/>
      <c r="DC20" s="626"/>
      <c r="DD20" s="632">
        <v>1436104</v>
      </c>
      <c r="DE20" s="624"/>
      <c r="DF20" s="624"/>
      <c r="DG20" s="624"/>
      <c r="DH20" s="624"/>
      <c r="DI20" s="624"/>
      <c r="DJ20" s="624"/>
      <c r="DK20" s="624"/>
      <c r="DL20" s="624"/>
      <c r="DM20" s="624"/>
      <c r="DN20" s="624"/>
      <c r="DO20" s="624"/>
      <c r="DP20" s="625"/>
      <c r="DQ20" s="632">
        <v>9933178</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1440492</v>
      </c>
      <c r="S21" s="624"/>
      <c r="T21" s="624"/>
      <c r="U21" s="624"/>
      <c r="V21" s="624"/>
      <c r="W21" s="624"/>
      <c r="X21" s="624"/>
      <c r="Y21" s="625"/>
      <c r="Z21" s="626">
        <v>10</v>
      </c>
      <c r="AA21" s="626"/>
      <c r="AB21" s="626"/>
      <c r="AC21" s="626"/>
      <c r="AD21" s="627">
        <v>1388476</v>
      </c>
      <c r="AE21" s="627"/>
      <c r="AF21" s="627"/>
      <c r="AG21" s="627"/>
      <c r="AH21" s="627"/>
      <c r="AI21" s="627"/>
      <c r="AJ21" s="627"/>
      <c r="AK21" s="627"/>
      <c r="AL21" s="628">
        <v>17.2</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6"/>
      <c r="CE21" s="647"/>
      <c r="CF21" s="647"/>
      <c r="CG21" s="647"/>
      <c r="CH21" s="647"/>
      <c r="CI21" s="647"/>
      <c r="CJ21" s="647"/>
      <c r="CK21" s="647"/>
      <c r="CL21" s="647"/>
      <c r="CM21" s="647"/>
      <c r="CN21" s="647"/>
      <c r="CO21" s="647"/>
      <c r="CP21" s="647"/>
      <c r="CQ21" s="648"/>
      <c r="CR21" s="649"/>
      <c r="CS21" s="642"/>
      <c r="CT21" s="642"/>
      <c r="CU21" s="642"/>
      <c r="CV21" s="642"/>
      <c r="CW21" s="642"/>
      <c r="CX21" s="642"/>
      <c r="CY21" s="650"/>
      <c r="CZ21" s="651"/>
      <c r="DA21" s="651"/>
      <c r="DB21" s="651"/>
      <c r="DC21" s="651"/>
      <c r="DD21" s="641"/>
      <c r="DE21" s="642"/>
      <c r="DF21" s="642"/>
      <c r="DG21" s="642"/>
      <c r="DH21" s="642"/>
      <c r="DI21" s="642"/>
      <c r="DJ21" s="642"/>
      <c r="DK21" s="642"/>
      <c r="DL21" s="642"/>
      <c r="DM21" s="642"/>
      <c r="DN21" s="642"/>
      <c r="DO21" s="642"/>
      <c r="DP21" s="650"/>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1388476</v>
      </c>
      <c r="S22" s="624"/>
      <c r="T22" s="624"/>
      <c r="U22" s="624"/>
      <c r="V22" s="624"/>
      <c r="W22" s="624"/>
      <c r="X22" s="624"/>
      <c r="Y22" s="625"/>
      <c r="Z22" s="626">
        <v>9.6</v>
      </c>
      <c r="AA22" s="626"/>
      <c r="AB22" s="626"/>
      <c r="AC22" s="626"/>
      <c r="AD22" s="627">
        <v>1388476</v>
      </c>
      <c r="AE22" s="627"/>
      <c r="AF22" s="627"/>
      <c r="AG22" s="627"/>
      <c r="AH22" s="627"/>
      <c r="AI22" s="627"/>
      <c r="AJ22" s="627"/>
      <c r="AK22" s="627"/>
      <c r="AL22" s="628">
        <v>17.2</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52016</v>
      </c>
      <c r="S23" s="624"/>
      <c r="T23" s="624"/>
      <c r="U23" s="624"/>
      <c r="V23" s="624"/>
      <c r="W23" s="624"/>
      <c r="X23" s="624"/>
      <c r="Y23" s="625"/>
      <c r="Z23" s="626">
        <v>0.4</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510486</v>
      </c>
      <c r="BH23" s="624"/>
      <c r="BI23" s="624"/>
      <c r="BJ23" s="624"/>
      <c r="BK23" s="624"/>
      <c r="BL23" s="624"/>
      <c r="BM23" s="624"/>
      <c r="BN23" s="625"/>
      <c r="BO23" s="626">
        <v>8.5</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2" t="s">
        <v>275</v>
      </c>
      <c r="DM23" s="653"/>
      <c r="DN23" s="653"/>
      <c r="DO23" s="653"/>
      <c r="DP23" s="653"/>
      <c r="DQ23" s="653"/>
      <c r="DR23" s="653"/>
      <c r="DS23" s="653"/>
      <c r="DT23" s="653"/>
      <c r="DU23" s="653"/>
      <c r="DV23" s="654"/>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6319976</v>
      </c>
      <c r="CS24" s="613"/>
      <c r="CT24" s="613"/>
      <c r="CU24" s="613"/>
      <c r="CV24" s="613"/>
      <c r="CW24" s="613"/>
      <c r="CX24" s="613"/>
      <c r="CY24" s="614"/>
      <c r="CZ24" s="617">
        <v>46.6</v>
      </c>
      <c r="DA24" s="618"/>
      <c r="DB24" s="618"/>
      <c r="DC24" s="634"/>
      <c r="DD24" s="655">
        <v>4615016</v>
      </c>
      <c r="DE24" s="613"/>
      <c r="DF24" s="613"/>
      <c r="DG24" s="613"/>
      <c r="DH24" s="613"/>
      <c r="DI24" s="613"/>
      <c r="DJ24" s="613"/>
      <c r="DK24" s="614"/>
      <c r="DL24" s="655">
        <v>4169017</v>
      </c>
      <c r="DM24" s="613"/>
      <c r="DN24" s="613"/>
      <c r="DO24" s="613"/>
      <c r="DP24" s="613"/>
      <c r="DQ24" s="613"/>
      <c r="DR24" s="613"/>
      <c r="DS24" s="613"/>
      <c r="DT24" s="613"/>
      <c r="DU24" s="613"/>
      <c r="DV24" s="614"/>
      <c r="DW24" s="617">
        <v>51.3</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8616574</v>
      </c>
      <c r="S25" s="624"/>
      <c r="T25" s="624"/>
      <c r="U25" s="624"/>
      <c r="V25" s="624"/>
      <c r="W25" s="624"/>
      <c r="X25" s="624"/>
      <c r="Y25" s="625"/>
      <c r="Z25" s="626">
        <v>59.9</v>
      </c>
      <c r="AA25" s="626"/>
      <c r="AB25" s="626"/>
      <c r="AC25" s="626"/>
      <c r="AD25" s="627">
        <v>8054072</v>
      </c>
      <c r="AE25" s="627"/>
      <c r="AF25" s="627"/>
      <c r="AG25" s="627"/>
      <c r="AH25" s="627"/>
      <c r="AI25" s="627"/>
      <c r="AJ25" s="627"/>
      <c r="AK25" s="627"/>
      <c r="AL25" s="628">
        <v>99.5</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3158001</v>
      </c>
      <c r="CS25" s="644"/>
      <c r="CT25" s="644"/>
      <c r="CU25" s="644"/>
      <c r="CV25" s="644"/>
      <c r="CW25" s="644"/>
      <c r="CX25" s="644"/>
      <c r="CY25" s="645"/>
      <c r="CZ25" s="628">
        <v>23.3</v>
      </c>
      <c r="DA25" s="656"/>
      <c r="DB25" s="656"/>
      <c r="DC25" s="658"/>
      <c r="DD25" s="632">
        <v>3047226</v>
      </c>
      <c r="DE25" s="644"/>
      <c r="DF25" s="644"/>
      <c r="DG25" s="644"/>
      <c r="DH25" s="644"/>
      <c r="DI25" s="644"/>
      <c r="DJ25" s="644"/>
      <c r="DK25" s="645"/>
      <c r="DL25" s="632">
        <v>3029665</v>
      </c>
      <c r="DM25" s="644"/>
      <c r="DN25" s="644"/>
      <c r="DO25" s="644"/>
      <c r="DP25" s="644"/>
      <c r="DQ25" s="644"/>
      <c r="DR25" s="644"/>
      <c r="DS25" s="644"/>
      <c r="DT25" s="644"/>
      <c r="DU25" s="644"/>
      <c r="DV25" s="645"/>
      <c r="DW25" s="628">
        <v>37.299999999999997</v>
      </c>
      <c r="DX25" s="656"/>
      <c r="DY25" s="656"/>
      <c r="DZ25" s="656"/>
      <c r="EA25" s="656"/>
      <c r="EB25" s="656"/>
      <c r="EC25" s="657"/>
    </row>
    <row r="26" spans="2:133" ht="11.25" customHeight="1" x14ac:dyDescent="0.2">
      <c r="B26" s="620" t="s">
        <v>283</v>
      </c>
      <c r="C26" s="621"/>
      <c r="D26" s="621"/>
      <c r="E26" s="621"/>
      <c r="F26" s="621"/>
      <c r="G26" s="621"/>
      <c r="H26" s="621"/>
      <c r="I26" s="621"/>
      <c r="J26" s="621"/>
      <c r="K26" s="621"/>
      <c r="L26" s="621"/>
      <c r="M26" s="621"/>
      <c r="N26" s="621"/>
      <c r="O26" s="621"/>
      <c r="P26" s="621"/>
      <c r="Q26" s="622"/>
      <c r="R26" s="623">
        <v>3693</v>
      </c>
      <c r="S26" s="624"/>
      <c r="T26" s="624"/>
      <c r="U26" s="624"/>
      <c r="V26" s="624"/>
      <c r="W26" s="624"/>
      <c r="X26" s="624"/>
      <c r="Y26" s="625"/>
      <c r="Z26" s="626">
        <v>0</v>
      </c>
      <c r="AA26" s="626"/>
      <c r="AB26" s="626"/>
      <c r="AC26" s="626"/>
      <c r="AD26" s="627">
        <v>3693</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1875941</v>
      </c>
      <c r="CS26" s="624"/>
      <c r="CT26" s="624"/>
      <c r="CU26" s="624"/>
      <c r="CV26" s="624"/>
      <c r="CW26" s="624"/>
      <c r="CX26" s="624"/>
      <c r="CY26" s="625"/>
      <c r="CZ26" s="628">
        <v>13.8</v>
      </c>
      <c r="DA26" s="656"/>
      <c r="DB26" s="656"/>
      <c r="DC26" s="658"/>
      <c r="DD26" s="632">
        <v>1800395</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6"/>
      <c r="DY26" s="656"/>
      <c r="DZ26" s="656"/>
      <c r="EA26" s="656"/>
      <c r="EB26" s="656"/>
      <c r="EC26" s="657"/>
    </row>
    <row r="27" spans="2:133" ht="11.25" customHeight="1" x14ac:dyDescent="0.2">
      <c r="B27" s="620" t="s">
        <v>286</v>
      </c>
      <c r="C27" s="621"/>
      <c r="D27" s="621"/>
      <c r="E27" s="621"/>
      <c r="F27" s="621"/>
      <c r="G27" s="621"/>
      <c r="H27" s="621"/>
      <c r="I27" s="621"/>
      <c r="J27" s="621"/>
      <c r="K27" s="621"/>
      <c r="L27" s="621"/>
      <c r="M27" s="621"/>
      <c r="N27" s="621"/>
      <c r="O27" s="621"/>
      <c r="P27" s="621"/>
      <c r="Q27" s="622"/>
      <c r="R27" s="623">
        <v>42443</v>
      </c>
      <c r="S27" s="624"/>
      <c r="T27" s="624"/>
      <c r="U27" s="624"/>
      <c r="V27" s="624"/>
      <c r="W27" s="624"/>
      <c r="X27" s="624"/>
      <c r="Y27" s="625"/>
      <c r="Z27" s="626">
        <v>0.3</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5976361</v>
      </c>
      <c r="BH27" s="624"/>
      <c r="BI27" s="624"/>
      <c r="BJ27" s="624"/>
      <c r="BK27" s="624"/>
      <c r="BL27" s="624"/>
      <c r="BM27" s="624"/>
      <c r="BN27" s="625"/>
      <c r="BO27" s="626">
        <v>100</v>
      </c>
      <c r="BP27" s="626"/>
      <c r="BQ27" s="626"/>
      <c r="BR27" s="626"/>
      <c r="BS27" s="627" t="s">
        <v>122</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2640103</v>
      </c>
      <c r="CS27" s="644"/>
      <c r="CT27" s="644"/>
      <c r="CU27" s="644"/>
      <c r="CV27" s="644"/>
      <c r="CW27" s="644"/>
      <c r="CX27" s="644"/>
      <c r="CY27" s="645"/>
      <c r="CZ27" s="628">
        <v>19.5</v>
      </c>
      <c r="DA27" s="656"/>
      <c r="DB27" s="656"/>
      <c r="DC27" s="658"/>
      <c r="DD27" s="632">
        <v>1045918</v>
      </c>
      <c r="DE27" s="644"/>
      <c r="DF27" s="644"/>
      <c r="DG27" s="644"/>
      <c r="DH27" s="644"/>
      <c r="DI27" s="644"/>
      <c r="DJ27" s="644"/>
      <c r="DK27" s="645"/>
      <c r="DL27" s="632">
        <v>617480</v>
      </c>
      <c r="DM27" s="644"/>
      <c r="DN27" s="644"/>
      <c r="DO27" s="644"/>
      <c r="DP27" s="644"/>
      <c r="DQ27" s="644"/>
      <c r="DR27" s="644"/>
      <c r="DS27" s="644"/>
      <c r="DT27" s="644"/>
      <c r="DU27" s="644"/>
      <c r="DV27" s="645"/>
      <c r="DW27" s="628">
        <v>7.6</v>
      </c>
      <c r="DX27" s="656"/>
      <c r="DY27" s="656"/>
      <c r="DZ27" s="656"/>
      <c r="EA27" s="656"/>
      <c r="EB27" s="656"/>
      <c r="EC27" s="657"/>
    </row>
    <row r="28" spans="2:133" ht="11.25" customHeight="1" x14ac:dyDescent="0.2">
      <c r="B28" s="620" t="s">
        <v>289</v>
      </c>
      <c r="C28" s="621"/>
      <c r="D28" s="621"/>
      <c r="E28" s="621"/>
      <c r="F28" s="621"/>
      <c r="G28" s="621"/>
      <c r="H28" s="621"/>
      <c r="I28" s="621"/>
      <c r="J28" s="621"/>
      <c r="K28" s="621"/>
      <c r="L28" s="621"/>
      <c r="M28" s="621"/>
      <c r="N28" s="621"/>
      <c r="O28" s="621"/>
      <c r="P28" s="621"/>
      <c r="Q28" s="622"/>
      <c r="R28" s="623">
        <v>107093</v>
      </c>
      <c r="S28" s="624"/>
      <c r="T28" s="624"/>
      <c r="U28" s="624"/>
      <c r="V28" s="624"/>
      <c r="W28" s="624"/>
      <c r="X28" s="624"/>
      <c r="Y28" s="625"/>
      <c r="Z28" s="626">
        <v>0.7</v>
      </c>
      <c r="AA28" s="626"/>
      <c r="AB28" s="626"/>
      <c r="AC28" s="626"/>
      <c r="AD28" s="627">
        <v>30135</v>
      </c>
      <c r="AE28" s="627"/>
      <c r="AF28" s="627"/>
      <c r="AG28" s="627"/>
      <c r="AH28" s="627"/>
      <c r="AI28" s="627"/>
      <c r="AJ28" s="627"/>
      <c r="AK28" s="627"/>
      <c r="AL28" s="628">
        <v>0.4</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521872</v>
      </c>
      <c r="CS28" s="624"/>
      <c r="CT28" s="624"/>
      <c r="CU28" s="624"/>
      <c r="CV28" s="624"/>
      <c r="CW28" s="624"/>
      <c r="CX28" s="624"/>
      <c r="CY28" s="625"/>
      <c r="CZ28" s="628">
        <v>3.9</v>
      </c>
      <c r="DA28" s="656"/>
      <c r="DB28" s="656"/>
      <c r="DC28" s="658"/>
      <c r="DD28" s="632">
        <v>521872</v>
      </c>
      <c r="DE28" s="624"/>
      <c r="DF28" s="624"/>
      <c r="DG28" s="624"/>
      <c r="DH28" s="624"/>
      <c r="DI28" s="624"/>
      <c r="DJ28" s="624"/>
      <c r="DK28" s="625"/>
      <c r="DL28" s="632">
        <v>521872</v>
      </c>
      <c r="DM28" s="624"/>
      <c r="DN28" s="624"/>
      <c r="DO28" s="624"/>
      <c r="DP28" s="624"/>
      <c r="DQ28" s="624"/>
      <c r="DR28" s="624"/>
      <c r="DS28" s="624"/>
      <c r="DT28" s="624"/>
      <c r="DU28" s="624"/>
      <c r="DV28" s="625"/>
      <c r="DW28" s="628">
        <v>6.4</v>
      </c>
      <c r="DX28" s="656"/>
      <c r="DY28" s="656"/>
      <c r="DZ28" s="656"/>
      <c r="EA28" s="656"/>
      <c r="EB28" s="656"/>
      <c r="EC28" s="657"/>
    </row>
    <row r="29" spans="2:133" ht="11.25" customHeight="1" x14ac:dyDescent="0.2">
      <c r="B29" s="620" t="s">
        <v>291</v>
      </c>
      <c r="C29" s="621"/>
      <c r="D29" s="621"/>
      <c r="E29" s="621"/>
      <c r="F29" s="621"/>
      <c r="G29" s="621"/>
      <c r="H29" s="621"/>
      <c r="I29" s="621"/>
      <c r="J29" s="621"/>
      <c r="K29" s="621"/>
      <c r="L29" s="621"/>
      <c r="M29" s="621"/>
      <c r="N29" s="621"/>
      <c r="O29" s="621"/>
      <c r="P29" s="621"/>
      <c r="Q29" s="622"/>
      <c r="R29" s="623">
        <v>75303</v>
      </c>
      <c r="S29" s="624"/>
      <c r="T29" s="624"/>
      <c r="U29" s="624"/>
      <c r="V29" s="624"/>
      <c r="W29" s="624"/>
      <c r="X29" s="624"/>
      <c r="Y29" s="625"/>
      <c r="Z29" s="626">
        <v>0.5</v>
      </c>
      <c r="AA29" s="626"/>
      <c r="AB29" s="626"/>
      <c r="AC29" s="626"/>
      <c r="AD29" s="627" t="s">
        <v>122</v>
      </c>
      <c r="AE29" s="627"/>
      <c r="AF29" s="627"/>
      <c r="AG29" s="627"/>
      <c r="AH29" s="627"/>
      <c r="AI29" s="627"/>
      <c r="AJ29" s="627"/>
      <c r="AK29" s="627"/>
      <c r="AL29" s="628" t="s">
        <v>122</v>
      </c>
      <c r="AM29" s="629"/>
      <c r="AN29" s="629"/>
      <c r="AO29" s="630"/>
      <c r="AP29" s="646"/>
      <c r="AQ29" s="647"/>
      <c r="AR29" s="647"/>
      <c r="AS29" s="647"/>
      <c r="AT29" s="647"/>
      <c r="AU29" s="647"/>
      <c r="AV29" s="647"/>
      <c r="AW29" s="647"/>
      <c r="AX29" s="647"/>
      <c r="AY29" s="647"/>
      <c r="AZ29" s="647"/>
      <c r="BA29" s="647"/>
      <c r="BB29" s="647"/>
      <c r="BC29" s="647"/>
      <c r="BD29" s="647"/>
      <c r="BE29" s="647"/>
      <c r="BF29" s="648"/>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521872</v>
      </c>
      <c r="CS29" s="644"/>
      <c r="CT29" s="644"/>
      <c r="CU29" s="644"/>
      <c r="CV29" s="644"/>
      <c r="CW29" s="644"/>
      <c r="CX29" s="644"/>
      <c r="CY29" s="645"/>
      <c r="CZ29" s="628">
        <v>3.9</v>
      </c>
      <c r="DA29" s="656"/>
      <c r="DB29" s="656"/>
      <c r="DC29" s="658"/>
      <c r="DD29" s="632">
        <v>521872</v>
      </c>
      <c r="DE29" s="644"/>
      <c r="DF29" s="644"/>
      <c r="DG29" s="644"/>
      <c r="DH29" s="644"/>
      <c r="DI29" s="644"/>
      <c r="DJ29" s="644"/>
      <c r="DK29" s="645"/>
      <c r="DL29" s="632">
        <v>521872</v>
      </c>
      <c r="DM29" s="644"/>
      <c r="DN29" s="644"/>
      <c r="DO29" s="644"/>
      <c r="DP29" s="644"/>
      <c r="DQ29" s="644"/>
      <c r="DR29" s="644"/>
      <c r="DS29" s="644"/>
      <c r="DT29" s="644"/>
      <c r="DU29" s="644"/>
      <c r="DV29" s="645"/>
      <c r="DW29" s="628">
        <v>6.4</v>
      </c>
      <c r="DX29" s="656"/>
      <c r="DY29" s="656"/>
      <c r="DZ29" s="656"/>
      <c r="EA29" s="656"/>
      <c r="EB29" s="656"/>
      <c r="EC29" s="657"/>
    </row>
    <row r="30" spans="2:133" ht="11.25" customHeight="1" x14ac:dyDescent="0.2">
      <c r="B30" s="620" t="s">
        <v>293</v>
      </c>
      <c r="C30" s="621"/>
      <c r="D30" s="621"/>
      <c r="E30" s="621"/>
      <c r="F30" s="621"/>
      <c r="G30" s="621"/>
      <c r="H30" s="621"/>
      <c r="I30" s="621"/>
      <c r="J30" s="621"/>
      <c r="K30" s="621"/>
      <c r="L30" s="621"/>
      <c r="M30" s="621"/>
      <c r="N30" s="621"/>
      <c r="O30" s="621"/>
      <c r="P30" s="621"/>
      <c r="Q30" s="622"/>
      <c r="R30" s="623">
        <v>1879077</v>
      </c>
      <c r="S30" s="624"/>
      <c r="T30" s="624"/>
      <c r="U30" s="624"/>
      <c r="V30" s="624"/>
      <c r="W30" s="624"/>
      <c r="X30" s="624"/>
      <c r="Y30" s="625"/>
      <c r="Z30" s="626">
        <v>13.1</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508014</v>
      </c>
      <c r="CS30" s="624"/>
      <c r="CT30" s="624"/>
      <c r="CU30" s="624"/>
      <c r="CV30" s="624"/>
      <c r="CW30" s="624"/>
      <c r="CX30" s="624"/>
      <c r="CY30" s="625"/>
      <c r="CZ30" s="628">
        <v>3.7</v>
      </c>
      <c r="DA30" s="656"/>
      <c r="DB30" s="656"/>
      <c r="DC30" s="658"/>
      <c r="DD30" s="632">
        <v>508014</v>
      </c>
      <c r="DE30" s="624"/>
      <c r="DF30" s="624"/>
      <c r="DG30" s="624"/>
      <c r="DH30" s="624"/>
      <c r="DI30" s="624"/>
      <c r="DJ30" s="624"/>
      <c r="DK30" s="625"/>
      <c r="DL30" s="632">
        <v>508014</v>
      </c>
      <c r="DM30" s="624"/>
      <c r="DN30" s="624"/>
      <c r="DO30" s="624"/>
      <c r="DP30" s="624"/>
      <c r="DQ30" s="624"/>
      <c r="DR30" s="624"/>
      <c r="DS30" s="624"/>
      <c r="DT30" s="624"/>
      <c r="DU30" s="624"/>
      <c r="DV30" s="625"/>
      <c r="DW30" s="628">
        <v>6.2</v>
      </c>
      <c r="DX30" s="656"/>
      <c r="DY30" s="656"/>
      <c r="DZ30" s="656"/>
      <c r="EA30" s="656"/>
      <c r="EB30" s="656"/>
      <c r="EC30" s="657"/>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06"/>
      <c r="AV31" s="206"/>
      <c r="AW31" s="206"/>
      <c r="AX31" s="609" t="s">
        <v>177</v>
      </c>
      <c r="AY31" s="610"/>
      <c r="AZ31" s="610"/>
      <c r="BA31" s="610"/>
      <c r="BB31" s="610"/>
      <c r="BC31" s="610"/>
      <c r="BD31" s="610"/>
      <c r="BE31" s="610"/>
      <c r="BF31" s="611"/>
      <c r="BG31" s="670">
        <v>99.3</v>
      </c>
      <c r="BH31" s="667"/>
      <c r="BI31" s="667"/>
      <c r="BJ31" s="667"/>
      <c r="BK31" s="667"/>
      <c r="BL31" s="667"/>
      <c r="BM31" s="618">
        <v>98.3</v>
      </c>
      <c r="BN31" s="667"/>
      <c r="BO31" s="667"/>
      <c r="BP31" s="667"/>
      <c r="BQ31" s="668"/>
      <c r="BR31" s="670">
        <v>99.4</v>
      </c>
      <c r="BS31" s="667"/>
      <c r="BT31" s="667"/>
      <c r="BU31" s="667"/>
      <c r="BV31" s="667"/>
      <c r="BW31" s="667"/>
      <c r="BX31" s="618">
        <v>98.6</v>
      </c>
      <c r="BY31" s="667"/>
      <c r="BZ31" s="667"/>
      <c r="CA31" s="667"/>
      <c r="CB31" s="668"/>
      <c r="CD31" s="663"/>
      <c r="CE31" s="664"/>
      <c r="CF31" s="620" t="s">
        <v>300</v>
      </c>
      <c r="CG31" s="621"/>
      <c r="CH31" s="621"/>
      <c r="CI31" s="621"/>
      <c r="CJ31" s="621"/>
      <c r="CK31" s="621"/>
      <c r="CL31" s="621"/>
      <c r="CM31" s="621"/>
      <c r="CN31" s="621"/>
      <c r="CO31" s="621"/>
      <c r="CP31" s="621"/>
      <c r="CQ31" s="622"/>
      <c r="CR31" s="623">
        <v>13858</v>
      </c>
      <c r="CS31" s="644"/>
      <c r="CT31" s="644"/>
      <c r="CU31" s="644"/>
      <c r="CV31" s="644"/>
      <c r="CW31" s="644"/>
      <c r="CX31" s="644"/>
      <c r="CY31" s="645"/>
      <c r="CZ31" s="628">
        <v>0.1</v>
      </c>
      <c r="DA31" s="656"/>
      <c r="DB31" s="656"/>
      <c r="DC31" s="658"/>
      <c r="DD31" s="632">
        <v>13858</v>
      </c>
      <c r="DE31" s="644"/>
      <c r="DF31" s="644"/>
      <c r="DG31" s="644"/>
      <c r="DH31" s="644"/>
      <c r="DI31" s="644"/>
      <c r="DJ31" s="644"/>
      <c r="DK31" s="645"/>
      <c r="DL31" s="632">
        <v>13858</v>
      </c>
      <c r="DM31" s="644"/>
      <c r="DN31" s="644"/>
      <c r="DO31" s="644"/>
      <c r="DP31" s="644"/>
      <c r="DQ31" s="644"/>
      <c r="DR31" s="644"/>
      <c r="DS31" s="644"/>
      <c r="DT31" s="644"/>
      <c r="DU31" s="644"/>
      <c r="DV31" s="645"/>
      <c r="DW31" s="628">
        <v>0.2</v>
      </c>
      <c r="DX31" s="656"/>
      <c r="DY31" s="656"/>
      <c r="DZ31" s="656"/>
      <c r="EA31" s="656"/>
      <c r="EB31" s="656"/>
      <c r="EC31" s="657"/>
    </row>
    <row r="32" spans="2:133" ht="11.25" customHeight="1" x14ac:dyDescent="0.2">
      <c r="B32" s="620" t="s">
        <v>301</v>
      </c>
      <c r="C32" s="621"/>
      <c r="D32" s="621"/>
      <c r="E32" s="621"/>
      <c r="F32" s="621"/>
      <c r="G32" s="621"/>
      <c r="H32" s="621"/>
      <c r="I32" s="621"/>
      <c r="J32" s="621"/>
      <c r="K32" s="621"/>
      <c r="L32" s="621"/>
      <c r="M32" s="621"/>
      <c r="N32" s="621"/>
      <c r="O32" s="621"/>
      <c r="P32" s="621"/>
      <c r="Q32" s="622"/>
      <c r="R32" s="623">
        <v>867248</v>
      </c>
      <c r="S32" s="624"/>
      <c r="T32" s="624"/>
      <c r="U32" s="624"/>
      <c r="V32" s="624"/>
      <c r="W32" s="624"/>
      <c r="X32" s="624"/>
      <c r="Y32" s="625"/>
      <c r="Z32" s="626">
        <v>6</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302</v>
      </c>
      <c r="AX32" s="620" t="s">
        <v>303</v>
      </c>
      <c r="AY32" s="621"/>
      <c r="AZ32" s="621"/>
      <c r="BA32" s="621"/>
      <c r="BB32" s="621"/>
      <c r="BC32" s="621"/>
      <c r="BD32" s="621"/>
      <c r="BE32" s="621"/>
      <c r="BF32" s="622"/>
      <c r="BG32" s="680">
        <v>99.2</v>
      </c>
      <c r="BH32" s="644"/>
      <c r="BI32" s="644"/>
      <c r="BJ32" s="644"/>
      <c r="BK32" s="644"/>
      <c r="BL32" s="644"/>
      <c r="BM32" s="629">
        <v>98.1</v>
      </c>
      <c r="BN32" s="644"/>
      <c r="BO32" s="644"/>
      <c r="BP32" s="644"/>
      <c r="BQ32" s="669"/>
      <c r="BR32" s="680">
        <v>99.4</v>
      </c>
      <c r="BS32" s="644"/>
      <c r="BT32" s="644"/>
      <c r="BU32" s="644"/>
      <c r="BV32" s="644"/>
      <c r="BW32" s="644"/>
      <c r="BX32" s="629">
        <v>98.4</v>
      </c>
      <c r="BY32" s="644"/>
      <c r="BZ32" s="644"/>
      <c r="CA32" s="644"/>
      <c r="CB32" s="669"/>
      <c r="CD32" s="665"/>
      <c r="CE32" s="666"/>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6"/>
      <c r="DB32" s="656"/>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6"/>
      <c r="DY32" s="656"/>
      <c r="DZ32" s="656"/>
      <c r="EA32" s="656"/>
      <c r="EB32" s="656"/>
      <c r="EC32" s="657"/>
    </row>
    <row r="33" spans="2:133" ht="11.25" customHeight="1" x14ac:dyDescent="0.2">
      <c r="B33" s="620" t="s">
        <v>305</v>
      </c>
      <c r="C33" s="621"/>
      <c r="D33" s="621"/>
      <c r="E33" s="621"/>
      <c r="F33" s="621"/>
      <c r="G33" s="621"/>
      <c r="H33" s="621"/>
      <c r="I33" s="621"/>
      <c r="J33" s="621"/>
      <c r="K33" s="621"/>
      <c r="L33" s="621"/>
      <c r="M33" s="621"/>
      <c r="N33" s="621"/>
      <c r="O33" s="621"/>
      <c r="P33" s="621"/>
      <c r="Q33" s="622"/>
      <c r="R33" s="623">
        <v>25292</v>
      </c>
      <c r="S33" s="624"/>
      <c r="T33" s="624"/>
      <c r="U33" s="624"/>
      <c r="V33" s="624"/>
      <c r="W33" s="624"/>
      <c r="X33" s="624"/>
      <c r="Y33" s="625"/>
      <c r="Z33" s="626">
        <v>0.2</v>
      </c>
      <c r="AA33" s="626"/>
      <c r="AB33" s="626"/>
      <c r="AC33" s="626"/>
      <c r="AD33" s="627">
        <v>6768</v>
      </c>
      <c r="AE33" s="627"/>
      <c r="AF33" s="627"/>
      <c r="AG33" s="627"/>
      <c r="AH33" s="627"/>
      <c r="AI33" s="627"/>
      <c r="AJ33" s="627"/>
      <c r="AK33" s="627"/>
      <c r="AL33" s="628">
        <v>0.1</v>
      </c>
      <c r="AM33" s="629"/>
      <c r="AN33" s="629"/>
      <c r="AO33" s="630"/>
      <c r="AP33" s="675"/>
      <c r="AQ33" s="676"/>
      <c r="AR33" s="676"/>
      <c r="AS33" s="676"/>
      <c r="AT33" s="679"/>
      <c r="AU33" s="207"/>
      <c r="AV33" s="207"/>
      <c r="AW33" s="207"/>
      <c r="AX33" s="646" t="s">
        <v>306</v>
      </c>
      <c r="AY33" s="647"/>
      <c r="AZ33" s="647"/>
      <c r="BA33" s="647"/>
      <c r="BB33" s="647"/>
      <c r="BC33" s="647"/>
      <c r="BD33" s="647"/>
      <c r="BE33" s="647"/>
      <c r="BF33" s="648"/>
      <c r="BG33" s="681">
        <v>99.3</v>
      </c>
      <c r="BH33" s="682"/>
      <c r="BI33" s="682"/>
      <c r="BJ33" s="682"/>
      <c r="BK33" s="682"/>
      <c r="BL33" s="682"/>
      <c r="BM33" s="683">
        <v>98.4</v>
      </c>
      <c r="BN33" s="682"/>
      <c r="BO33" s="682"/>
      <c r="BP33" s="682"/>
      <c r="BQ33" s="684"/>
      <c r="BR33" s="681">
        <v>99.4</v>
      </c>
      <c r="BS33" s="682"/>
      <c r="BT33" s="682"/>
      <c r="BU33" s="682"/>
      <c r="BV33" s="682"/>
      <c r="BW33" s="682"/>
      <c r="BX33" s="683">
        <v>98.9</v>
      </c>
      <c r="BY33" s="682"/>
      <c r="BZ33" s="682"/>
      <c r="CA33" s="682"/>
      <c r="CB33" s="684"/>
      <c r="CD33" s="620" t="s">
        <v>307</v>
      </c>
      <c r="CE33" s="621"/>
      <c r="CF33" s="621"/>
      <c r="CG33" s="621"/>
      <c r="CH33" s="621"/>
      <c r="CI33" s="621"/>
      <c r="CJ33" s="621"/>
      <c r="CK33" s="621"/>
      <c r="CL33" s="621"/>
      <c r="CM33" s="621"/>
      <c r="CN33" s="621"/>
      <c r="CO33" s="621"/>
      <c r="CP33" s="621"/>
      <c r="CQ33" s="622"/>
      <c r="CR33" s="623">
        <v>5796923</v>
      </c>
      <c r="CS33" s="644"/>
      <c r="CT33" s="644"/>
      <c r="CU33" s="644"/>
      <c r="CV33" s="644"/>
      <c r="CW33" s="644"/>
      <c r="CX33" s="644"/>
      <c r="CY33" s="645"/>
      <c r="CZ33" s="628">
        <v>42.8</v>
      </c>
      <c r="DA33" s="656"/>
      <c r="DB33" s="656"/>
      <c r="DC33" s="658"/>
      <c r="DD33" s="632">
        <v>5007966</v>
      </c>
      <c r="DE33" s="644"/>
      <c r="DF33" s="644"/>
      <c r="DG33" s="644"/>
      <c r="DH33" s="644"/>
      <c r="DI33" s="644"/>
      <c r="DJ33" s="644"/>
      <c r="DK33" s="645"/>
      <c r="DL33" s="632">
        <v>3331031</v>
      </c>
      <c r="DM33" s="644"/>
      <c r="DN33" s="644"/>
      <c r="DO33" s="644"/>
      <c r="DP33" s="644"/>
      <c r="DQ33" s="644"/>
      <c r="DR33" s="644"/>
      <c r="DS33" s="644"/>
      <c r="DT33" s="644"/>
      <c r="DU33" s="644"/>
      <c r="DV33" s="645"/>
      <c r="DW33" s="628">
        <v>41</v>
      </c>
      <c r="DX33" s="656"/>
      <c r="DY33" s="656"/>
      <c r="DZ33" s="656"/>
      <c r="EA33" s="656"/>
      <c r="EB33" s="656"/>
      <c r="EC33" s="657"/>
    </row>
    <row r="34" spans="2:133" ht="11.25" customHeight="1" x14ac:dyDescent="0.2">
      <c r="B34" s="620" t="s">
        <v>308</v>
      </c>
      <c r="C34" s="621"/>
      <c r="D34" s="621"/>
      <c r="E34" s="621"/>
      <c r="F34" s="621"/>
      <c r="G34" s="621"/>
      <c r="H34" s="621"/>
      <c r="I34" s="621"/>
      <c r="J34" s="621"/>
      <c r="K34" s="621"/>
      <c r="L34" s="621"/>
      <c r="M34" s="621"/>
      <c r="N34" s="621"/>
      <c r="O34" s="621"/>
      <c r="P34" s="621"/>
      <c r="Q34" s="622"/>
      <c r="R34" s="623">
        <v>118100</v>
      </c>
      <c r="S34" s="624"/>
      <c r="T34" s="624"/>
      <c r="U34" s="624"/>
      <c r="V34" s="624"/>
      <c r="W34" s="624"/>
      <c r="X34" s="624"/>
      <c r="Y34" s="625"/>
      <c r="Z34" s="626">
        <v>0.8</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2026603</v>
      </c>
      <c r="CS34" s="624"/>
      <c r="CT34" s="624"/>
      <c r="CU34" s="624"/>
      <c r="CV34" s="624"/>
      <c r="CW34" s="624"/>
      <c r="CX34" s="624"/>
      <c r="CY34" s="625"/>
      <c r="CZ34" s="628">
        <v>15</v>
      </c>
      <c r="DA34" s="656"/>
      <c r="DB34" s="656"/>
      <c r="DC34" s="658"/>
      <c r="DD34" s="632">
        <v>1625896</v>
      </c>
      <c r="DE34" s="624"/>
      <c r="DF34" s="624"/>
      <c r="DG34" s="624"/>
      <c r="DH34" s="624"/>
      <c r="DI34" s="624"/>
      <c r="DJ34" s="624"/>
      <c r="DK34" s="625"/>
      <c r="DL34" s="632">
        <v>1360466</v>
      </c>
      <c r="DM34" s="624"/>
      <c r="DN34" s="624"/>
      <c r="DO34" s="624"/>
      <c r="DP34" s="624"/>
      <c r="DQ34" s="624"/>
      <c r="DR34" s="624"/>
      <c r="DS34" s="624"/>
      <c r="DT34" s="624"/>
      <c r="DU34" s="624"/>
      <c r="DV34" s="625"/>
      <c r="DW34" s="628">
        <v>16.7</v>
      </c>
      <c r="DX34" s="656"/>
      <c r="DY34" s="656"/>
      <c r="DZ34" s="656"/>
      <c r="EA34" s="656"/>
      <c r="EB34" s="656"/>
      <c r="EC34" s="657"/>
    </row>
    <row r="35" spans="2:133" ht="11.25" customHeight="1" x14ac:dyDescent="0.2">
      <c r="B35" s="620" t="s">
        <v>310</v>
      </c>
      <c r="C35" s="621"/>
      <c r="D35" s="621"/>
      <c r="E35" s="621"/>
      <c r="F35" s="621"/>
      <c r="G35" s="621"/>
      <c r="H35" s="621"/>
      <c r="I35" s="621"/>
      <c r="J35" s="621"/>
      <c r="K35" s="621"/>
      <c r="L35" s="621"/>
      <c r="M35" s="621"/>
      <c r="N35" s="621"/>
      <c r="O35" s="621"/>
      <c r="P35" s="621"/>
      <c r="Q35" s="622"/>
      <c r="R35" s="623">
        <v>727286</v>
      </c>
      <c r="S35" s="624"/>
      <c r="T35" s="624"/>
      <c r="U35" s="624"/>
      <c r="V35" s="624"/>
      <c r="W35" s="624"/>
      <c r="X35" s="624"/>
      <c r="Y35" s="625"/>
      <c r="Z35" s="626">
        <v>5.0999999999999996</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47336</v>
      </c>
      <c r="CS35" s="644"/>
      <c r="CT35" s="644"/>
      <c r="CU35" s="644"/>
      <c r="CV35" s="644"/>
      <c r="CW35" s="644"/>
      <c r="CX35" s="644"/>
      <c r="CY35" s="645"/>
      <c r="CZ35" s="628">
        <v>0.3</v>
      </c>
      <c r="DA35" s="656"/>
      <c r="DB35" s="656"/>
      <c r="DC35" s="658"/>
      <c r="DD35" s="632">
        <v>41490</v>
      </c>
      <c r="DE35" s="644"/>
      <c r="DF35" s="644"/>
      <c r="DG35" s="644"/>
      <c r="DH35" s="644"/>
      <c r="DI35" s="644"/>
      <c r="DJ35" s="644"/>
      <c r="DK35" s="645"/>
      <c r="DL35" s="632">
        <v>41490</v>
      </c>
      <c r="DM35" s="644"/>
      <c r="DN35" s="644"/>
      <c r="DO35" s="644"/>
      <c r="DP35" s="644"/>
      <c r="DQ35" s="644"/>
      <c r="DR35" s="644"/>
      <c r="DS35" s="644"/>
      <c r="DT35" s="644"/>
      <c r="DU35" s="644"/>
      <c r="DV35" s="645"/>
      <c r="DW35" s="628">
        <v>0.5</v>
      </c>
      <c r="DX35" s="656"/>
      <c r="DY35" s="656"/>
      <c r="DZ35" s="656"/>
      <c r="EA35" s="656"/>
      <c r="EB35" s="656"/>
      <c r="EC35" s="657"/>
    </row>
    <row r="36" spans="2:133" ht="11.25" customHeight="1" x14ac:dyDescent="0.2">
      <c r="B36" s="620" t="s">
        <v>314</v>
      </c>
      <c r="C36" s="621"/>
      <c r="D36" s="621"/>
      <c r="E36" s="621"/>
      <c r="F36" s="621"/>
      <c r="G36" s="621"/>
      <c r="H36" s="621"/>
      <c r="I36" s="621"/>
      <c r="J36" s="621"/>
      <c r="K36" s="621"/>
      <c r="L36" s="621"/>
      <c r="M36" s="621"/>
      <c r="N36" s="621"/>
      <c r="O36" s="621"/>
      <c r="P36" s="621"/>
      <c r="Q36" s="622"/>
      <c r="R36" s="623">
        <v>1101311</v>
      </c>
      <c r="S36" s="624"/>
      <c r="T36" s="624"/>
      <c r="U36" s="624"/>
      <c r="V36" s="624"/>
      <c r="W36" s="624"/>
      <c r="X36" s="624"/>
      <c r="Y36" s="625"/>
      <c r="Z36" s="626">
        <v>7.7</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2015430</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47225</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1446633</v>
      </c>
      <c r="CS36" s="624"/>
      <c r="CT36" s="624"/>
      <c r="CU36" s="624"/>
      <c r="CV36" s="624"/>
      <c r="CW36" s="624"/>
      <c r="CX36" s="624"/>
      <c r="CY36" s="625"/>
      <c r="CZ36" s="628">
        <v>10.7</v>
      </c>
      <c r="DA36" s="656"/>
      <c r="DB36" s="656"/>
      <c r="DC36" s="658"/>
      <c r="DD36" s="632">
        <v>1289244</v>
      </c>
      <c r="DE36" s="624"/>
      <c r="DF36" s="624"/>
      <c r="DG36" s="624"/>
      <c r="DH36" s="624"/>
      <c r="DI36" s="624"/>
      <c r="DJ36" s="624"/>
      <c r="DK36" s="625"/>
      <c r="DL36" s="632">
        <v>893291</v>
      </c>
      <c r="DM36" s="624"/>
      <c r="DN36" s="624"/>
      <c r="DO36" s="624"/>
      <c r="DP36" s="624"/>
      <c r="DQ36" s="624"/>
      <c r="DR36" s="624"/>
      <c r="DS36" s="624"/>
      <c r="DT36" s="624"/>
      <c r="DU36" s="624"/>
      <c r="DV36" s="625"/>
      <c r="DW36" s="628">
        <v>11</v>
      </c>
      <c r="DX36" s="656"/>
      <c r="DY36" s="656"/>
      <c r="DZ36" s="656"/>
      <c r="EA36" s="656"/>
      <c r="EB36" s="656"/>
      <c r="EC36" s="657"/>
    </row>
    <row r="37" spans="2:133" ht="11.25" customHeight="1" x14ac:dyDescent="0.2">
      <c r="B37" s="620" t="s">
        <v>318</v>
      </c>
      <c r="C37" s="621"/>
      <c r="D37" s="621"/>
      <c r="E37" s="621"/>
      <c r="F37" s="621"/>
      <c r="G37" s="621"/>
      <c r="H37" s="621"/>
      <c r="I37" s="621"/>
      <c r="J37" s="621"/>
      <c r="K37" s="621"/>
      <c r="L37" s="621"/>
      <c r="M37" s="621"/>
      <c r="N37" s="621"/>
      <c r="O37" s="621"/>
      <c r="P37" s="621"/>
      <c r="Q37" s="622"/>
      <c r="R37" s="623">
        <v>225399</v>
      </c>
      <c r="S37" s="624"/>
      <c r="T37" s="624"/>
      <c r="U37" s="624"/>
      <c r="V37" s="624"/>
      <c r="W37" s="624"/>
      <c r="X37" s="624"/>
      <c r="Y37" s="625"/>
      <c r="Z37" s="626">
        <v>1.6</v>
      </c>
      <c r="AA37" s="626"/>
      <c r="AB37" s="626"/>
      <c r="AC37" s="626"/>
      <c r="AD37" s="627">
        <v>100</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650000</v>
      </c>
      <c r="BA37" s="624"/>
      <c r="BB37" s="624"/>
      <c r="BC37" s="624"/>
      <c r="BD37" s="644"/>
      <c r="BE37" s="644"/>
      <c r="BF37" s="669"/>
      <c r="BG37" s="620" t="s">
        <v>320</v>
      </c>
      <c r="BH37" s="621"/>
      <c r="BI37" s="621"/>
      <c r="BJ37" s="621"/>
      <c r="BK37" s="621"/>
      <c r="BL37" s="621"/>
      <c r="BM37" s="621"/>
      <c r="BN37" s="621"/>
      <c r="BO37" s="621"/>
      <c r="BP37" s="621"/>
      <c r="BQ37" s="621"/>
      <c r="BR37" s="621"/>
      <c r="BS37" s="621"/>
      <c r="BT37" s="621"/>
      <c r="BU37" s="622"/>
      <c r="BV37" s="623">
        <v>43257</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106429</v>
      </c>
      <c r="CS37" s="644"/>
      <c r="CT37" s="644"/>
      <c r="CU37" s="644"/>
      <c r="CV37" s="644"/>
      <c r="CW37" s="644"/>
      <c r="CX37" s="644"/>
      <c r="CY37" s="645"/>
      <c r="CZ37" s="628">
        <v>0.8</v>
      </c>
      <c r="DA37" s="656"/>
      <c r="DB37" s="656"/>
      <c r="DC37" s="658"/>
      <c r="DD37" s="632">
        <v>96473</v>
      </c>
      <c r="DE37" s="644"/>
      <c r="DF37" s="644"/>
      <c r="DG37" s="644"/>
      <c r="DH37" s="644"/>
      <c r="DI37" s="644"/>
      <c r="DJ37" s="644"/>
      <c r="DK37" s="645"/>
      <c r="DL37" s="632">
        <v>78043</v>
      </c>
      <c r="DM37" s="644"/>
      <c r="DN37" s="644"/>
      <c r="DO37" s="644"/>
      <c r="DP37" s="644"/>
      <c r="DQ37" s="644"/>
      <c r="DR37" s="644"/>
      <c r="DS37" s="644"/>
      <c r="DT37" s="644"/>
      <c r="DU37" s="644"/>
      <c r="DV37" s="645"/>
      <c r="DW37" s="628">
        <v>1</v>
      </c>
      <c r="DX37" s="656"/>
      <c r="DY37" s="656"/>
      <c r="DZ37" s="656"/>
      <c r="EA37" s="656"/>
      <c r="EB37" s="656"/>
      <c r="EC37" s="657"/>
    </row>
    <row r="38" spans="2:133" ht="11.25" customHeight="1" x14ac:dyDescent="0.2">
      <c r="B38" s="620" t="s">
        <v>322</v>
      </c>
      <c r="C38" s="621"/>
      <c r="D38" s="621"/>
      <c r="E38" s="621"/>
      <c r="F38" s="621"/>
      <c r="G38" s="621"/>
      <c r="H38" s="621"/>
      <c r="I38" s="621"/>
      <c r="J38" s="621"/>
      <c r="K38" s="621"/>
      <c r="L38" s="621"/>
      <c r="M38" s="621"/>
      <c r="N38" s="621"/>
      <c r="O38" s="621"/>
      <c r="P38" s="621"/>
      <c r="Q38" s="622"/>
      <c r="R38" s="623">
        <v>603296</v>
      </c>
      <c r="S38" s="624"/>
      <c r="T38" s="624"/>
      <c r="U38" s="624"/>
      <c r="V38" s="624"/>
      <c r="W38" s="624"/>
      <c r="X38" s="624"/>
      <c r="Y38" s="625"/>
      <c r="Z38" s="626">
        <v>4.2</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t="s">
        <v>122</v>
      </c>
      <c r="BA38" s="624"/>
      <c r="BB38" s="624"/>
      <c r="BC38" s="624"/>
      <c r="BD38" s="644"/>
      <c r="BE38" s="644"/>
      <c r="BF38" s="669"/>
      <c r="BG38" s="620" t="s">
        <v>324</v>
      </c>
      <c r="BH38" s="621"/>
      <c r="BI38" s="621"/>
      <c r="BJ38" s="621"/>
      <c r="BK38" s="621"/>
      <c r="BL38" s="621"/>
      <c r="BM38" s="621"/>
      <c r="BN38" s="621"/>
      <c r="BO38" s="621"/>
      <c r="BP38" s="621"/>
      <c r="BQ38" s="621"/>
      <c r="BR38" s="621"/>
      <c r="BS38" s="621"/>
      <c r="BT38" s="621"/>
      <c r="BU38" s="622"/>
      <c r="BV38" s="623">
        <v>4219</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1365430</v>
      </c>
      <c r="CS38" s="624"/>
      <c r="CT38" s="624"/>
      <c r="CU38" s="624"/>
      <c r="CV38" s="624"/>
      <c r="CW38" s="624"/>
      <c r="CX38" s="624"/>
      <c r="CY38" s="625"/>
      <c r="CZ38" s="628">
        <v>10.1</v>
      </c>
      <c r="DA38" s="656"/>
      <c r="DB38" s="656"/>
      <c r="DC38" s="658"/>
      <c r="DD38" s="632">
        <v>1157962</v>
      </c>
      <c r="DE38" s="624"/>
      <c r="DF38" s="624"/>
      <c r="DG38" s="624"/>
      <c r="DH38" s="624"/>
      <c r="DI38" s="624"/>
      <c r="DJ38" s="624"/>
      <c r="DK38" s="625"/>
      <c r="DL38" s="632">
        <v>1035784</v>
      </c>
      <c r="DM38" s="624"/>
      <c r="DN38" s="624"/>
      <c r="DO38" s="624"/>
      <c r="DP38" s="624"/>
      <c r="DQ38" s="624"/>
      <c r="DR38" s="624"/>
      <c r="DS38" s="624"/>
      <c r="DT38" s="624"/>
      <c r="DU38" s="624"/>
      <c r="DV38" s="625"/>
      <c r="DW38" s="628">
        <v>12.7</v>
      </c>
      <c r="DX38" s="656"/>
      <c r="DY38" s="656"/>
      <c r="DZ38" s="656"/>
      <c r="EA38" s="656"/>
      <c r="EB38" s="656"/>
      <c r="EC38" s="657"/>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t="s">
        <v>122</v>
      </c>
      <c r="BA39" s="624"/>
      <c r="BB39" s="624"/>
      <c r="BC39" s="624"/>
      <c r="BD39" s="644"/>
      <c r="BE39" s="644"/>
      <c r="BF39" s="669"/>
      <c r="BG39" s="620" t="s">
        <v>328</v>
      </c>
      <c r="BH39" s="621"/>
      <c r="BI39" s="621"/>
      <c r="BJ39" s="621"/>
      <c r="BK39" s="621"/>
      <c r="BL39" s="621"/>
      <c r="BM39" s="621"/>
      <c r="BN39" s="621"/>
      <c r="BO39" s="621"/>
      <c r="BP39" s="621"/>
      <c r="BQ39" s="621"/>
      <c r="BR39" s="621"/>
      <c r="BS39" s="621"/>
      <c r="BT39" s="621"/>
      <c r="BU39" s="622"/>
      <c r="BV39" s="623">
        <v>6378</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856921</v>
      </c>
      <c r="CS39" s="644"/>
      <c r="CT39" s="644"/>
      <c r="CU39" s="644"/>
      <c r="CV39" s="644"/>
      <c r="CW39" s="644"/>
      <c r="CX39" s="644"/>
      <c r="CY39" s="645"/>
      <c r="CZ39" s="628">
        <v>6.3</v>
      </c>
      <c r="DA39" s="656"/>
      <c r="DB39" s="656"/>
      <c r="DC39" s="658"/>
      <c r="DD39" s="632">
        <v>843374</v>
      </c>
      <c r="DE39" s="644"/>
      <c r="DF39" s="644"/>
      <c r="DG39" s="644"/>
      <c r="DH39" s="644"/>
      <c r="DI39" s="644"/>
      <c r="DJ39" s="644"/>
      <c r="DK39" s="645"/>
      <c r="DL39" s="632" t="s">
        <v>122</v>
      </c>
      <c r="DM39" s="644"/>
      <c r="DN39" s="644"/>
      <c r="DO39" s="644"/>
      <c r="DP39" s="644"/>
      <c r="DQ39" s="644"/>
      <c r="DR39" s="644"/>
      <c r="DS39" s="644"/>
      <c r="DT39" s="644"/>
      <c r="DU39" s="644"/>
      <c r="DV39" s="645"/>
      <c r="DW39" s="628" t="s">
        <v>122</v>
      </c>
      <c r="DX39" s="656"/>
      <c r="DY39" s="656"/>
      <c r="DZ39" s="656"/>
      <c r="EA39" s="656"/>
      <c r="EB39" s="656"/>
      <c r="EC39" s="657"/>
    </row>
    <row r="40" spans="2:133" ht="11.25" customHeight="1" x14ac:dyDescent="0.2">
      <c r="B40" s="620" t="s">
        <v>330</v>
      </c>
      <c r="C40" s="621"/>
      <c r="D40" s="621"/>
      <c r="E40" s="621"/>
      <c r="F40" s="621"/>
      <c r="G40" s="621"/>
      <c r="H40" s="621"/>
      <c r="I40" s="621"/>
      <c r="J40" s="621"/>
      <c r="K40" s="621"/>
      <c r="L40" s="621"/>
      <c r="M40" s="621"/>
      <c r="N40" s="621"/>
      <c r="O40" s="621"/>
      <c r="P40" s="621"/>
      <c r="Q40" s="622"/>
      <c r="R40" s="623">
        <v>38096</v>
      </c>
      <c r="S40" s="624"/>
      <c r="T40" s="624"/>
      <c r="U40" s="624"/>
      <c r="V40" s="624"/>
      <c r="W40" s="624"/>
      <c r="X40" s="624"/>
      <c r="Y40" s="625"/>
      <c r="Z40" s="626">
        <v>0.3</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44"/>
      <c r="BE40" s="644"/>
      <c r="BF40" s="669"/>
      <c r="BG40" s="673" t="s">
        <v>332</v>
      </c>
      <c r="BH40" s="674"/>
      <c r="BI40" s="674"/>
      <c r="BJ40" s="674"/>
      <c r="BK40" s="674"/>
      <c r="BL40" s="211"/>
      <c r="BM40" s="621" t="s">
        <v>333</v>
      </c>
      <c r="BN40" s="621"/>
      <c r="BO40" s="621"/>
      <c r="BP40" s="621"/>
      <c r="BQ40" s="621"/>
      <c r="BR40" s="621"/>
      <c r="BS40" s="621"/>
      <c r="BT40" s="621"/>
      <c r="BU40" s="622"/>
      <c r="BV40" s="623">
        <v>119</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54000</v>
      </c>
      <c r="CS40" s="624"/>
      <c r="CT40" s="624"/>
      <c r="CU40" s="624"/>
      <c r="CV40" s="624"/>
      <c r="CW40" s="624"/>
      <c r="CX40" s="624"/>
      <c r="CY40" s="625"/>
      <c r="CZ40" s="628">
        <v>0.4</v>
      </c>
      <c r="DA40" s="656"/>
      <c r="DB40" s="656"/>
      <c r="DC40" s="658"/>
      <c r="DD40" s="632">
        <v>50000</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6"/>
      <c r="DY40" s="656"/>
      <c r="DZ40" s="656"/>
      <c r="EA40" s="656"/>
      <c r="EB40" s="656"/>
      <c r="EC40" s="657"/>
    </row>
    <row r="41" spans="2:133" ht="11.25" customHeight="1" x14ac:dyDescent="0.2">
      <c r="B41" s="646" t="s">
        <v>335</v>
      </c>
      <c r="C41" s="647"/>
      <c r="D41" s="647"/>
      <c r="E41" s="647"/>
      <c r="F41" s="647"/>
      <c r="G41" s="647"/>
      <c r="H41" s="647"/>
      <c r="I41" s="647"/>
      <c r="J41" s="647"/>
      <c r="K41" s="647"/>
      <c r="L41" s="647"/>
      <c r="M41" s="647"/>
      <c r="N41" s="647"/>
      <c r="O41" s="647"/>
      <c r="P41" s="647"/>
      <c r="Q41" s="648"/>
      <c r="R41" s="695">
        <v>14392115</v>
      </c>
      <c r="S41" s="696"/>
      <c r="T41" s="696"/>
      <c r="U41" s="696"/>
      <c r="V41" s="696"/>
      <c r="W41" s="696"/>
      <c r="X41" s="696"/>
      <c r="Y41" s="700"/>
      <c r="Z41" s="701">
        <v>100</v>
      </c>
      <c r="AA41" s="701"/>
      <c r="AB41" s="701"/>
      <c r="AC41" s="701"/>
      <c r="AD41" s="702">
        <v>8094768</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351871</v>
      </c>
      <c r="BA41" s="624"/>
      <c r="BB41" s="624"/>
      <c r="BC41" s="624"/>
      <c r="BD41" s="644"/>
      <c r="BE41" s="644"/>
      <c r="BF41" s="669"/>
      <c r="BG41" s="673"/>
      <c r="BH41" s="674"/>
      <c r="BI41" s="674"/>
      <c r="BJ41" s="674"/>
      <c r="BK41" s="674"/>
      <c r="BL41" s="211"/>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44"/>
      <c r="CT41" s="644"/>
      <c r="CU41" s="644"/>
      <c r="CV41" s="644"/>
      <c r="CW41" s="644"/>
      <c r="CX41" s="644"/>
      <c r="CY41" s="645"/>
      <c r="CZ41" s="628" t="s">
        <v>122</v>
      </c>
      <c r="DA41" s="656"/>
      <c r="DB41" s="656"/>
      <c r="DC41" s="658"/>
      <c r="DD41" s="632" t="s">
        <v>122</v>
      </c>
      <c r="DE41" s="644"/>
      <c r="DF41" s="644"/>
      <c r="DG41" s="644"/>
      <c r="DH41" s="644"/>
      <c r="DI41" s="644"/>
      <c r="DJ41" s="644"/>
      <c r="DK41" s="645"/>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1013559</v>
      </c>
      <c r="BA42" s="696"/>
      <c r="BB42" s="696"/>
      <c r="BC42" s="696"/>
      <c r="BD42" s="682"/>
      <c r="BE42" s="682"/>
      <c r="BF42" s="684"/>
      <c r="BG42" s="675"/>
      <c r="BH42" s="676"/>
      <c r="BI42" s="676"/>
      <c r="BJ42" s="676"/>
      <c r="BK42" s="676"/>
      <c r="BL42" s="212"/>
      <c r="BM42" s="647" t="s">
        <v>340</v>
      </c>
      <c r="BN42" s="647"/>
      <c r="BO42" s="647"/>
      <c r="BP42" s="647"/>
      <c r="BQ42" s="647"/>
      <c r="BR42" s="647"/>
      <c r="BS42" s="647"/>
      <c r="BT42" s="647"/>
      <c r="BU42" s="648"/>
      <c r="BV42" s="695">
        <v>334</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1436104</v>
      </c>
      <c r="CS42" s="644"/>
      <c r="CT42" s="644"/>
      <c r="CU42" s="644"/>
      <c r="CV42" s="644"/>
      <c r="CW42" s="644"/>
      <c r="CX42" s="644"/>
      <c r="CY42" s="645"/>
      <c r="CZ42" s="628">
        <v>10.6</v>
      </c>
      <c r="DA42" s="656"/>
      <c r="DB42" s="656"/>
      <c r="DC42" s="658"/>
      <c r="DD42" s="632">
        <v>310196</v>
      </c>
      <c r="DE42" s="644"/>
      <c r="DF42" s="644"/>
      <c r="DG42" s="644"/>
      <c r="DH42" s="644"/>
      <c r="DI42" s="644"/>
      <c r="DJ42" s="644"/>
      <c r="DK42" s="645"/>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13350</v>
      </c>
      <c r="CS43" s="644"/>
      <c r="CT43" s="644"/>
      <c r="CU43" s="644"/>
      <c r="CV43" s="644"/>
      <c r="CW43" s="644"/>
      <c r="CX43" s="644"/>
      <c r="CY43" s="645"/>
      <c r="CZ43" s="628">
        <v>0.1</v>
      </c>
      <c r="DA43" s="656"/>
      <c r="DB43" s="656"/>
      <c r="DC43" s="658"/>
      <c r="DD43" s="632">
        <v>13350</v>
      </c>
      <c r="DE43" s="644"/>
      <c r="DF43" s="644"/>
      <c r="DG43" s="644"/>
      <c r="DH43" s="644"/>
      <c r="DI43" s="644"/>
      <c r="DJ43" s="644"/>
      <c r="DK43" s="645"/>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1436104</v>
      </c>
      <c r="CS44" s="624"/>
      <c r="CT44" s="624"/>
      <c r="CU44" s="624"/>
      <c r="CV44" s="624"/>
      <c r="CW44" s="624"/>
      <c r="CX44" s="624"/>
      <c r="CY44" s="625"/>
      <c r="CZ44" s="628">
        <v>10.6</v>
      </c>
      <c r="DA44" s="629"/>
      <c r="DB44" s="629"/>
      <c r="DC44" s="635"/>
      <c r="DD44" s="632">
        <v>310196</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783882</v>
      </c>
      <c r="CS45" s="644"/>
      <c r="CT45" s="644"/>
      <c r="CU45" s="644"/>
      <c r="CV45" s="644"/>
      <c r="CW45" s="644"/>
      <c r="CX45" s="644"/>
      <c r="CY45" s="645"/>
      <c r="CZ45" s="628">
        <v>5.8</v>
      </c>
      <c r="DA45" s="656"/>
      <c r="DB45" s="656"/>
      <c r="DC45" s="658"/>
      <c r="DD45" s="632">
        <v>20965</v>
      </c>
      <c r="DE45" s="644"/>
      <c r="DF45" s="644"/>
      <c r="DG45" s="644"/>
      <c r="DH45" s="644"/>
      <c r="DI45" s="644"/>
      <c r="DJ45" s="644"/>
      <c r="DK45" s="645"/>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3"/>
      <c r="CE46" s="664"/>
      <c r="CF46" s="620" t="s">
        <v>348</v>
      </c>
      <c r="CG46" s="621"/>
      <c r="CH46" s="621"/>
      <c r="CI46" s="621"/>
      <c r="CJ46" s="621"/>
      <c r="CK46" s="621"/>
      <c r="CL46" s="621"/>
      <c r="CM46" s="621"/>
      <c r="CN46" s="621"/>
      <c r="CO46" s="621"/>
      <c r="CP46" s="621"/>
      <c r="CQ46" s="622"/>
      <c r="CR46" s="623">
        <v>649918</v>
      </c>
      <c r="CS46" s="624"/>
      <c r="CT46" s="624"/>
      <c r="CU46" s="624"/>
      <c r="CV46" s="624"/>
      <c r="CW46" s="624"/>
      <c r="CX46" s="624"/>
      <c r="CY46" s="625"/>
      <c r="CZ46" s="628">
        <v>4.8</v>
      </c>
      <c r="DA46" s="629"/>
      <c r="DB46" s="629"/>
      <c r="DC46" s="635"/>
      <c r="DD46" s="632">
        <v>286927</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3"/>
      <c r="CE47" s="664"/>
      <c r="CF47" s="620" t="s">
        <v>349</v>
      </c>
      <c r="CG47" s="621"/>
      <c r="CH47" s="621"/>
      <c r="CI47" s="621"/>
      <c r="CJ47" s="621"/>
      <c r="CK47" s="621"/>
      <c r="CL47" s="621"/>
      <c r="CM47" s="621"/>
      <c r="CN47" s="621"/>
      <c r="CO47" s="621"/>
      <c r="CP47" s="621"/>
      <c r="CQ47" s="622"/>
      <c r="CR47" s="623" t="s">
        <v>122</v>
      </c>
      <c r="CS47" s="644"/>
      <c r="CT47" s="644"/>
      <c r="CU47" s="644"/>
      <c r="CV47" s="644"/>
      <c r="CW47" s="644"/>
      <c r="CX47" s="644"/>
      <c r="CY47" s="645"/>
      <c r="CZ47" s="628" t="s">
        <v>122</v>
      </c>
      <c r="DA47" s="656"/>
      <c r="DB47" s="656"/>
      <c r="DC47" s="658"/>
      <c r="DD47" s="632" t="s">
        <v>122</v>
      </c>
      <c r="DE47" s="644"/>
      <c r="DF47" s="644"/>
      <c r="DG47" s="644"/>
      <c r="DH47" s="644"/>
      <c r="DI47" s="644"/>
      <c r="DJ47" s="644"/>
      <c r="DK47" s="645"/>
      <c r="DL47" s="706"/>
      <c r="DM47" s="707"/>
      <c r="DN47" s="707"/>
      <c r="DO47" s="707"/>
      <c r="DP47" s="707"/>
      <c r="DQ47" s="707"/>
      <c r="DR47" s="707"/>
      <c r="DS47" s="707"/>
      <c r="DT47" s="707"/>
      <c r="DU47" s="707"/>
      <c r="DV47" s="708"/>
      <c r="DW47" s="697"/>
      <c r="DX47" s="698"/>
      <c r="DY47" s="698"/>
      <c r="DZ47" s="698"/>
      <c r="EA47" s="698"/>
      <c r="EB47" s="698"/>
      <c r="EC47" s="699"/>
    </row>
    <row r="48" spans="2:133" ht="11" x14ac:dyDescent="0.2">
      <c r="B48" s="213"/>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6" t="s">
        <v>351</v>
      </c>
      <c r="CE49" s="647"/>
      <c r="CF49" s="647"/>
      <c r="CG49" s="647"/>
      <c r="CH49" s="647"/>
      <c r="CI49" s="647"/>
      <c r="CJ49" s="647"/>
      <c r="CK49" s="647"/>
      <c r="CL49" s="647"/>
      <c r="CM49" s="647"/>
      <c r="CN49" s="647"/>
      <c r="CO49" s="647"/>
      <c r="CP49" s="647"/>
      <c r="CQ49" s="648"/>
      <c r="CR49" s="695">
        <v>13553003</v>
      </c>
      <c r="CS49" s="682"/>
      <c r="CT49" s="682"/>
      <c r="CU49" s="682"/>
      <c r="CV49" s="682"/>
      <c r="CW49" s="682"/>
      <c r="CX49" s="682"/>
      <c r="CY49" s="711"/>
      <c r="CZ49" s="703">
        <v>100</v>
      </c>
      <c r="DA49" s="712"/>
      <c r="DB49" s="712"/>
      <c r="DC49" s="713"/>
      <c r="DD49" s="714">
        <v>9933178</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bB8EdXiWhJQZgsvJYIoDXSY/dMx/iuDkXw+Fh/vDji6vkGsShFnsYjT0NZxspvhkl+nbjgVf4DIUnhJ0+p3HgQ==" saltValue="G7/CP92hPk1sbZlAVWboJ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 zeroHeight="1" x14ac:dyDescent="0.2"/>
  <cols>
    <col min="1" max="130" width="2.7265625" style="219" customWidth="1"/>
    <col min="131" max="131" width="1.63281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374</v>
      </c>
      <c r="C7" s="750"/>
      <c r="D7" s="750"/>
      <c r="E7" s="750"/>
      <c r="F7" s="750"/>
      <c r="G7" s="750"/>
      <c r="H7" s="750"/>
      <c r="I7" s="750"/>
      <c r="J7" s="750"/>
      <c r="K7" s="750"/>
      <c r="L7" s="750"/>
      <c r="M7" s="750"/>
      <c r="N7" s="750"/>
      <c r="O7" s="750"/>
      <c r="P7" s="751"/>
      <c r="Q7" s="752">
        <v>14423</v>
      </c>
      <c r="R7" s="753"/>
      <c r="S7" s="753"/>
      <c r="T7" s="753"/>
      <c r="U7" s="753"/>
      <c r="V7" s="753">
        <v>13583</v>
      </c>
      <c r="W7" s="753"/>
      <c r="X7" s="753"/>
      <c r="Y7" s="753"/>
      <c r="Z7" s="753"/>
      <c r="AA7" s="753">
        <v>839</v>
      </c>
      <c r="AB7" s="753"/>
      <c r="AC7" s="753"/>
      <c r="AD7" s="753"/>
      <c r="AE7" s="754"/>
      <c r="AF7" s="755">
        <v>777</v>
      </c>
      <c r="AG7" s="756"/>
      <c r="AH7" s="756"/>
      <c r="AI7" s="756"/>
      <c r="AJ7" s="757"/>
      <c r="AK7" s="758">
        <v>727</v>
      </c>
      <c r="AL7" s="759"/>
      <c r="AM7" s="759"/>
      <c r="AN7" s="759"/>
      <c r="AO7" s="759"/>
      <c r="AP7" s="759">
        <v>5697</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t="s">
        <v>550</v>
      </c>
      <c r="BS7" s="746" t="s">
        <v>547</v>
      </c>
      <c r="BT7" s="747"/>
      <c r="BU7" s="747"/>
      <c r="BV7" s="747"/>
      <c r="BW7" s="747"/>
      <c r="BX7" s="747"/>
      <c r="BY7" s="747"/>
      <c r="BZ7" s="747"/>
      <c r="CA7" s="747"/>
      <c r="CB7" s="747"/>
      <c r="CC7" s="747"/>
      <c r="CD7" s="747"/>
      <c r="CE7" s="747"/>
      <c r="CF7" s="747"/>
      <c r="CG7" s="762"/>
      <c r="CH7" s="743">
        <v>0</v>
      </c>
      <c r="CI7" s="744"/>
      <c r="CJ7" s="744"/>
      <c r="CK7" s="744"/>
      <c r="CL7" s="745"/>
      <c r="CM7" s="743">
        <v>6</v>
      </c>
      <c r="CN7" s="744"/>
      <c r="CO7" s="744"/>
      <c r="CP7" s="744"/>
      <c r="CQ7" s="745"/>
      <c r="CR7" s="743">
        <v>5</v>
      </c>
      <c r="CS7" s="744"/>
      <c r="CT7" s="744"/>
      <c r="CU7" s="744"/>
      <c r="CV7" s="745"/>
      <c r="CW7" s="743" t="s">
        <v>542</v>
      </c>
      <c r="CX7" s="744"/>
      <c r="CY7" s="744"/>
      <c r="CZ7" s="744"/>
      <c r="DA7" s="745"/>
      <c r="DB7" s="743" t="s">
        <v>485</v>
      </c>
      <c r="DC7" s="744"/>
      <c r="DD7" s="744"/>
      <c r="DE7" s="744"/>
      <c r="DF7" s="745"/>
      <c r="DG7" s="743" t="s">
        <v>485</v>
      </c>
      <c r="DH7" s="744"/>
      <c r="DI7" s="744"/>
      <c r="DJ7" s="744"/>
      <c r="DK7" s="745"/>
      <c r="DL7" s="743" t="s">
        <v>485</v>
      </c>
      <c r="DM7" s="744"/>
      <c r="DN7" s="744"/>
      <c r="DO7" s="744"/>
      <c r="DP7" s="745"/>
      <c r="DQ7" s="743" t="s">
        <v>485</v>
      </c>
      <c r="DR7" s="744"/>
      <c r="DS7" s="744"/>
      <c r="DT7" s="744"/>
      <c r="DU7" s="745"/>
      <c r="DV7" s="746"/>
      <c r="DW7" s="747"/>
      <c r="DX7" s="747"/>
      <c r="DY7" s="747"/>
      <c r="DZ7" s="748"/>
      <c r="EA7" s="222"/>
    </row>
    <row r="8" spans="1:131" s="223" customFormat="1" ht="26.25" customHeight="1" x14ac:dyDescent="0.2">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548</v>
      </c>
      <c r="BT8" s="774"/>
      <c r="BU8" s="774"/>
      <c r="BV8" s="774"/>
      <c r="BW8" s="774"/>
      <c r="BX8" s="774"/>
      <c r="BY8" s="774"/>
      <c r="BZ8" s="774"/>
      <c r="CA8" s="774"/>
      <c r="CB8" s="774"/>
      <c r="CC8" s="774"/>
      <c r="CD8" s="774"/>
      <c r="CE8" s="774"/>
      <c r="CF8" s="774"/>
      <c r="CG8" s="775"/>
      <c r="CH8" s="776">
        <v>-3</v>
      </c>
      <c r="CI8" s="777"/>
      <c r="CJ8" s="777"/>
      <c r="CK8" s="777"/>
      <c r="CL8" s="778"/>
      <c r="CM8" s="776">
        <v>1873</v>
      </c>
      <c r="CN8" s="777"/>
      <c r="CO8" s="777"/>
      <c r="CP8" s="777"/>
      <c r="CQ8" s="778"/>
      <c r="CR8" s="776">
        <v>18</v>
      </c>
      <c r="CS8" s="777"/>
      <c r="CT8" s="777"/>
      <c r="CU8" s="777"/>
      <c r="CV8" s="778"/>
      <c r="CW8" s="776">
        <v>9</v>
      </c>
      <c r="CX8" s="777"/>
      <c r="CY8" s="777"/>
      <c r="CZ8" s="777"/>
      <c r="DA8" s="778"/>
      <c r="DB8" s="776" t="s">
        <v>485</v>
      </c>
      <c r="DC8" s="777"/>
      <c r="DD8" s="777"/>
      <c r="DE8" s="777"/>
      <c r="DF8" s="778"/>
      <c r="DG8" s="776" t="s">
        <v>485</v>
      </c>
      <c r="DH8" s="777"/>
      <c r="DI8" s="777"/>
      <c r="DJ8" s="777"/>
      <c r="DK8" s="778"/>
      <c r="DL8" s="776" t="s">
        <v>485</v>
      </c>
      <c r="DM8" s="777"/>
      <c r="DN8" s="777"/>
      <c r="DO8" s="777"/>
      <c r="DP8" s="778"/>
      <c r="DQ8" s="776" t="s">
        <v>485</v>
      </c>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t="s">
        <v>549</v>
      </c>
      <c r="BT9" s="774"/>
      <c r="BU9" s="774"/>
      <c r="BV9" s="774"/>
      <c r="BW9" s="774"/>
      <c r="BX9" s="774"/>
      <c r="BY9" s="774"/>
      <c r="BZ9" s="774"/>
      <c r="CA9" s="774"/>
      <c r="CB9" s="774"/>
      <c r="CC9" s="774"/>
      <c r="CD9" s="774"/>
      <c r="CE9" s="774"/>
      <c r="CF9" s="774"/>
      <c r="CG9" s="775"/>
      <c r="CH9" s="776">
        <v>-23</v>
      </c>
      <c r="CI9" s="777"/>
      <c r="CJ9" s="777"/>
      <c r="CK9" s="777"/>
      <c r="CL9" s="778"/>
      <c r="CM9" s="776">
        <v>179</v>
      </c>
      <c r="CN9" s="777"/>
      <c r="CO9" s="777"/>
      <c r="CP9" s="777"/>
      <c r="CQ9" s="778"/>
      <c r="CR9" s="776">
        <v>2</v>
      </c>
      <c r="CS9" s="777"/>
      <c r="CT9" s="777"/>
      <c r="CU9" s="777"/>
      <c r="CV9" s="778"/>
      <c r="CW9" s="776">
        <v>6</v>
      </c>
      <c r="CX9" s="777"/>
      <c r="CY9" s="777"/>
      <c r="CZ9" s="777"/>
      <c r="DA9" s="778"/>
      <c r="DB9" s="776" t="s">
        <v>485</v>
      </c>
      <c r="DC9" s="777"/>
      <c r="DD9" s="777"/>
      <c r="DE9" s="777"/>
      <c r="DF9" s="778"/>
      <c r="DG9" s="776" t="s">
        <v>485</v>
      </c>
      <c r="DH9" s="777"/>
      <c r="DI9" s="777"/>
      <c r="DJ9" s="777"/>
      <c r="DK9" s="778"/>
      <c r="DL9" s="776" t="s">
        <v>485</v>
      </c>
      <c r="DM9" s="777"/>
      <c r="DN9" s="777"/>
      <c r="DO9" s="777"/>
      <c r="DP9" s="778"/>
      <c r="DQ9" s="776" t="s">
        <v>485</v>
      </c>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376</v>
      </c>
      <c r="B23" s="789" t="s">
        <v>377</v>
      </c>
      <c r="C23" s="790"/>
      <c r="D23" s="790"/>
      <c r="E23" s="790"/>
      <c r="F23" s="790"/>
      <c r="G23" s="790"/>
      <c r="H23" s="790"/>
      <c r="I23" s="790"/>
      <c r="J23" s="790"/>
      <c r="K23" s="790"/>
      <c r="L23" s="790"/>
      <c r="M23" s="790"/>
      <c r="N23" s="790"/>
      <c r="O23" s="790"/>
      <c r="P23" s="791"/>
      <c r="Q23" s="792">
        <v>14392</v>
      </c>
      <c r="R23" s="793"/>
      <c r="S23" s="793"/>
      <c r="T23" s="793"/>
      <c r="U23" s="793"/>
      <c r="V23" s="793">
        <v>13553</v>
      </c>
      <c r="W23" s="793"/>
      <c r="X23" s="793"/>
      <c r="Y23" s="793"/>
      <c r="Z23" s="793"/>
      <c r="AA23" s="793">
        <v>839</v>
      </c>
      <c r="AB23" s="793"/>
      <c r="AC23" s="793"/>
      <c r="AD23" s="793"/>
      <c r="AE23" s="794"/>
      <c r="AF23" s="795">
        <v>777</v>
      </c>
      <c r="AG23" s="793"/>
      <c r="AH23" s="793"/>
      <c r="AI23" s="793"/>
      <c r="AJ23" s="796"/>
      <c r="AK23" s="797"/>
      <c r="AL23" s="798"/>
      <c r="AM23" s="798"/>
      <c r="AN23" s="798"/>
      <c r="AO23" s="798"/>
      <c r="AP23" s="793">
        <v>5697</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388</v>
      </c>
      <c r="C28" s="750"/>
      <c r="D28" s="750"/>
      <c r="E28" s="750"/>
      <c r="F28" s="750"/>
      <c r="G28" s="750"/>
      <c r="H28" s="750"/>
      <c r="I28" s="750"/>
      <c r="J28" s="750"/>
      <c r="K28" s="750"/>
      <c r="L28" s="750"/>
      <c r="M28" s="750"/>
      <c r="N28" s="750"/>
      <c r="O28" s="750"/>
      <c r="P28" s="751"/>
      <c r="Q28" s="822">
        <v>3455</v>
      </c>
      <c r="R28" s="823"/>
      <c r="S28" s="823"/>
      <c r="T28" s="823"/>
      <c r="U28" s="823"/>
      <c r="V28" s="823">
        <v>3407</v>
      </c>
      <c r="W28" s="823"/>
      <c r="X28" s="823"/>
      <c r="Y28" s="823"/>
      <c r="Z28" s="823"/>
      <c r="AA28" s="823">
        <v>47</v>
      </c>
      <c r="AB28" s="823"/>
      <c r="AC28" s="823"/>
      <c r="AD28" s="823"/>
      <c r="AE28" s="824"/>
      <c r="AF28" s="825">
        <v>47</v>
      </c>
      <c r="AG28" s="823"/>
      <c r="AH28" s="823"/>
      <c r="AI28" s="823"/>
      <c r="AJ28" s="826"/>
      <c r="AK28" s="827">
        <v>458</v>
      </c>
      <c r="AL28" s="828"/>
      <c r="AM28" s="828"/>
      <c r="AN28" s="828"/>
      <c r="AO28" s="828"/>
      <c r="AP28" s="828" t="s">
        <v>542</v>
      </c>
      <c r="AQ28" s="828"/>
      <c r="AR28" s="828"/>
      <c r="AS28" s="828"/>
      <c r="AT28" s="828"/>
      <c r="AU28" s="828" t="s">
        <v>542</v>
      </c>
      <c r="AV28" s="828"/>
      <c r="AW28" s="828"/>
      <c r="AX28" s="828"/>
      <c r="AY28" s="828"/>
      <c r="AZ28" s="829" t="s">
        <v>542</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389</v>
      </c>
      <c r="C29" s="781"/>
      <c r="D29" s="781"/>
      <c r="E29" s="781"/>
      <c r="F29" s="781"/>
      <c r="G29" s="781"/>
      <c r="H29" s="781"/>
      <c r="I29" s="781"/>
      <c r="J29" s="781"/>
      <c r="K29" s="781"/>
      <c r="L29" s="781"/>
      <c r="M29" s="781"/>
      <c r="N29" s="781"/>
      <c r="O29" s="781"/>
      <c r="P29" s="782"/>
      <c r="Q29" s="783">
        <v>3529</v>
      </c>
      <c r="R29" s="784"/>
      <c r="S29" s="784"/>
      <c r="T29" s="784"/>
      <c r="U29" s="784"/>
      <c r="V29" s="784">
        <v>3431</v>
      </c>
      <c r="W29" s="784"/>
      <c r="X29" s="784"/>
      <c r="Y29" s="784"/>
      <c r="Z29" s="784"/>
      <c r="AA29" s="784">
        <v>98</v>
      </c>
      <c r="AB29" s="784"/>
      <c r="AC29" s="784"/>
      <c r="AD29" s="784"/>
      <c r="AE29" s="785"/>
      <c r="AF29" s="786">
        <v>98</v>
      </c>
      <c r="AG29" s="787"/>
      <c r="AH29" s="787"/>
      <c r="AI29" s="787"/>
      <c r="AJ29" s="788"/>
      <c r="AK29" s="834">
        <v>643</v>
      </c>
      <c r="AL29" s="830"/>
      <c r="AM29" s="830"/>
      <c r="AN29" s="830"/>
      <c r="AO29" s="830"/>
      <c r="AP29" s="830" t="s">
        <v>542</v>
      </c>
      <c r="AQ29" s="830"/>
      <c r="AR29" s="830"/>
      <c r="AS29" s="830"/>
      <c r="AT29" s="830"/>
      <c r="AU29" s="830" t="s">
        <v>542</v>
      </c>
      <c r="AV29" s="830"/>
      <c r="AW29" s="830"/>
      <c r="AX29" s="830"/>
      <c r="AY29" s="830"/>
      <c r="AZ29" s="831" t="s">
        <v>542</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390</v>
      </c>
      <c r="C30" s="781"/>
      <c r="D30" s="781"/>
      <c r="E30" s="781"/>
      <c r="F30" s="781"/>
      <c r="G30" s="781"/>
      <c r="H30" s="781"/>
      <c r="I30" s="781"/>
      <c r="J30" s="781"/>
      <c r="K30" s="781"/>
      <c r="L30" s="781"/>
      <c r="M30" s="781"/>
      <c r="N30" s="781"/>
      <c r="O30" s="781"/>
      <c r="P30" s="782"/>
      <c r="Q30" s="783">
        <v>1363</v>
      </c>
      <c r="R30" s="784"/>
      <c r="S30" s="784"/>
      <c r="T30" s="784"/>
      <c r="U30" s="784"/>
      <c r="V30" s="784">
        <v>1274</v>
      </c>
      <c r="W30" s="784"/>
      <c r="X30" s="784"/>
      <c r="Y30" s="784"/>
      <c r="Z30" s="784"/>
      <c r="AA30" s="784">
        <v>89</v>
      </c>
      <c r="AB30" s="784"/>
      <c r="AC30" s="784"/>
      <c r="AD30" s="784"/>
      <c r="AE30" s="785"/>
      <c r="AF30" s="786">
        <v>89</v>
      </c>
      <c r="AG30" s="787"/>
      <c r="AH30" s="787"/>
      <c r="AI30" s="787"/>
      <c r="AJ30" s="788"/>
      <c r="AK30" s="834">
        <v>486</v>
      </c>
      <c r="AL30" s="830"/>
      <c r="AM30" s="830"/>
      <c r="AN30" s="830"/>
      <c r="AO30" s="830"/>
      <c r="AP30" s="830" t="s">
        <v>542</v>
      </c>
      <c r="AQ30" s="830"/>
      <c r="AR30" s="830"/>
      <c r="AS30" s="830"/>
      <c r="AT30" s="830"/>
      <c r="AU30" s="830" t="s">
        <v>542</v>
      </c>
      <c r="AV30" s="830"/>
      <c r="AW30" s="830"/>
      <c r="AX30" s="830"/>
      <c r="AY30" s="830"/>
      <c r="AZ30" s="831" t="s">
        <v>542</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391</v>
      </c>
      <c r="C31" s="781"/>
      <c r="D31" s="781"/>
      <c r="E31" s="781"/>
      <c r="F31" s="781"/>
      <c r="G31" s="781"/>
      <c r="H31" s="781"/>
      <c r="I31" s="781"/>
      <c r="J31" s="781"/>
      <c r="K31" s="781"/>
      <c r="L31" s="781"/>
      <c r="M31" s="781"/>
      <c r="N31" s="781"/>
      <c r="O31" s="781"/>
      <c r="P31" s="782"/>
      <c r="Q31" s="783">
        <v>1244</v>
      </c>
      <c r="R31" s="784"/>
      <c r="S31" s="784"/>
      <c r="T31" s="784"/>
      <c r="U31" s="784"/>
      <c r="V31" s="784">
        <v>1143</v>
      </c>
      <c r="W31" s="784"/>
      <c r="X31" s="784"/>
      <c r="Y31" s="784"/>
      <c r="Z31" s="784"/>
      <c r="AA31" s="784">
        <v>101</v>
      </c>
      <c r="AB31" s="784"/>
      <c r="AC31" s="784"/>
      <c r="AD31" s="784"/>
      <c r="AE31" s="785"/>
      <c r="AF31" s="786">
        <v>19</v>
      </c>
      <c r="AG31" s="787"/>
      <c r="AH31" s="787"/>
      <c r="AI31" s="787"/>
      <c r="AJ31" s="788"/>
      <c r="AK31" s="834">
        <v>650</v>
      </c>
      <c r="AL31" s="830"/>
      <c r="AM31" s="830"/>
      <c r="AN31" s="830"/>
      <c r="AO31" s="830"/>
      <c r="AP31" s="830">
        <v>6236</v>
      </c>
      <c r="AQ31" s="830"/>
      <c r="AR31" s="830"/>
      <c r="AS31" s="830"/>
      <c r="AT31" s="830"/>
      <c r="AU31" s="830">
        <v>4447</v>
      </c>
      <c r="AV31" s="830"/>
      <c r="AW31" s="830"/>
      <c r="AX31" s="830"/>
      <c r="AY31" s="830"/>
      <c r="AZ31" s="831" t="s">
        <v>542</v>
      </c>
      <c r="BA31" s="831"/>
      <c r="BB31" s="831"/>
      <c r="BC31" s="831"/>
      <c r="BD31" s="831"/>
      <c r="BE31" s="832" t="s">
        <v>392</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c r="C32" s="781"/>
      <c r="D32" s="781"/>
      <c r="E32" s="781"/>
      <c r="F32" s="781"/>
      <c r="G32" s="781"/>
      <c r="H32" s="781"/>
      <c r="I32" s="781"/>
      <c r="J32" s="781"/>
      <c r="K32" s="781"/>
      <c r="L32" s="781"/>
      <c r="M32" s="781"/>
      <c r="N32" s="781"/>
      <c r="O32" s="781"/>
      <c r="P32" s="782"/>
      <c r="Q32" s="783"/>
      <c r="R32" s="784"/>
      <c r="S32" s="784"/>
      <c r="T32" s="784"/>
      <c r="U32" s="784"/>
      <c r="V32" s="784"/>
      <c r="W32" s="784"/>
      <c r="X32" s="784"/>
      <c r="Y32" s="784"/>
      <c r="Z32" s="784"/>
      <c r="AA32" s="784"/>
      <c r="AB32" s="784"/>
      <c r="AC32" s="784"/>
      <c r="AD32" s="784"/>
      <c r="AE32" s="785"/>
      <c r="AF32" s="786"/>
      <c r="AG32" s="787"/>
      <c r="AH32" s="787"/>
      <c r="AI32" s="787"/>
      <c r="AJ32" s="788"/>
      <c r="AK32" s="834"/>
      <c r="AL32" s="830"/>
      <c r="AM32" s="830"/>
      <c r="AN32" s="830"/>
      <c r="AO32" s="830"/>
      <c r="AP32" s="830"/>
      <c r="AQ32" s="830"/>
      <c r="AR32" s="830"/>
      <c r="AS32" s="830"/>
      <c r="AT32" s="830"/>
      <c r="AU32" s="830"/>
      <c r="AV32" s="830"/>
      <c r="AW32" s="830"/>
      <c r="AX32" s="830"/>
      <c r="AY32" s="830"/>
      <c r="AZ32" s="831"/>
      <c r="BA32" s="831"/>
      <c r="BB32" s="831"/>
      <c r="BC32" s="831"/>
      <c r="BD32" s="831"/>
      <c r="BE32" s="832"/>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393</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376</v>
      </c>
      <c r="B63" s="789" t="s">
        <v>394</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253</v>
      </c>
      <c r="AG63" s="844"/>
      <c r="AH63" s="844"/>
      <c r="AI63" s="844"/>
      <c r="AJ63" s="845"/>
      <c r="AK63" s="846"/>
      <c r="AL63" s="841"/>
      <c r="AM63" s="841"/>
      <c r="AN63" s="841"/>
      <c r="AO63" s="841"/>
      <c r="AP63" s="844">
        <v>6236</v>
      </c>
      <c r="AQ63" s="844"/>
      <c r="AR63" s="844"/>
      <c r="AS63" s="844"/>
      <c r="AT63" s="844"/>
      <c r="AU63" s="844">
        <v>4447</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395</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396</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4" t="s">
        <v>383</v>
      </c>
      <c r="AG66" s="815"/>
      <c r="AH66" s="815"/>
      <c r="AI66" s="815"/>
      <c r="AJ66" s="855"/>
      <c r="AK66" s="733" t="s">
        <v>384</v>
      </c>
      <c r="AL66" s="728"/>
      <c r="AM66" s="728"/>
      <c r="AN66" s="728"/>
      <c r="AO66" s="729"/>
      <c r="AP66" s="733" t="s">
        <v>385</v>
      </c>
      <c r="AQ66" s="734"/>
      <c r="AR66" s="734"/>
      <c r="AS66" s="734"/>
      <c r="AT66" s="735"/>
      <c r="AU66" s="733" t="s">
        <v>397</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543</v>
      </c>
      <c r="C68" s="870"/>
      <c r="D68" s="870"/>
      <c r="E68" s="870"/>
      <c r="F68" s="870"/>
      <c r="G68" s="870"/>
      <c r="H68" s="870"/>
      <c r="I68" s="870"/>
      <c r="J68" s="870"/>
      <c r="K68" s="870"/>
      <c r="L68" s="870"/>
      <c r="M68" s="870"/>
      <c r="N68" s="870"/>
      <c r="O68" s="870"/>
      <c r="P68" s="871"/>
      <c r="Q68" s="872">
        <v>3611</v>
      </c>
      <c r="R68" s="866"/>
      <c r="S68" s="866"/>
      <c r="T68" s="866"/>
      <c r="U68" s="866"/>
      <c r="V68" s="866">
        <v>3403</v>
      </c>
      <c r="W68" s="866"/>
      <c r="X68" s="866"/>
      <c r="Y68" s="866"/>
      <c r="Z68" s="866"/>
      <c r="AA68" s="866">
        <v>207</v>
      </c>
      <c r="AB68" s="866"/>
      <c r="AC68" s="866"/>
      <c r="AD68" s="866"/>
      <c r="AE68" s="866"/>
      <c r="AF68" s="866">
        <v>207</v>
      </c>
      <c r="AG68" s="866"/>
      <c r="AH68" s="866"/>
      <c r="AI68" s="866"/>
      <c r="AJ68" s="866"/>
      <c r="AK68" s="866">
        <v>50</v>
      </c>
      <c r="AL68" s="866"/>
      <c r="AM68" s="866"/>
      <c r="AN68" s="866"/>
      <c r="AO68" s="866"/>
      <c r="AP68" s="866" t="s">
        <v>542</v>
      </c>
      <c r="AQ68" s="866"/>
      <c r="AR68" s="866"/>
      <c r="AS68" s="866"/>
      <c r="AT68" s="866"/>
      <c r="AU68" s="866" t="s">
        <v>542</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3" t="s">
        <v>544</v>
      </c>
      <c r="C69" s="874"/>
      <c r="D69" s="874"/>
      <c r="E69" s="874"/>
      <c r="F69" s="874"/>
      <c r="G69" s="874"/>
      <c r="H69" s="874"/>
      <c r="I69" s="874"/>
      <c r="J69" s="874"/>
      <c r="K69" s="874"/>
      <c r="L69" s="874"/>
      <c r="M69" s="874"/>
      <c r="N69" s="874"/>
      <c r="O69" s="874"/>
      <c r="P69" s="875"/>
      <c r="Q69" s="876">
        <v>5236</v>
      </c>
      <c r="R69" s="830"/>
      <c r="S69" s="830"/>
      <c r="T69" s="830"/>
      <c r="U69" s="830"/>
      <c r="V69" s="830">
        <v>4899</v>
      </c>
      <c r="W69" s="830"/>
      <c r="X69" s="830"/>
      <c r="Y69" s="830"/>
      <c r="Z69" s="830"/>
      <c r="AA69" s="830">
        <v>337</v>
      </c>
      <c r="AB69" s="830"/>
      <c r="AC69" s="830"/>
      <c r="AD69" s="830"/>
      <c r="AE69" s="830"/>
      <c r="AF69" s="830">
        <v>337</v>
      </c>
      <c r="AG69" s="830"/>
      <c r="AH69" s="830"/>
      <c r="AI69" s="830"/>
      <c r="AJ69" s="830"/>
      <c r="AK69" s="830">
        <v>863</v>
      </c>
      <c r="AL69" s="830"/>
      <c r="AM69" s="830"/>
      <c r="AN69" s="830"/>
      <c r="AO69" s="830"/>
      <c r="AP69" s="830" t="s">
        <v>542</v>
      </c>
      <c r="AQ69" s="830"/>
      <c r="AR69" s="830"/>
      <c r="AS69" s="830"/>
      <c r="AT69" s="830"/>
      <c r="AU69" s="830" t="s">
        <v>542</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3" t="s">
        <v>545</v>
      </c>
      <c r="C70" s="874"/>
      <c r="D70" s="874"/>
      <c r="E70" s="874"/>
      <c r="F70" s="874"/>
      <c r="G70" s="874"/>
      <c r="H70" s="874"/>
      <c r="I70" s="874"/>
      <c r="J70" s="874"/>
      <c r="K70" s="874"/>
      <c r="L70" s="874"/>
      <c r="M70" s="874"/>
      <c r="N70" s="874"/>
      <c r="O70" s="874"/>
      <c r="P70" s="875"/>
      <c r="Q70" s="876">
        <v>1148479</v>
      </c>
      <c r="R70" s="830"/>
      <c r="S70" s="830"/>
      <c r="T70" s="830"/>
      <c r="U70" s="830"/>
      <c r="V70" s="830">
        <v>1132469</v>
      </c>
      <c r="W70" s="830"/>
      <c r="X70" s="830"/>
      <c r="Y70" s="830"/>
      <c r="Z70" s="830"/>
      <c r="AA70" s="830">
        <v>16010</v>
      </c>
      <c r="AB70" s="830"/>
      <c r="AC70" s="830"/>
      <c r="AD70" s="830"/>
      <c r="AE70" s="830"/>
      <c r="AF70" s="830">
        <v>16010</v>
      </c>
      <c r="AG70" s="830"/>
      <c r="AH70" s="830"/>
      <c r="AI70" s="830"/>
      <c r="AJ70" s="830"/>
      <c r="AK70" s="830">
        <v>6316</v>
      </c>
      <c r="AL70" s="830"/>
      <c r="AM70" s="830"/>
      <c r="AN70" s="830"/>
      <c r="AO70" s="830"/>
      <c r="AP70" s="830" t="s">
        <v>542</v>
      </c>
      <c r="AQ70" s="830"/>
      <c r="AR70" s="830"/>
      <c r="AS70" s="830"/>
      <c r="AT70" s="830"/>
      <c r="AU70" s="830" t="s">
        <v>542</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3" t="s">
        <v>546</v>
      </c>
      <c r="C71" s="874"/>
      <c r="D71" s="874"/>
      <c r="E71" s="874"/>
      <c r="F71" s="874"/>
      <c r="G71" s="874"/>
      <c r="H71" s="874"/>
      <c r="I71" s="874"/>
      <c r="J71" s="874"/>
      <c r="K71" s="874"/>
      <c r="L71" s="874"/>
      <c r="M71" s="874"/>
      <c r="N71" s="874"/>
      <c r="O71" s="874"/>
      <c r="P71" s="875"/>
      <c r="Q71" s="876">
        <v>1213</v>
      </c>
      <c r="R71" s="830"/>
      <c r="S71" s="830"/>
      <c r="T71" s="830"/>
      <c r="U71" s="830"/>
      <c r="V71" s="830">
        <v>1170</v>
      </c>
      <c r="W71" s="830"/>
      <c r="X71" s="830"/>
      <c r="Y71" s="830"/>
      <c r="Z71" s="830"/>
      <c r="AA71" s="830">
        <v>43</v>
      </c>
      <c r="AB71" s="830"/>
      <c r="AC71" s="830"/>
      <c r="AD71" s="830"/>
      <c r="AE71" s="830"/>
      <c r="AF71" s="830">
        <v>43</v>
      </c>
      <c r="AG71" s="830"/>
      <c r="AH71" s="830"/>
      <c r="AI71" s="830"/>
      <c r="AJ71" s="830"/>
      <c r="AK71" s="830" t="s">
        <v>542</v>
      </c>
      <c r="AL71" s="830"/>
      <c r="AM71" s="830"/>
      <c r="AN71" s="830"/>
      <c r="AO71" s="830"/>
      <c r="AP71" s="830" t="s">
        <v>542</v>
      </c>
      <c r="AQ71" s="830"/>
      <c r="AR71" s="830"/>
      <c r="AS71" s="830"/>
      <c r="AT71" s="830"/>
      <c r="AU71" s="830" t="s">
        <v>542</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3"/>
      <c r="C72" s="874"/>
      <c r="D72" s="874"/>
      <c r="E72" s="874"/>
      <c r="F72" s="874"/>
      <c r="G72" s="874"/>
      <c r="H72" s="874"/>
      <c r="I72" s="874"/>
      <c r="J72" s="874"/>
      <c r="K72" s="874"/>
      <c r="L72" s="874"/>
      <c r="M72" s="874"/>
      <c r="N72" s="874"/>
      <c r="O72" s="874"/>
      <c r="P72" s="875"/>
      <c r="Q72" s="876"/>
      <c r="R72" s="830"/>
      <c r="S72" s="830"/>
      <c r="T72" s="830"/>
      <c r="U72" s="830"/>
      <c r="V72" s="830"/>
      <c r="W72" s="830"/>
      <c r="X72" s="830"/>
      <c r="Y72" s="830"/>
      <c r="Z72" s="830"/>
      <c r="AA72" s="830"/>
      <c r="AB72" s="830"/>
      <c r="AC72" s="830"/>
      <c r="AD72" s="830"/>
      <c r="AE72" s="830"/>
      <c r="AF72" s="830"/>
      <c r="AG72" s="830"/>
      <c r="AH72" s="830"/>
      <c r="AI72" s="830"/>
      <c r="AJ72" s="830"/>
      <c r="AK72" s="830"/>
      <c r="AL72" s="830"/>
      <c r="AM72" s="830"/>
      <c r="AN72" s="830"/>
      <c r="AO72" s="830"/>
      <c r="AP72" s="830"/>
      <c r="AQ72" s="830"/>
      <c r="AR72" s="830"/>
      <c r="AS72" s="830"/>
      <c r="AT72" s="830"/>
      <c r="AU72" s="830"/>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3"/>
      <c r="C73" s="874"/>
      <c r="D73" s="874"/>
      <c r="E73" s="874"/>
      <c r="F73" s="874"/>
      <c r="G73" s="874"/>
      <c r="H73" s="874"/>
      <c r="I73" s="874"/>
      <c r="J73" s="874"/>
      <c r="K73" s="874"/>
      <c r="L73" s="874"/>
      <c r="M73" s="874"/>
      <c r="N73" s="874"/>
      <c r="O73" s="874"/>
      <c r="P73" s="875"/>
      <c r="Q73" s="876"/>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376</v>
      </c>
      <c r="B88" s="789" t="s">
        <v>398</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16597</v>
      </c>
      <c r="AG88" s="844"/>
      <c r="AH88" s="844"/>
      <c r="AI88" s="844"/>
      <c r="AJ88" s="844"/>
      <c r="AK88" s="841"/>
      <c r="AL88" s="841"/>
      <c r="AM88" s="841"/>
      <c r="AN88" s="841"/>
      <c r="AO88" s="841"/>
      <c r="AP88" s="844" t="s">
        <v>485</v>
      </c>
      <c r="AQ88" s="844"/>
      <c r="AR88" s="844"/>
      <c r="AS88" s="844"/>
      <c r="AT88" s="844"/>
      <c r="AU88" s="844" t="s">
        <v>485</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789" t="s">
        <v>399</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25</v>
      </c>
      <c r="CS102" s="852"/>
      <c r="CT102" s="852"/>
      <c r="CU102" s="852"/>
      <c r="CV102" s="891"/>
      <c r="CW102" s="890">
        <v>15</v>
      </c>
      <c r="CX102" s="852"/>
      <c r="CY102" s="852"/>
      <c r="CZ102" s="852"/>
      <c r="DA102" s="891"/>
      <c r="DB102" s="890" t="s">
        <v>485</v>
      </c>
      <c r="DC102" s="852"/>
      <c r="DD102" s="852"/>
      <c r="DE102" s="852"/>
      <c r="DF102" s="891"/>
      <c r="DG102" s="890" t="s">
        <v>485</v>
      </c>
      <c r="DH102" s="852"/>
      <c r="DI102" s="852"/>
      <c r="DJ102" s="852"/>
      <c r="DK102" s="891"/>
      <c r="DL102" s="890" t="s">
        <v>485</v>
      </c>
      <c r="DM102" s="852"/>
      <c r="DN102" s="852"/>
      <c r="DO102" s="852"/>
      <c r="DP102" s="891"/>
      <c r="DQ102" s="890" t="s">
        <v>485</v>
      </c>
      <c r="DR102" s="852"/>
      <c r="DS102" s="852"/>
      <c r="DT102" s="852"/>
      <c r="DU102" s="891"/>
      <c r="DV102" s="789"/>
      <c r="DW102" s="790"/>
      <c r="DX102" s="790"/>
      <c r="DY102" s="790"/>
      <c r="DZ102" s="914"/>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400</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401</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402</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403</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7" t="s">
        <v>404</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405</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2">
      <c r="A109" s="912" t="s">
        <v>406</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407</v>
      </c>
      <c r="AB109" s="893"/>
      <c r="AC109" s="893"/>
      <c r="AD109" s="893"/>
      <c r="AE109" s="894"/>
      <c r="AF109" s="892" t="s">
        <v>408</v>
      </c>
      <c r="AG109" s="893"/>
      <c r="AH109" s="893"/>
      <c r="AI109" s="893"/>
      <c r="AJ109" s="894"/>
      <c r="AK109" s="892" t="s">
        <v>294</v>
      </c>
      <c r="AL109" s="893"/>
      <c r="AM109" s="893"/>
      <c r="AN109" s="893"/>
      <c r="AO109" s="894"/>
      <c r="AP109" s="892" t="s">
        <v>409</v>
      </c>
      <c r="AQ109" s="893"/>
      <c r="AR109" s="893"/>
      <c r="AS109" s="893"/>
      <c r="AT109" s="895"/>
      <c r="AU109" s="912" t="s">
        <v>406</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407</v>
      </c>
      <c r="BR109" s="893"/>
      <c r="BS109" s="893"/>
      <c r="BT109" s="893"/>
      <c r="BU109" s="894"/>
      <c r="BV109" s="892" t="s">
        <v>408</v>
      </c>
      <c r="BW109" s="893"/>
      <c r="BX109" s="893"/>
      <c r="BY109" s="893"/>
      <c r="BZ109" s="894"/>
      <c r="CA109" s="892" t="s">
        <v>294</v>
      </c>
      <c r="CB109" s="893"/>
      <c r="CC109" s="893"/>
      <c r="CD109" s="893"/>
      <c r="CE109" s="894"/>
      <c r="CF109" s="913" t="s">
        <v>409</v>
      </c>
      <c r="CG109" s="913"/>
      <c r="CH109" s="913"/>
      <c r="CI109" s="913"/>
      <c r="CJ109" s="913"/>
      <c r="CK109" s="892" t="s">
        <v>410</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407</v>
      </c>
      <c r="DH109" s="893"/>
      <c r="DI109" s="893"/>
      <c r="DJ109" s="893"/>
      <c r="DK109" s="894"/>
      <c r="DL109" s="892" t="s">
        <v>408</v>
      </c>
      <c r="DM109" s="893"/>
      <c r="DN109" s="893"/>
      <c r="DO109" s="893"/>
      <c r="DP109" s="894"/>
      <c r="DQ109" s="892" t="s">
        <v>294</v>
      </c>
      <c r="DR109" s="893"/>
      <c r="DS109" s="893"/>
      <c r="DT109" s="893"/>
      <c r="DU109" s="894"/>
      <c r="DV109" s="892" t="s">
        <v>409</v>
      </c>
      <c r="DW109" s="893"/>
      <c r="DX109" s="893"/>
      <c r="DY109" s="893"/>
      <c r="DZ109" s="895"/>
    </row>
    <row r="110" spans="1:131" s="218" customFormat="1" ht="26.25" customHeight="1" x14ac:dyDescent="0.2">
      <c r="A110" s="896" t="s">
        <v>411</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538768</v>
      </c>
      <c r="AB110" s="900"/>
      <c r="AC110" s="900"/>
      <c r="AD110" s="900"/>
      <c r="AE110" s="901"/>
      <c r="AF110" s="902">
        <v>517456</v>
      </c>
      <c r="AG110" s="900"/>
      <c r="AH110" s="900"/>
      <c r="AI110" s="900"/>
      <c r="AJ110" s="901"/>
      <c r="AK110" s="902">
        <v>521872</v>
      </c>
      <c r="AL110" s="900"/>
      <c r="AM110" s="900"/>
      <c r="AN110" s="900"/>
      <c r="AO110" s="901"/>
      <c r="AP110" s="903">
        <v>7.3</v>
      </c>
      <c r="AQ110" s="904"/>
      <c r="AR110" s="904"/>
      <c r="AS110" s="904"/>
      <c r="AT110" s="905"/>
      <c r="AU110" s="906" t="s">
        <v>69</v>
      </c>
      <c r="AV110" s="907"/>
      <c r="AW110" s="907"/>
      <c r="AX110" s="907"/>
      <c r="AY110" s="907"/>
      <c r="AZ110" s="929" t="s">
        <v>412</v>
      </c>
      <c r="BA110" s="897"/>
      <c r="BB110" s="897"/>
      <c r="BC110" s="897"/>
      <c r="BD110" s="897"/>
      <c r="BE110" s="897"/>
      <c r="BF110" s="897"/>
      <c r="BG110" s="897"/>
      <c r="BH110" s="897"/>
      <c r="BI110" s="897"/>
      <c r="BJ110" s="897"/>
      <c r="BK110" s="897"/>
      <c r="BL110" s="897"/>
      <c r="BM110" s="897"/>
      <c r="BN110" s="897"/>
      <c r="BO110" s="897"/>
      <c r="BP110" s="898"/>
      <c r="BQ110" s="930">
        <v>5914878</v>
      </c>
      <c r="BR110" s="931"/>
      <c r="BS110" s="931"/>
      <c r="BT110" s="931"/>
      <c r="BU110" s="931"/>
      <c r="BV110" s="931">
        <v>5601774</v>
      </c>
      <c r="BW110" s="931"/>
      <c r="BX110" s="931"/>
      <c r="BY110" s="931"/>
      <c r="BZ110" s="931"/>
      <c r="CA110" s="931">
        <v>5697056</v>
      </c>
      <c r="CB110" s="931"/>
      <c r="CC110" s="931"/>
      <c r="CD110" s="931"/>
      <c r="CE110" s="931"/>
      <c r="CF110" s="944">
        <v>79.900000000000006</v>
      </c>
      <c r="CG110" s="945"/>
      <c r="CH110" s="945"/>
      <c r="CI110" s="945"/>
      <c r="CJ110" s="945"/>
      <c r="CK110" s="946" t="s">
        <v>413</v>
      </c>
      <c r="CL110" s="947"/>
      <c r="CM110" s="929" t="s">
        <v>414</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2">
      <c r="A111" s="934" t="s">
        <v>415</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416</v>
      </c>
      <c r="BA111" s="923"/>
      <c r="BB111" s="923"/>
      <c r="BC111" s="923"/>
      <c r="BD111" s="923"/>
      <c r="BE111" s="923"/>
      <c r="BF111" s="923"/>
      <c r="BG111" s="923"/>
      <c r="BH111" s="923"/>
      <c r="BI111" s="923"/>
      <c r="BJ111" s="923"/>
      <c r="BK111" s="923"/>
      <c r="BL111" s="923"/>
      <c r="BM111" s="923"/>
      <c r="BN111" s="923"/>
      <c r="BO111" s="923"/>
      <c r="BP111" s="924"/>
      <c r="BQ111" s="925">
        <v>109640</v>
      </c>
      <c r="BR111" s="926"/>
      <c r="BS111" s="926"/>
      <c r="BT111" s="926"/>
      <c r="BU111" s="926"/>
      <c r="BV111" s="926">
        <v>71569</v>
      </c>
      <c r="BW111" s="926"/>
      <c r="BX111" s="926"/>
      <c r="BY111" s="926"/>
      <c r="BZ111" s="926"/>
      <c r="CA111" s="926">
        <v>56361</v>
      </c>
      <c r="CB111" s="926"/>
      <c r="CC111" s="926"/>
      <c r="CD111" s="926"/>
      <c r="CE111" s="926"/>
      <c r="CF111" s="920">
        <v>0.8</v>
      </c>
      <c r="CG111" s="921"/>
      <c r="CH111" s="921"/>
      <c r="CI111" s="921"/>
      <c r="CJ111" s="921"/>
      <c r="CK111" s="948"/>
      <c r="CL111" s="949"/>
      <c r="CM111" s="922" t="s">
        <v>417</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2">
      <c r="A112" s="952" t="s">
        <v>418</v>
      </c>
      <c r="B112" s="953"/>
      <c r="C112" s="923" t="s">
        <v>419</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420</v>
      </c>
      <c r="BA112" s="923"/>
      <c r="BB112" s="923"/>
      <c r="BC112" s="923"/>
      <c r="BD112" s="923"/>
      <c r="BE112" s="923"/>
      <c r="BF112" s="923"/>
      <c r="BG112" s="923"/>
      <c r="BH112" s="923"/>
      <c r="BI112" s="923"/>
      <c r="BJ112" s="923"/>
      <c r="BK112" s="923"/>
      <c r="BL112" s="923"/>
      <c r="BM112" s="923"/>
      <c r="BN112" s="923"/>
      <c r="BO112" s="923"/>
      <c r="BP112" s="924"/>
      <c r="BQ112" s="925">
        <v>4945877</v>
      </c>
      <c r="BR112" s="926"/>
      <c r="BS112" s="926"/>
      <c r="BT112" s="926"/>
      <c r="BU112" s="926"/>
      <c r="BV112" s="926">
        <v>4397557</v>
      </c>
      <c r="BW112" s="926"/>
      <c r="BX112" s="926"/>
      <c r="BY112" s="926"/>
      <c r="BZ112" s="926"/>
      <c r="CA112" s="926">
        <v>4446601</v>
      </c>
      <c r="CB112" s="926"/>
      <c r="CC112" s="926"/>
      <c r="CD112" s="926"/>
      <c r="CE112" s="926"/>
      <c r="CF112" s="920">
        <v>62.4</v>
      </c>
      <c r="CG112" s="921"/>
      <c r="CH112" s="921"/>
      <c r="CI112" s="921"/>
      <c r="CJ112" s="921"/>
      <c r="CK112" s="948"/>
      <c r="CL112" s="949"/>
      <c r="CM112" s="922" t="s">
        <v>421</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2">
      <c r="A113" s="954"/>
      <c r="B113" s="955"/>
      <c r="C113" s="923" t="s">
        <v>422</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491477</v>
      </c>
      <c r="AB113" s="938"/>
      <c r="AC113" s="938"/>
      <c r="AD113" s="938"/>
      <c r="AE113" s="939"/>
      <c r="AF113" s="940">
        <v>491179</v>
      </c>
      <c r="AG113" s="938"/>
      <c r="AH113" s="938"/>
      <c r="AI113" s="938"/>
      <c r="AJ113" s="939"/>
      <c r="AK113" s="940">
        <v>489432</v>
      </c>
      <c r="AL113" s="938"/>
      <c r="AM113" s="938"/>
      <c r="AN113" s="938"/>
      <c r="AO113" s="939"/>
      <c r="AP113" s="941">
        <v>6.9</v>
      </c>
      <c r="AQ113" s="942"/>
      <c r="AR113" s="942"/>
      <c r="AS113" s="942"/>
      <c r="AT113" s="943"/>
      <c r="AU113" s="908"/>
      <c r="AV113" s="909"/>
      <c r="AW113" s="909"/>
      <c r="AX113" s="909"/>
      <c r="AY113" s="909"/>
      <c r="AZ113" s="922" t="s">
        <v>423</v>
      </c>
      <c r="BA113" s="923"/>
      <c r="BB113" s="923"/>
      <c r="BC113" s="923"/>
      <c r="BD113" s="923"/>
      <c r="BE113" s="923"/>
      <c r="BF113" s="923"/>
      <c r="BG113" s="923"/>
      <c r="BH113" s="923"/>
      <c r="BI113" s="923"/>
      <c r="BJ113" s="923"/>
      <c r="BK113" s="923"/>
      <c r="BL113" s="923"/>
      <c r="BM113" s="923"/>
      <c r="BN113" s="923"/>
      <c r="BO113" s="923"/>
      <c r="BP113" s="924"/>
      <c r="BQ113" s="925" t="s">
        <v>122</v>
      </c>
      <c r="BR113" s="926"/>
      <c r="BS113" s="926"/>
      <c r="BT113" s="926"/>
      <c r="BU113" s="926"/>
      <c r="BV113" s="926" t="s">
        <v>122</v>
      </c>
      <c r="BW113" s="926"/>
      <c r="BX113" s="926"/>
      <c r="BY113" s="926"/>
      <c r="BZ113" s="926"/>
      <c r="CA113" s="926" t="s">
        <v>122</v>
      </c>
      <c r="CB113" s="926"/>
      <c r="CC113" s="926"/>
      <c r="CD113" s="926"/>
      <c r="CE113" s="926"/>
      <c r="CF113" s="920" t="s">
        <v>122</v>
      </c>
      <c r="CG113" s="921"/>
      <c r="CH113" s="921"/>
      <c r="CI113" s="921"/>
      <c r="CJ113" s="921"/>
      <c r="CK113" s="948"/>
      <c r="CL113" s="949"/>
      <c r="CM113" s="922" t="s">
        <v>424</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2">
      <c r="A114" s="954"/>
      <c r="B114" s="955"/>
      <c r="C114" s="923" t="s">
        <v>425</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t="s">
        <v>122</v>
      </c>
      <c r="AB114" s="959"/>
      <c r="AC114" s="959"/>
      <c r="AD114" s="959"/>
      <c r="AE114" s="960"/>
      <c r="AF114" s="961" t="s">
        <v>122</v>
      </c>
      <c r="AG114" s="959"/>
      <c r="AH114" s="959"/>
      <c r="AI114" s="959"/>
      <c r="AJ114" s="960"/>
      <c r="AK114" s="961" t="s">
        <v>122</v>
      </c>
      <c r="AL114" s="959"/>
      <c r="AM114" s="959"/>
      <c r="AN114" s="959"/>
      <c r="AO114" s="960"/>
      <c r="AP114" s="962" t="s">
        <v>122</v>
      </c>
      <c r="AQ114" s="963"/>
      <c r="AR114" s="963"/>
      <c r="AS114" s="963"/>
      <c r="AT114" s="964"/>
      <c r="AU114" s="908"/>
      <c r="AV114" s="909"/>
      <c r="AW114" s="909"/>
      <c r="AX114" s="909"/>
      <c r="AY114" s="909"/>
      <c r="AZ114" s="922" t="s">
        <v>426</v>
      </c>
      <c r="BA114" s="923"/>
      <c r="BB114" s="923"/>
      <c r="BC114" s="923"/>
      <c r="BD114" s="923"/>
      <c r="BE114" s="923"/>
      <c r="BF114" s="923"/>
      <c r="BG114" s="923"/>
      <c r="BH114" s="923"/>
      <c r="BI114" s="923"/>
      <c r="BJ114" s="923"/>
      <c r="BK114" s="923"/>
      <c r="BL114" s="923"/>
      <c r="BM114" s="923"/>
      <c r="BN114" s="923"/>
      <c r="BO114" s="923"/>
      <c r="BP114" s="924"/>
      <c r="BQ114" s="925">
        <v>1547434</v>
      </c>
      <c r="BR114" s="926"/>
      <c r="BS114" s="926"/>
      <c r="BT114" s="926"/>
      <c r="BU114" s="926"/>
      <c r="BV114" s="926">
        <v>1594989</v>
      </c>
      <c r="BW114" s="926"/>
      <c r="BX114" s="926"/>
      <c r="BY114" s="926"/>
      <c r="BZ114" s="926"/>
      <c r="CA114" s="926">
        <v>1548424</v>
      </c>
      <c r="CB114" s="926"/>
      <c r="CC114" s="926"/>
      <c r="CD114" s="926"/>
      <c r="CE114" s="926"/>
      <c r="CF114" s="920">
        <v>21.7</v>
      </c>
      <c r="CG114" s="921"/>
      <c r="CH114" s="921"/>
      <c r="CI114" s="921"/>
      <c r="CJ114" s="921"/>
      <c r="CK114" s="948"/>
      <c r="CL114" s="949"/>
      <c r="CM114" s="922" t="s">
        <v>427</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2">
      <c r="A115" s="954"/>
      <c r="B115" s="955"/>
      <c r="C115" s="923" t="s">
        <v>428</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16151</v>
      </c>
      <c r="AB115" s="938"/>
      <c r="AC115" s="938"/>
      <c r="AD115" s="938"/>
      <c r="AE115" s="939"/>
      <c r="AF115" s="940">
        <v>9819</v>
      </c>
      <c r="AG115" s="938"/>
      <c r="AH115" s="938"/>
      <c r="AI115" s="938"/>
      <c r="AJ115" s="939"/>
      <c r="AK115" s="940">
        <v>9819</v>
      </c>
      <c r="AL115" s="938"/>
      <c r="AM115" s="938"/>
      <c r="AN115" s="938"/>
      <c r="AO115" s="939"/>
      <c r="AP115" s="941">
        <v>0.1</v>
      </c>
      <c r="AQ115" s="942"/>
      <c r="AR115" s="942"/>
      <c r="AS115" s="942"/>
      <c r="AT115" s="943"/>
      <c r="AU115" s="908"/>
      <c r="AV115" s="909"/>
      <c r="AW115" s="909"/>
      <c r="AX115" s="909"/>
      <c r="AY115" s="909"/>
      <c r="AZ115" s="922" t="s">
        <v>429</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430</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v>23011</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2">
      <c r="A116" s="956"/>
      <c r="B116" s="957"/>
      <c r="C116" s="965" t="s">
        <v>431</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432</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433</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2">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434</v>
      </c>
      <c r="Z117" s="894"/>
      <c r="AA117" s="978">
        <v>1046396</v>
      </c>
      <c r="AB117" s="979"/>
      <c r="AC117" s="979"/>
      <c r="AD117" s="979"/>
      <c r="AE117" s="980"/>
      <c r="AF117" s="981">
        <v>1018454</v>
      </c>
      <c r="AG117" s="979"/>
      <c r="AH117" s="979"/>
      <c r="AI117" s="979"/>
      <c r="AJ117" s="980"/>
      <c r="AK117" s="981">
        <v>1021123</v>
      </c>
      <c r="AL117" s="979"/>
      <c r="AM117" s="979"/>
      <c r="AN117" s="979"/>
      <c r="AO117" s="980"/>
      <c r="AP117" s="982"/>
      <c r="AQ117" s="983"/>
      <c r="AR117" s="983"/>
      <c r="AS117" s="983"/>
      <c r="AT117" s="984"/>
      <c r="AU117" s="908"/>
      <c r="AV117" s="909"/>
      <c r="AW117" s="909"/>
      <c r="AX117" s="909"/>
      <c r="AY117" s="909"/>
      <c r="AZ117" s="974" t="s">
        <v>435</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436</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2">
      <c r="A118" s="912" t="s">
        <v>410</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407</v>
      </c>
      <c r="AB118" s="893"/>
      <c r="AC118" s="893"/>
      <c r="AD118" s="893"/>
      <c r="AE118" s="894"/>
      <c r="AF118" s="892" t="s">
        <v>408</v>
      </c>
      <c r="AG118" s="893"/>
      <c r="AH118" s="893"/>
      <c r="AI118" s="893"/>
      <c r="AJ118" s="894"/>
      <c r="AK118" s="892" t="s">
        <v>294</v>
      </c>
      <c r="AL118" s="893"/>
      <c r="AM118" s="893"/>
      <c r="AN118" s="893"/>
      <c r="AO118" s="894"/>
      <c r="AP118" s="970" t="s">
        <v>409</v>
      </c>
      <c r="AQ118" s="971"/>
      <c r="AR118" s="971"/>
      <c r="AS118" s="971"/>
      <c r="AT118" s="972"/>
      <c r="AU118" s="908"/>
      <c r="AV118" s="909"/>
      <c r="AW118" s="909"/>
      <c r="AX118" s="909"/>
      <c r="AY118" s="909"/>
      <c r="AZ118" s="973" t="s">
        <v>437</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438</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2">
      <c r="A119" s="1056" t="s">
        <v>413</v>
      </c>
      <c r="B119" s="947"/>
      <c r="C119" s="929" t="s">
        <v>414</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439</v>
      </c>
      <c r="BP119" s="1005"/>
      <c r="BQ119" s="999">
        <v>12517829</v>
      </c>
      <c r="BR119" s="1000"/>
      <c r="BS119" s="1000"/>
      <c r="BT119" s="1000"/>
      <c r="BU119" s="1000"/>
      <c r="BV119" s="1000">
        <v>11665889</v>
      </c>
      <c r="BW119" s="1000"/>
      <c r="BX119" s="1000"/>
      <c r="BY119" s="1000"/>
      <c r="BZ119" s="1000"/>
      <c r="CA119" s="1000">
        <v>11748442</v>
      </c>
      <c r="CB119" s="1000"/>
      <c r="CC119" s="1000"/>
      <c r="CD119" s="1000"/>
      <c r="CE119" s="1000"/>
      <c r="CF119" s="1001"/>
      <c r="CG119" s="1002"/>
      <c r="CH119" s="1002"/>
      <c r="CI119" s="1002"/>
      <c r="CJ119" s="1003"/>
      <c r="CK119" s="950"/>
      <c r="CL119" s="951"/>
      <c r="CM119" s="973" t="s">
        <v>440</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v>86629</v>
      </c>
      <c r="DH119" s="986"/>
      <c r="DI119" s="986"/>
      <c r="DJ119" s="986"/>
      <c r="DK119" s="987"/>
      <c r="DL119" s="985">
        <v>71569</v>
      </c>
      <c r="DM119" s="986"/>
      <c r="DN119" s="986"/>
      <c r="DO119" s="986"/>
      <c r="DP119" s="987"/>
      <c r="DQ119" s="985">
        <v>56361</v>
      </c>
      <c r="DR119" s="986"/>
      <c r="DS119" s="986"/>
      <c r="DT119" s="986"/>
      <c r="DU119" s="987"/>
      <c r="DV119" s="988">
        <v>0.8</v>
      </c>
      <c r="DW119" s="989"/>
      <c r="DX119" s="989"/>
      <c r="DY119" s="989"/>
      <c r="DZ119" s="990"/>
    </row>
    <row r="120" spans="1:130" s="218" customFormat="1" ht="26.25" customHeight="1" x14ac:dyDescent="0.2">
      <c r="A120" s="1057"/>
      <c r="B120" s="949"/>
      <c r="C120" s="922" t="s">
        <v>417</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441</v>
      </c>
      <c r="AV120" s="992"/>
      <c r="AW120" s="992"/>
      <c r="AX120" s="992"/>
      <c r="AY120" s="993"/>
      <c r="AZ120" s="929" t="s">
        <v>442</v>
      </c>
      <c r="BA120" s="897"/>
      <c r="BB120" s="897"/>
      <c r="BC120" s="897"/>
      <c r="BD120" s="897"/>
      <c r="BE120" s="897"/>
      <c r="BF120" s="897"/>
      <c r="BG120" s="897"/>
      <c r="BH120" s="897"/>
      <c r="BI120" s="897"/>
      <c r="BJ120" s="897"/>
      <c r="BK120" s="897"/>
      <c r="BL120" s="897"/>
      <c r="BM120" s="897"/>
      <c r="BN120" s="897"/>
      <c r="BO120" s="897"/>
      <c r="BP120" s="898"/>
      <c r="BQ120" s="930">
        <v>4167759</v>
      </c>
      <c r="BR120" s="931"/>
      <c r="BS120" s="931"/>
      <c r="BT120" s="931"/>
      <c r="BU120" s="931"/>
      <c r="BV120" s="931">
        <v>4007075</v>
      </c>
      <c r="BW120" s="931"/>
      <c r="BX120" s="931"/>
      <c r="BY120" s="931"/>
      <c r="BZ120" s="931"/>
      <c r="CA120" s="931">
        <v>4102550</v>
      </c>
      <c r="CB120" s="931"/>
      <c r="CC120" s="931"/>
      <c r="CD120" s="931"/>
      <c r="CE120" s="931"/>
      <c r="CF120" s="944">
        <v>57.6</v>
      </c>
      <c r="CG120" s="945"/>
      <c r="CH120" s="945"/>
      <c r="CI120" s="945"/>
      <c r="CJ120" s="945"/>
      <c r="CK120" s="1006" t="s">
        <v>443</v>
      </c>
      <c r="CL120" s="1007"/>
      <c r="CM120" s="1007"/>
      <c r="CN120" s="1007"/>
      <c r="CO120" s="1008"/>
      <c r="CP120" s="1014" t="s">
        <v>391</v>
      </c>
      <c r="CQ120" s="1015"/>
      <c r="CR120" s="1015"/>
      <c r="CS120" s="1015"/>
      <c r="CT120" s="1015"/>
      <c r="CU120" s="1015"/>
      <c r="CV120" s="1015"/>
      <c r="CW120" s="1015"/>
      <c r="CX120" s="1015"/>
      <c r="CY120" s="1015"/>
      <c r="CZ120" s="1015"/>
      <c r="DA120" s="1015"/>
      <c r="DB120" s="1015"/>
      <c r="DC120" s="1015"/>
      <c r="DD120" s="1015"/>
      <c r="DE120" s="1015"/>
      <c r="DF120" s="1016"/>
      <c r="DG120" s="930">
        <v>4945877</v>
      </c>
      <c r="DH120" s="931"/>
      <c r="DI120" s="931"/>
      <c r="DJ120" s="931"/>
      <c r="DK120" s="931"/>
      <c r="DL120" s="931">
        <v>4397557</v>
      </c>
      <c r="DM120" s="931"/>
      <c r="DN120" s="931"/>
      <c r="DO120" s="931"/>
      <c r="DP120" s="931"/>
      <c r="DQ120" s="931">
        <v>4446601</v>
      </c>
      <c r="DR120" s="931"/>
      <c r="DS120" s="931"/>
      <c r="DT120" s="931"/>
      <c r="DU120" s="931"/>
      <c r="DV120" s="932">
        <v>62.4</v>
      </c>
      <c r="DW120" s="932"/>
      <c r="DX120" s="932"/>
      <c r="DY120" s="932"/>
      <c r="DZ120" s="933"/>
    </row>
    <row r="121" spans="1:130" s="218" customFormat="1" ht="26.25" customHeight="1" x14ac:dyDescent="0.2">
      <c r="A121" s="1057"/>
      <c r="B121" s="949"/>
      <c r="C121" s="974" t="s">
        <v>444</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445</v>
      </c>
      <c r="BA121" s="923"/>
      <c r="BB121" s="923"/>
      <c r="BC121" s="923"/>
      <c r="BD121" s="923"/>
      <c r="BE121" s="923"/>
      <c r="BF121" s="923"/>
      <c r="BG121" s="923"/>
      <c r="BH121" s="923"/>
      <c r="BI121" s="923"/>
      <c r="BJ121" s="923"/>
      <c r="BK121" s="923"/>
      <c r="BL121" s="923"/>
      <c r="BM121" s="923"/>
      <c r="BN121" s="923"/>
      <c r="BO121" s="923"/>
      <c r="BP121" s="924"/>
      <c r="BQ121" s="925">
        <v>4203995</v>
      </c>
      <c r="BR121" s="926"/>
      <c r="BS121" s="926"/>
      <c r="BT121" s="926"/>
      <c r="BU121" s="926"/>
      <c r="BV121" s="926">
        <v>3562021</v>
      </c>
      <c r="BW121" s="926"/>
      <c r="BX121" s="926"/>
      <c r="BY121" s="926"/>
      <c r="BZ121" s="926"/>
      <c r="CA121" s="926">
        <v>3459456</v>
      </c>
      <c r="CB121" s="926"/>
      <c r="CC121" s="926"/>
      <c r="CD121" s="926"/>
      <c r="CE121" s="926"/>
      <c r="CF121" s="920">
        <v>48.5</v>
      </c>
      <c r="CG121" s="921"/>
      <c r="CH121" s="921"/>
      <c r="CI121" s="921"/>
      <c r="CJ121" s="921"/>
      <c r="CK121" s="1009"/>
      <c r="CL121" s="1010"/>
      <c r="CM121" s="1010"/>
      <c r="CN121" s="1010"/>
      <c r="CO121" s="1011"/>
      <c r="CP121" s="1019" t="s">
        <v>389</v>
      </c>
      <c r="CQ121" s="1020"/>
      <c r="CR121" s="1020"/>
      <c r="CS121" s="1020"/>
      <c r="CT121" s="1020"/>
      <c r="CU121" s="1020"/>
      <c r="CV121" s="1020"/>
      <c r="CW121" s="1020"/>
      <c r="CX121" s="1020"/>
      <c r="CY121" s="1020"/>
      <c r="CZ121" s="1020"/>
      <c r="DA121" s="1020"/>
      <c r="DB121" s="1020"/>
      <c r="DC121" s="1020"/>
      <c r="DD121" s="1020"/>
      <c r="DE121" s="1020"/>
      <c r="DF121" s="1021"/>
      <c r="DG121" s="925" t="s">
        <v>122</v>
      </c>
      <c r="DH121" s="926"/>
      <c r="DI121" s="926"/>
      <c r="DJ121" s="926"/>
      <c r="DK121" s="926"/>
      <c r="DL121" s="926" t="s">
        <v>122</v>
      </c>
      <c r="DM121" s="926"/>
      <c r="DN121" s="926"/>
      <c r="DO121" s="926"/>
      <c r="DP121" s="926"/>
      <c r="DQ121" s="926" t="s">
        <v>122</v>
      </c>
      <c r="DR121" s="926"/>
      <c r="DS121" s="926"/>
      <c r="DT121" s="926"/>
      <c r="DU121" s="926"/>
      <c r="DV121" s="927" t="s">
        <v>122</v>
      </c>
      <c r="DW121" s="927"/>
      <c r="DX121" s="927"/>
      <c r="DY121" s="927"/>
      <c r="DZ121" s="928"/>
    </row>
    <row r="122" spans="1:130" s="218" customFormat="1" ht="26.25" customHeight="1" x14ac:dyDescent="0.2">
      <c r="A122" s="1057"/>
      <c r="B122" s="949"/>
      <c r="C122" s="922" t="s">
        <v>427</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446</v>
      </c>
      <c r="BA122" s="965"/>
      <c r="BB122" s="965"/>
      <c r="BC122" s="965"/>
      <c r="BD122" s="965"/>
      <c r="BE122" s="965"/>
      <c r="BF122" s="965"/>
      <c r="BG122" s="965"/>
      <c r="BH122" s="965"/>
      <c r="BI122" s="965"/>
      <c r="BJ122" s="965"/>
      <c r="BK122" s="965"/>
      <c r="BL122" s="965"/>
      <c r="BM122" s="965"/>
      <c r="BN122" s="965"/>
      <c r="BO122" s="965"/>
      <c r="BP122" s="966"/>
      <c r="BQ122" s="999">
        <v>9475904</v>
      </c>
      <c r="BR122" s="1000"/>
      <c r="BS122" s="1000"/>
      <c r="BT122" s="1000"/>
      <c r="BU122" s="1000"/>
      <c r="BV122" s="1000">
        <v>8900183</v>
      </c>
      <c r="BW122" s="1000"/>
      <c r="BX122" s="1000"/>
      <c r="BY122" s="1000"/>
      <c r="BZ122" s="1000"/>
      <c r="CA122" s="1000">
        <v>8581125</v>
      </c>
      <c r="CB122" s="1000"/>
      <c r="CC122" s="1000"/>
      <c r="CD122" s="1000"/>
      <c r="CE122" s="1000"/>
      <c r="CF122" s="1017">
        <v>120.4</v>
      </c>
      <c r="CG122" s="1018"/>
      <c r="CH122" s="1018"/>
      <c r="CI122" s="1018"/>
      <c r="CJ122" s="1018"/>
      <c r="CK122" s="1009"/>
      <c r="CL122" s="1010"/>
      <c r="CM122" s="1010"/>
      <c r="CN122" s="1010"/>
      <c r="CO122" s="1011"/>
      <c r="CP122" s="1019" t="s">
        <v>390</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18" customFormat="1" ht="26.25" customHeight="1" x14ac:dyDescent="0.2">
      <c r="A123" s="1057"/>
      <c r="B123" s="949"/>
      <c r="C123" s="922" t="s">
        <v>433</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447</v>
      </c>
      <c r="BP123" s="1005"/>
      <c r="BQ123" s="1063">
        <v>17847658</v>
      </c>
      <c r="BR123" s="1064"/>
      <c r="BS123" s="1064"/>
      <c r="BT123" s="1064"/>
      <c r="BU123" s="1064"/>
      <c r="BV123" s="1064">
        <v>16469279</v>
      </c>
      <c r="BW123" s="1064"/>
      <c r="BX123" s="1064"/>
      <c r="BY123" s="1064"/>
      <c r="BZ123" s="1064"/>
      <c r="CA123" s="1064">
        <v>16143131</v>
      </c>
      <c r="CB123" s="1064"/>
      <c r="CC123" s="1064"/>
      <c r="CD123" s="1064"/>
      <c r="CE123" s="1064"/>
      <c r="CF123" s="1001"/>
      <c r="CG123" s="1002"/>
      <c r="CH123" s="1002"/>
      <c r="CI123" s="1002"/>
      <c r="CJ123" s="1003"/>
      <c r="CK123" s="1009"/>
      <c r="CL123" s="1010"/>
      <c r="CM123" s="1010"/>
      <c r="CN123" s="1010"/>
      <c r="CO123" s="1011"/>
      <c r="CP123" s="1019" t="s">
        <v>388</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5">
      <c r="A124" s="1057"/>
      <c r="B124" s="949"/>
      <c r="C124" s="922" t="s">
        <v>436</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448</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122</v>
      </c>
      <c r="BR124" s="1027"/>
      <c r="BS124" s="1027"/>
      <c r="BT124" s="1027"/>
      <c r="BU124" s="1027"/>
      <c r="BV124" s="1027" t="s">
        <v>122</v>
      </c>
      <c r="BW124" s="1027"/>
      <c r="BX124" s="1027"/>
      <c r="BY124" s="1027"/>
      <c r="BZ124" s="1027"/>
      <c r="CA124" s="1027" t="s">
        <v>122</v>
      </c>
      <c r="CB124" s="1027"/>
      <c r="CC124" s="1027"/>
      <c r="CD124" s="1027"/>
      <c r="CE124" s="1027"/>
      <c r="CF124" s="1028"/>
      <c r="CG124" s="1029"/>
      <c r="CH124" s="1029"/>
      <c r="CI124" s="1029"/>
      <c r="CJ124" s="1030"/>
      <c r="CK124" s="1012"/>
      <c r="CL124" s="1012"/>
      <c r="CM124" s="1012"/>
      <c r="CN124" s="1012"/>
      <c r="CO124" s="1013"/>
      <c r="CP124" s="1019" t="s">
        <v>449</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2">
      <c r="A125" s="1057"/>
      <c r="B125" s="949"/>
      <c r="C125" s="922" t="s">
        <v>438</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450</v>
      </c>
      <c r="CL125" s="1007"/>
      <c r="CM125" s="1007"/>
      <c r="CN125" s="1007"/>
      <c r="CO125" s="1008"/>
      <c r="CP125" s="929" t="s">
        <v>451</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5">
      <c r="A126" s="1057"/>
      <c r="B126" s="949"/>
      <c r="C126" s="922" t="s">
        <v>440</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v>16151</v>
      </c>
      <c r="AB126" s="959"/>
      <c r="AC126" s="959"/>
      <c r="AD126" s="959"/>
      <c r="AE126" s="960"/>
      <c r="AF126" s="961">
        <v>9819</v>
      </c>
      <c r="AG126" s="959"/>
      <c r="AH126" s="959"/>
      <c r="AI126" s="959"/>
      <c r="AJ126" s="960"/>
      <c r="AK126" s="961">
        <v>9819</v>
      </c>
      <c r="AL126" s="959"/>
      <c r="AM126" s="959"/>
      <c r="AN126" s="959"/>
      <c r="AO126" s="960"/>
      <c r="AP126" s="962">
        <v>0.1</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452</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2">
      <c r="A127" s="1058"/>
      <c r="B127" s="951"/>
      <c r="C127" s="973" t="s">
        <v>453</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454</v>
      </c>
      <c r="AY127" s="1032"/>
      <c r="AZ127" s="1032"/>
      <c r="BA127" s="1032"/>
      <c r="BB127" s="1032"/>
      <c r="BC127" s="1032"/>
      <c r="BD127" s="1032"/>
      <c r="BE127" s="1033"/>
      <c r="BF127" s="1034" t="s">
        <v>455</v>
      </c>
      <c r="BG127" s="1032"/>
      <c r="BH127" s="1032"/>
      <c r="BI127" s="1032"/>
      <c r="BJ127" s="1032"/>
      <c r="BK127" s="1032"/>
      <c r="BL127" s="1033"/>
      <c r="BM127" s="1034" t="s">
        <v>456</v>
      </c>
      <c r="BN127" s="1032"/>
      <c r="BO127" s="1032"/>
      <c r="BP127" s="1032"/>
      <c r="BQ127" s="1032"/>
      <c r="BR127" s="1032"/>
      <c r="BS127" s="1033"/>
      <c r="BT127" s="1034" t="s">
        <v>457</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458</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5">
      <c r="A128" s="1041" t="s">
        <v>459</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460</v>
      </c>
      <c r="X128" s="1043"/>
      <c r="Y128" s="1043"/>
      <c r="Z128" s="1044"/>
      <c r="AA128" s="1045">
        <v>399230</v>
      </c>
      <c r="AB128" s="1046"/>
      <c r="AC128" s="1046"/>
      <c r="AD128" s="1046"/>
      <c r="AE128" s="1047"/>
      <c r="AF128" s="1048">
        <v>362918</v>
      </c>
      <c r="AG128" s="1046"/>
      <c r="AH128" s="1046"/>
      <c r="AI128" s="1046"/>
      <c r="AJ128" s="1047"/>
      <c r="AK128" s="1048">
        <v>403521</v>
      </c>
      <c r="AL128" s="1046"/>
      <c r="AM128" s="1046"/>
      <c r="AN128" s="1046"/>
      <c r="AO128" s="1047"/>
      <c r="AP128" s="1049"/>
      <c r="AQ128" s="1050"/>
      <c r="AR128" s="1050"/>
      <c r="AS128" s="1050"/>
      <c r="AT128" s="1051"/>
      <c r="AU128" s="220"/>
      <c r="AV128" s="220"/>
      <c r="AW128" s="220"/>
      <c r="AX128" s="896" t="s">
        <v>461</v>
      </c>
      <c r="AY128" s="897"/>
      <c r="AZ128" s="897"/>
      <c r="BA128" s="897"/>
      <c r="BB128" s="897"/>
      <c r="BC128" s="897"/>
      <c r="BD128" s="897"/>
      <c r="BE128" s="898"/>
      <c r="BF128" s="1052" t="s">
        <v>122</v>
      </c>
      <c r="BG128" s="1053"/>
      <c r="BH128" s="1053"/>
      <c r="BI128" s="1053"/>
      <c r="BJ128" s="1053"/>
      <c r="BK128" s="1053"/>
      <c r="BL128" s="1054"/>
      <c r="BM128" s="1052">
        <v>13.77</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462</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2">
      <c r="A129" s="934" t="s">
        <v>103</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463</v>
      </c>
      <c r="X129" s="1071"/>
      <c r="Y129" s="1071"/>
      <c r="Z129" s="1072"/>
      <c r="AA129" s="958">
        <v>7541768</v>
      </c>
      <c r="AB129" s="959"/>
      <c r="AC129" s="959"/>
      <c r="AD129" s="959"/>
      <c r="AE129" s="960"/>
      <c r="AF129" s="961">
        <v>7659242</v>
      </c>
      <c r="AG129" s="959"/>
      <c r="AH129" s="959"/>
      <c r="AI129" s="959"/>
      <c r="AJ129" s="960"/>
      <c r="AK129" s="961">
        <v>7936130</v>
      </c>
      <c r="AL129" s="959"/>
      <c r="AM129" s="959"/>
      <c r="AN129" s="959"/>
      <c r="AO129" s="960"/>
      <c r="AP129" s="1073"/>
      <c r="AQ129" s="1074"/>
      <c r="AR129" s="1074"/>
      <c r="AS129" s="1074"/>
      <c r="AT129" s="1075"/>
      <c r="AU129" s="221"/>
      <c r="AV129" s="221"/>
      <c r="AW129" s="221"/>
      <c r="AX129" s="1065" t="s">
        <v>464</v>
      </c>
      <c r="AY129" s="923"/>
      <c r="AZ129" s="923"/>
      <c r="BA129" s="923"/>
      <c r="BB129" s="923"/>
      <c r="BC129" s="923"/>
      <c r="BD129" s="923"/>
      <c r="BE129" s="924"/>
      <c r="BF129" s="1066" t="s">
        <v>122</v>
      </c>
      <c r="BG129" s="1067"/>
      <c r="BH129" s="1067"/>
      <c r="BI129" s="1067"/>
      <c r="BJ129" s="1067"/>
      <c r="BK129" s="1067"/>
      <c r="BL129" s="1068"/>
      <c r="BM129" s="1066">
        <v>18.77</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4" t="s">
        <v>465</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466</v>
      </c>
      <c r="X130" s="1071"/>
      <c r="Y130" s="1071"/>
      <c r="Z130" s="1072"/>
      <c r="AA130" s="958">
        <v>821086</v>
      </c>
      <c r="AB130" s="959"/>
      <c r="AC130" s="959"/>
      <c r="AD130" s="959"/>
      <c r="AE130" s="960"/>
      <c r="AF130" s="961">
        <v>825679</v>
      </c>
      <c r="AG130" s="959"/>
      <c r="AH130" s="959"/>
      <c r="AI130" s="959"/>
      <c r="AJ130" s="960"/>
      <c r="AK130" s="961">
        <v>810100</v>
      </c>
      <c r="AL130" s="959"/>
      <c r="AM130" s="959"/>
      <c r="AN130" s="959"/>
      <c r="AO130" s="960"/>
      <c r="AP130" s="1073"/>
      <c r="AQ130" s="1074"/>
      <c r="AR130" s="1074"/>
      <c r="AS130" s="1074"/>
      <c r="AT130" s="1075"/>
      <c r="AU130" s="221"/>
      <c r="AV130" s="221"/>
      <c r="AW130" s="221"/>
      <c r="AX130" s="1065" t="s">
        <v>467</v>
      </c>
      <c r="AY130" s="923"/>
      <c r="AZ130" s="923"/>
      <c r="BA130" s="923"/>
      <c r="BB130" s="923"/>
      <c r="BC130" s="923"/>
      <c r="BD130" s="923"/>
      <c r="BE130" s="924"/>
      <c r="BF130" s="1101">
        <v>-2.5</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468</v>
      </c>
      <c r="X131" s="1108"/>
      <c r="Y131" s="1108"/>
      <c r="Z131" s="1109"/>
      <c r="AA131" s="1004">
        <v>6720682</v>
      </c>
      <c r="AB131" s="986"/>
      <c r="AC131" s="986"/>
      <c r="AD131" s="986"/>
      <c r="AE131" s="987"/>
      <c r="AF131" s="985">
        <v>6833563</v>
      </c>
      <c r="AG131" s="986"/>
      <c r="AH131" s="986"/>
      <c r="AI131" s="986"/>
      <c r="AJ131" s="987"/>
      <c r="AK131" s="985">
        <v>7126030</v>
      </c>
      <c r="AL131" s="986"/>
      <c r="AM131" s="986"/>
      <c r="AN131" s="986"/>
      <c r="AO131" s="987"/>
      <c r="AP131" s="1110"/>
      <c r="AQ131" s="1111"/>
      <c r="AR131" s="1111"/>
      <c r="AS131" s="1111"/>
      <c r="AT131" s="1112"/>
      <c r="AU131" s="221"/>
      <c r="AV131" s="221"/>
      <c r="AW131" s="221"/>
      <c r="AX131" s="1083" t="s">
        <v>469</v>
      </c>
      <c r="AY131" s="726"/>
      <c r="AZ131" s="726"/>
      <c r="BA131" s="726"/>
      <c r="BB131" s="726"/>
      <c r="BC131" s="726"/>
      <c r="BD131" s="726"/>
      <c r="BE131" s="1036"/>
      <c r="BF131" s="1084" t="s">
        <v>122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0" t="s">
        <v>470</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471</v>
      </c>
      <c r="W132" s="1094"/>
      <c r="X132" s="1094"/>
      <c r="Y132" s="1094"/>
      <c r="Z132" s="1095"/>
      <c r="AA132" s="1096">
        <v>-2.5878326039999999</v>
      </c>
      <c r="AB132" s="1097"/>
      <c r="AC132" s="1097"/>
      <c r="AD132" s="1097"/>
      <c r="AE132" s="1098"/>
      <c r="AF132" s="1099">
        <v>-2.4898138790000002</v>
      </c>
      <c r="AG132" s="1097"/>
      <c r="AH132" s="1097"/>
      <c r="AI132" s="1097"/>
      <c r="AJ132" s="1098"/>
      <c r="AK132" s="1099">
        <v>-2.701335807</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472</v>
      </c>
      <c r="W133" s="1077"/>
      <c r="X133" s="1077"/>
      <c r="Y133" s="1077"/>
      <c r="Z133" s="1078"/>
      <c r="AA133" s="1079">
        <v>-2.7</v>
      </c>
      <c r="AB133" s="1080"/>
      <c r="AC133" s="1080"/>
      <c r="AD133" s="1080"/>
      <c r="AE133" s="1081"/>
      <c r="AF133" s="1079">
        <v>-2.7</v>
      </c>
      <c r="AG133" s="1080"/>
      <c r="AH133" s="1080"/>
      <c r="AI133" s="1080"/>
      <c r="AJ133" s="1081"/>
      <c r="AK133" s="1079">
        <v>-2.5</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IIxnvA3+8bNim8X2jW4I3ZkiL9IigdQbUYappFzChplIT2HDhAICxT1REdbfVT/mfR+AOG7iO75gz7HqFZcwvQ==" saltValue="OPq9ru23mq8T4EyTXM8vZ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265625" style="248" customWidth="1"/>
    <col min="121" max="121" width="0" style="247" hidden="1" customWidth="1"/>
    <col min="122" max="16384" width="9" style="247" hidden="1"/>
  </cols>
  <sheetData>
    <row r="1" spans="1:120" ht="13"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7"/>
    </row>
    <row r="17" spans="119:120" ht="13" x14ac:dyDescent="0.2">
      <c r="DP17" s="247"/>
    </row>
    <row r="18" spans="119:120" ht="13" x14ac:dyDescent="0.2"/>
    <row r="19" spans="119:120" ht="13" x14ac:dyDescent="0.2"/>
    <row r="20" spans="119:120" ht="13" x14ac:dyDescent="0.2">
      <c r="DO20" s="247"/>
      <c r="DP20" s="247"/>
    </row>
    <row r="21" spans="119:120" ht="13" x14ac:dyDescent="0.2">
      <c r="DP21" s="247"/>
    </row>
    <row r="22" spans="119:120" ht="13" x14ac:dyDescent="0.2"/>
    <row r="23" spans="119:120" ht="13" x14ac:dyDescent="0.2">
      <c r="DO23" s="247"/>
      <c r="DP23" s="247"/>
    </row>
    <row r="24" spans="119:120" ht="13" x14ac:dyDescent="0.2">
      <c r="DP24" s="247"/>
    </row>
    <row r="25" spans="119:120" ht="13" x14ac:dyDescent="0.2">
      <c r="DP25" s="247"/>
    </row>
    <row r="26" spans="119:120" ht="13" x14ac:dyDescent="0.2">
      <c r="DO26" s="247"/>
      <c r="DP26" s="247"/>
    </row>
    <row r="27" spans="119:120" ht="13" x14ac:dyDescent="0.2"/>
    <row r="28" spans="119:120" ht="13" x14ac:dyDescent="0.2">
      <c r="DO28" s="247"/>
      <c r="DP28" s="247"/>
    </row>
    <row r="29" spans="119:120" ht="13" x14ac:dyDescent="0.2">
      <c r="DP29" s="247"/>
    </row>
    <row r="30" spans="119:120" ht="13" x14ac:dyDescent="0.2"/>
    <row r="31" spans="119:120" ht="13" x14ac:dyDescent="0.2">
      <c r="DO31" s="247"/>
      <c r="DP31" s="247"/>
    </row>
    <row r="32" spans="119:120" ht="13" x14ac:dyDescent="0.2"/>
    <row r="33" spans="98:120" ht="13" x14ac:dyDescent="0.2">
      <c r="DO33" s="247"/>
      <c r="DP33" s="247"/>
    </row>
    <row r="34" spans="98:120" ht="13" x14ac:dyDescent="0.2">
      <c r="DM34" s="247"/>
    </row>
    <row r="35" spans="98:120" ht="13" x14ac:dyDescent="0.2">
      <c r="CT35" s="247"/>
      <c r="CU35" s="247"/>
      <c r="CV35" s="247"/>
      <c r="CY35" s="247"/>
      <c r="CZ35" s="247"/>
      <c r="DA35" s="247"/>
      <c r="DD35" s="247"/>
      <c r="DE35" s="247"/>
      <c r="DF35" s="247"/>
      <c r="DI35" s="247"/>
      <c r="DJ35" s="247"/>
      <c r="DK35" s="247"/>
      <c r="DM35" s="247"/>
      <c r="DN35" s="247"/>
      <c r="DO35" s="247"/>
      <c r="DP35" s="247"/>
    </row>
    <row r="36" spans="98:120" ht="13" x14ac:dyDescent="0.2"/>
    <row r="37" spans="98:120" ht="13" x14ac:dyDescent="0.2">
      <c r="CW37" s="247"/>
      <c r="DB37" s="247"/>
      <c r="DG37" s="247"/>
      <c r="DL37" s="247"/>
      <c r="DP37" s="247"/>
    </row>
    <row r="38" spans="98:120" ht="13"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7"/>
      <c r="DO49" s="247"/>
      <c r="DP49" s="247"/>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7"/>
      <c r="CS63" s="247"/>
      <c r="CX63" s="247"/>
      <c r="DC63" s="247"/>
      <c r="DH63" s="247"/>
    </row>
    <row r="64" spans="22:120" ht="13" x14ac:dyDescent="0.2">
      <c r="V64" s="247"/>
    </row>
    <row r="65" spans="15:120" ht="13"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 x14ac:dyDescent="0.2">
      <c r="Q66" s="247"/>
      <c r="S66" s="247"/>
      <c r="U66" s="247"/>
      <c r="DM66" s="247"/>
    </row>
    <row r="67" spans="15:120" ht="13"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 x14ac:dyDescent="0.2"/>
    <row r="69" spans="15:120" ht="13" x14ac:dyDescent="0.2"/>
    <row r="70" spans="15:120" ht="13" x14ac:dyDescent="0.2"/>
    <row r="71" spans="15:120" ht="13" x14ac:dyDescent="0.2"/>
    <row r="72" spans="15:120" ht="13" x14ac:dyDescent="0.2">
      <c r="DP72" s="247"/>
    </row>
    <row r="73" spans="15:120" ht="13" x14ac:dyDescent="0.2">
      <c r="DP73" s="247"/>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7"/>
      <c r="CX96" s="247"/>
      <c r="DC96" s="247"/>
      <c r="DH96" s="247"/>
    </row>
    <row r="97" spans="24:120" ht="13" x14ac:dyDescent="0.2">
      <c r="CS97" s="247"/>
      <c r="CX97" s="247"/>
      <c r="DC97" s="247"/>
      <c r="DH97" s="247"/>
      <c r="DP97" s="248" t="s">
        <v>473</v>
      </c>
    </row>
    <row r="98" spans="24:120" ht="13" hidden="1" x14ac:dyDescent="0.2">
      <c r="CS98" s="247"/>
      <c r="CX98" s="247"/>
      <c r="DC98" s="247"/>
      <c r="DH98" s="247"/>
    </row>
    <row r="99" spans="24:120" ht="13"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 hidden="1" x14ac:dyDescent="0.2">
      <c r="CT103" s="247"/>
      <c r="CV103" s="247"/>
      <c r="CW103" s="247"/>
      <c r="CY103" s="247"/>
      <c r="DA103" s="247"/>
      <c r="DB103" s="247"/>
      <c r="DD103" s="247"/>
      <c r="DF103" s="247"/>
      <c r="DG103" s="247"/>
      <c r="DI103" s="247"/>
      <c r="DK103" s="247"/>
      <c r="DL103" s="247"/>
      <c r="DM103" s="247"/>
      <c r="DN103" s="247"/>
      <c r="DO103" s="247"/>
      <c r="DP103" s="247"/>
    </row>
    <row r="104" spans="24:120" ht="13"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1F506SklkimrlVoOQwiUGJAlSt6N41MVdqJJkkIyOozDDMjS8Scq2rIfrZS/IROn56zpu/1dabI2Zw6cgLTPZA==" saltValue="YYH0657Nsl3DDe1/TZum+A=="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48" customWidth="1"/>
    <col min="117" max="16384" width="9" style="247" hidden="1"/>
  </cols>
  <sheetData>
    <row r="1" spans="2:116" ht="13"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 x14ac:dyDescent="0.2"/>
    <row r="3" spans="2:116" ht="13" x14ac:dyDescent="0.2"/>
    <row r="4" spans="2:116" ht="13"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 x14ac:dyDescent="0.2"/>
    <row r="20" spans="9:116" ht="13" x14ac:dyDescent="0.2"/>
    <row r="21" spans="9:116" ht="13" x14ac:dyDescent="0.2">
      <c r="DL21" s="247"/>
    </row>
    <row r="22" spans="9:116" ht="13" x14ac:dyDescent="0.2">
      <c r="DI22" s="247"/>
      <c r="DJ22" s="247"/>
      <c r="DK22" s="247"/>
      <c r="DL22" s="247"/>
    </row>
    <row r="23" spans="9:116" ht="13" x14ac:dyDescent="0.2">
      <c r="CY23" s="247"/>
      <c r="CZ23" s="247"/>
      <c r="DA23" s="247"/>
      <c r="DB23" s="247"/>
      <c r="DC23" s="247"/>
      <c r="DD23" s="247"/>
      <c r="DE23" s="247"/>
      <c r="DF23" s="247"/>
      <c r="DG23" s="247"/>
      <c r="DH23" s="247"/>
      <c r="DI23" s="247"/>
      <c r="DJ23" s="247"/>
      <c r="DK23" s="247"/>
      <c r="DL23" s="247"/>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7"/>
      <c r="DA35" s="247"/>
      <c r="DB35" s="247"/>
      <c r="DC35" s="247"/>
      <c r="DD35" s="247"/>
      <c r="DE35" s="247"/>
      <c r="DF35" s="247"/>
      <c r="DG35" s="247"/>
      <c r="DH35" s="247"/>
      <c r="DI35" s="247"/>
      <c r="DJ35" s="247"/>
      <c r="DK35" s="247"/>
      <c r="DL35" s="247"/>
    </row>
    <row r="36" spans="15:116" ht="13" x14ac:dyDescent="0.2"/>
    <row r="37" spans="15:116" ht="13" x14ac:dyDescent="0.2">
      <c r="DL37" s="247"/>
    </row>
    <row r="38" spans="15:116" ht="13" x14ac:dyDescent="0.2">
      <c r="DI38" s="247"/>
      <c r="DJ38" s="247"/>
      <c r="DK38" s="247"/>
      <c r="DL38" s="247"/>
    </row>
    <row r="39" spans="15:116" ht="13" x14ac:dyDescent="0.2"/>
    <row r="40" spans="15:116" ht="13" x14ac:dyDescent="0.2"/>
    <row r="41" spans="15:116" ht="13" x14ac:dyDescent="0.2"/>
    <row r="42" spans="15:116" ht="13" x14ac:dyDescent="0.2"/>
    <row r="43" spans="15:116" ht="13"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 x14ac:dyDescent="0.2">
      <c r="DL44" s="247"/>
    </row>
    <row r="45" spans="15:116" ht="13" x14ac:dyDescent="0.2"/>
    <row r="46" spans="15:116" ht="13" x14ac:dyDescent="0.2">
      <c r="DA46" s="247"/>
      <c r="DB46" s="247"/>
      <c r="DC46" s="247"/>
      <c r="DD46" s="247"/>
      <c r="DE46" s="247"/>
      <c r="DF46" s="247"/>
      <c r="DG46" s="247"/>
      <c r="DH46" s="247"/>
      <c r="DI46" s="247"/>
      <c r="DJ46" s="247"/>
      <c r="DK46" s="247"/>
      <c r="DL46" s="247"/>
    </row>
    <row r="47" spans="15:116" ht="13" x14ac:dyDescent="0.2"/>
    <row r="48" spans="15:116" ht="13" x14ac:dyDescent="0.2"/>
    <row r="49" spans="104:116" ht="13" x14ac:dyDescent="0.2"/>
    <row r="50" spans="104:116" ht="13" x14ac:dyDescent="0.2">
      <c r="CZ50" s="247"/>
      <c r="DA50" s="247"/>
      <c r="DB50" s="247"/>
      <c r="DC50" s="247"/>
      <c r="DD50" s="247"/>
      <c r="DE50" s="247"/>
      <c r="DF50" s="247"/>
      <c r="DG50" s="247"/>
      <c r="DH50" s="247"/>
      <c r="DI50" s="247"/>
      <c r="DJ50" s="247"/>
      <c r="DK50" s="247"/>
      <c r="DL50" s="247"/>
    </row>
    <row r="51" spans="104:116" ht="13" x14ac:dyDescent="0.2"/>
    <row r="52" spans="104:116" ht="13" x14ac:dyDescent="0.2"/>
    <row r="53" spans="104:116" ht="13" x14ac:dyDescent="0.2">
      <c r="DL53" s="247"/>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7"/>
      <c r="DD67" s="247"/>
      <c r="DE67" s="247"/>
      <c r="DF67" s="247"/>
      <c r="DG67" s="247"/>
      <c r="DH67" s="247"/>
      <c r="DI67" s="247"/>
      <c r="DJ67" s="247"/>
      <c r="DK67" s="247"/>
      <c r="DL67" s="247"/>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SQBHw2Nc4r75tL8f+hi9gmhISB2RcQ+gvFIzIO3QB25kTfwW3G3zemOR4Y6j4IICnI+FHGTehpNf8yZH6O7bUw==" saltValue="DoONfLlRLDg+fHHZfACoP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53125" style="249" customWidth="1"/>
    <col min="37" max="44" width="17" style="249" customWidth="1"/>
    <col min="45" max="45" width="6.08984375" style="256" customWidth="1"/>
    <col min="46" max="46" width="3" style="254" customWidth="1"/>
    <col min="47" max="47" width="19.08984375" style="249" hidden="1" customWidth="1"/>
    <col min="48" max="52" width="12.6328125" style="249" hidden="1" customWidth="1"/>
    <col min="53" max="16384" width="8.6328125" style="249" hidden="1"/>
  </cols>
  <sheetData>
    <row r="1" spans="1:46" ht="13" x14ac:dyDescent="0.2">
      <c r="AS1" s="250"/>
      <c r="AT1" s="250"/>
    </row>
    <row r="2" spans="1:46" ht="13" x14ac:dyDescent="0.2">
      <c r="AS2" s="250"/>
      <c r="AT2" s="250"/>
    </row>
    <row r="3" spans="1:46" ht="13" x14ac:dyDescent="0.2">
      <c r="AS3" s="250"/>
      <c r="AT3" s="250"/>
    </row>
    <row r="4" spans="1:46" ht="13" x14ac:dyDescent="0.2">
      <c r="AS4" s="250"/>
      <c r="AT4" s="250"/>
    </row>
    <row r="5" spans="1:46" ht="16.5" x14ac:dyDescent="0.2">
      <c r="A5" s="251" t="s">
        <v>474</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475</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476</v>
      </c>
      <c r="AP7" s="260"/>
      <c r="AQ7" s="261" t="s">
        <v>477</v>
      </c>
      <c r="AR7" s="262"/>
    </row>
    <row r="8" spans="1:46" ht="13"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478</v>
      </c>
      <c r="AQ8" s="267" t="s">
        <v>479</v>
      </c>
      <c r="AR8" s="268" t="s">
        <v>480</v>
      </c>
    </row>
    <row r="9" spans="1:46" ht="13"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481</v>
      </c>
      <c r="AL9" s="1117"/>
      <c r="AM9" s="1117"/>
      <c r="AN9" s="1118"/>
      <c r="AO9" s="269">
        <v>3158001</v>
      </c>
      <c r="AP9" s="269">
        <v>99268</v>
      </c>
      <c r="AQ9" s="270">
        <v>72090</v>
      </c>
      <c r="AR9" s="271">
        <v>37.700000000000003</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482</v>
      </c>
      <c r="AL10" s="1117"/>
      <c r="AM10" s="1117"/>
      <c r="AN10" s="1118"/>
      <c r="AO10" s="272">
        <v>3003</v>
      </c>
      <c r="AP10" s="272">
        <v>94</v>
      </c>
      <c r="AQ10" s="273">
        <v>9072</v>
      </c>
      <c r="AR10" s="274">
        <v>-99</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483</v>
      </c>
      <c r="AL11" s="1117"/>
      <c r="AM11" s="1117"/>
      <c r="AN11" s="1118"/>
      <c r="AO11" s="272">
        <v>11039</v>
      </c>
      <c r="AP11" s="272">
        <v>347</v>
      </c>
      <c r="AQ11" s="273">
        <v>383</v>
      </c>
      <c r="AR11" s="274">
        <v>-9.4</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484</v>
      </c>
      <c r="AL12" s="1117"/>
      <c r="AM12" s="1117"/>
      <c r="AN12" s="1118"/>
      <c r="AO12" s="272" t="s">
        <v>485</v>
      </c>
      <c r="AP12" s="272" t="s">
        <v>485</v>
      </c>
      <c r="AQ12" s="273">
        <v>26</v>
      </c>
      <c r="AR12" s="274" t="s">
        <v>485</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486</v>
      </c>
      <c r="AL13" s="1117"/>
      <c r="AM13" s="1117"/>
      <c r="AN13" s="1118"/>
      <c r="AO13" s="272">
        <v>118124</v>
      </c>
      <c r="AP13" s="272">
        <v>3713</v>
      </c>
      <c r="AQ13" s="273">
        <v>2732</v>
      </c>
      <c r="AR13" s="274">
        <v>35.9</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487</v>
      </c>
      <c r="AL14" s="1117"/>
      <c r="AM14" s="1117"/>
      <c r="AN14" s="1118"/>
      <c r="AO14" s="272">
        <v>13350</v>
      </c>
      <c r="AP14" s="272">
        <v>420</v>
      </c>
      <c r="AQ14" s="273">
        <v>1315</v>
      </c>
      <c r="AR14" s="274">
        <v>-68.099999999999994</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488</v>
      </c>
      <c r="AL15" s="1120"/>
      <c r="AM15" s="1120"/>
      <c r="AN15" s="1121"/>
      <c r="AO15" s="272">
        <v>-208100</v>
      </c>
      <c r="AP15" s="272">
        <v>-6541</v>
      </c>
      <c r="AQ15" s="273">
        <v>-4107</v>
      </c>
      <c r="AR15" s="274">
        <v>59.3</v>
      </c>
    </row>
    <row r="16" spans="1:46" ht="13"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3095417</v>
      </c>
      <c r="AP16" s="272">
        <v>97300</v>
      </c>
      <c r="AQ16" s="273">
        <v>81511</v>
      </c>
      <c r="AR16" s="274">
        <v>19.399999999999999</v>
      </c>
    </row>
    <row r="17" spans="1:46" ht="13"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489</v>
      </c>
      <c r="AL19" s="250"/>
      <c r="AM19" s="250"/>
      <c r="AN19" s="250"/>
      <c r="AO19" s="250"/>
      <c r="AP19" s="250"/>
      <c r="AQ19" s="250"/>
      <c r="AR19" s="250"/>
    </row>
    <row r="20" spans="1:46" ht="13"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490</v>
      </c>
      <c r="AP20" s="281" t="s">
        <v>491</v>
      </c>
      <c r="AQ20" s="282" t="s">
        <v>492</v>
      </c>
      <c r="AR20" s="283"/>
    </row>
    <row r="21" spans="1:46" s="289" customFormat="1" ht="13"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493</v>
      </c>
      <c r="AL21" s="1123"/>
      <c r="AM21" s="1123"/>
      <c r="AN21" s="1124"/>
      <c r="AO21" s="285">
        <v>9.18</v>
      </c>
      <c r="AP21" s="286">
        <v>6.74</v>
      </c>
      <c r="AQ21" s="287">
        <v>2.44</v>
      </c>
      <c r="AR21" s="255"/>
      <c r="AS21" s="288"/>
      <c r="AT21" s="284"/>
    </row>
    <row r="22" spans="1:46" s="289" customFormat="1" ht="13"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494</v>
      </c>
      <c r="AL22" s="1123"/>
      <c r="AM22" s="1123"/>
      <c r="AN22" s="1124"/>
      <c r="AO22" s="290">
        <v>101.6</v>
      </c>
      <c r="AP22" s="291">
        <v>97</v>
      </c>
      <c r="AQ22" s="292">
        <v>4.5999999999999996</v>
      </c>
      <c r="AR22" s="276"/>
      <c r="AS22" s="288"/>
      <c r="AT22" s="284"/>
    </row>
    <row r="23" spans="1:46" s="289" customFormat="1" ht="13"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 x14ac:dyDescent="0.2">
      <c r="A26" s="1113" t="s">
        <v>495</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ht="13" x14ac:dyDescent="0.2">
      <c r="A27" s="297"/>
      <c r="AO27" s="250"/>
      <c r="AP27" s="250"/>
      <c r="AQ27" s="250"/>
      <c r="AR27" s="250"/>
      <c r="AS27" s="250"/>
      <c r="AT27" s="250"/>
    </row>
    <row r="28" spans="1:46" ht="16.5" x14ac:dyDescent="0.2">
      <c r="A28" s="251" t="s">
        <v>496</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497</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476</v>
      </c>
      <c r="AP30" s="260"/>
      <c r="AQ30" s="261" t="s">
        <v>477</v>
      </c>
      <c r="AR30" s="262"/>
    </row>
    <row r="31" spans="1:46" ht="13"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478</v>
      </c>
      <c r="AQ31" s="267" t="s">
        <v>479</v>
      </c>
      <c r="AR31" s="268" t="s">
        <v>480</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498</v>
      </c>
      <c r="AL32" s="1131"/>
      <c r="AM32" s="1131"/>
      <c r="AN32" s="1132"/>
      <c r="AO32" s="300">
        <v>521872</v>
      </c>
      <c r="AP32" s="300">
        <v>16404</v>
      </c>
      <c r="AQ32" s="301">
        <v>33695</v>
      </c>
      <c r="AR32" s="302">
        <v>-51.3</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499</v>
      </c>
      <c r="AL33" s="1131"/>
      <c r="AM33" s="1131"/>
      <c r="AN33" s="1132"/>
      <c r="AO33" s="300" t="s">
        <v>485</v>
      </c>
      <c r="AP33" s="300" t="s">
        <v>485</v>
      </c>
      <c r="AQ33" s="301" t="s">
        <v>485</v>
      </c>
      <c r="AR33" s="302" t="s">
        <v>485</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500</v>
      </c>
      <c r="AL34" s="1131"/>
      <c r="AM34" s="1131"/>
      <c r="AN34" s="1132"/>
      <c r="AO34" s="300" t="s">
        <v>485</v>
      </c>
      <c r="AP34" s="300" t="s">
        <v>485</v>
      </c>
      <c r="AQ34" s="301" t="s">
        <v>485</v>
      </c>
      <c r="AR34" s="302" t="s">
        <v>485</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501</v>
      </c>
      <c r="AL35" s="1131"/>
      <c r="AM35" s="1131"/>
      <c r="AN35" s="1132"/>
      <c r="AO35" s="300">
        <v>489432</v>
      </c>
      <c r="AP35" s="300">
        <v>15385</v>
      </c>
      <c r="AQ35" s="301">
        <v>8394</v>
      </c>
      <c r="AR35" s="302">
        <v>83.3</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502</v>
      </c>
      <c r="AL36" s="1131"/>
      <c r="AM36" s="1131"/>
      <c r="AN36" s="1132"/>
      <c r="AO36" s="300" t="s">
        <v>485</v>
      </c>
      <c r="AP36" s="300" t="s">
        <v>485</v>
      </c>
      <c r="AQ36" s="301">
        <v>1998</v>
      </c>
      <c r="AR36" s="302" t="s">
        <v>485</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503</v>
      </c>
      <c r="AL37" s="1131"/>
      <c r="AM37" s="1131"/>
      <c r="AN37" s="1132"/>
      <c r="AO37" s="300">
        <v>9819</v>
      </c>
      <c r="AP37" s="300">
        <v>309</v>
      </c>
      <c r="AQ37" s="301">
        <v>1021</v>
      </c>
      <c r="AR37" s="302">
        <v>-69.7</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504</v>
      </c>
      <c r="AL38" s="1134"/>
      <c r="AM38" s="1134"/>
      <c r="AN38" s="1135"/>
      <c r="AO38" s="303" t="s">
        <v>485</v>
      </c>
      <c r="AP38" s="303" t="s">
        <v>485</v>
      </c>
      <c r="AQ38" s="304">
        <v>3</v>
      </c>
      <c r="AR38" s="292" t="s">
        <v>485</v>
      </c>
      <c r="AS38" s="299"/>
    </row>
    <row r="39" spans="1:46" ht="13"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505</v>
      </c>
      <c r="AL39" s="1134"/>
      <c r="AM39" s="1134"/>
      <c r="AN39" s="1135"/>
      <c r="AO39" s="300">
        <v>-403521</v>
      </c>
      <c r="AP39" s="300">
        <v>-12684</v>
      </c>
      <c r="AQ39" s="301">
        <v>-3210</v>
      </c>
      <c r="AR39" s="302">
        <v>295.10000000000002</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506</v>
      </c>
      <c r="AL40" s="1131"/>
      <c r="AM40" s="1131"/>
      <c r="AN40" s="1132"/>
      <c r="AO40" s="300">
        <v>-810100</v>
      </c>
      <c r="AP40" s="300">
        <v>-25464</v>
      </c>
      <c r="AQ40" s="301">
        <v>-26336</v>
      </c>
      <c r="AR40" s="302">
        <v>-3.3</v>
      </c>
      <c r="AS40" s="299"/>
    </row>
    <row r="41" spans="1:46" ht="13"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-192498</v>
      </c>
      <c r="AP41" s="300">
        <v>-6051</v>
      </c>
      <c r="AQ41" s="301">
        <v>15565</v>
      </c>
      <c r="AR41" s="302">
        <v>-138.9</v>
      </c>
      <c r="AS41" s="299"/>
    </row>
    <row r="42" spans="1:46" ht="13"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507</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508</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476</v>
      </c>
      <c r="AN49" s="1127" t="s">
        <v>509</v>
      </c>
      <c r="AO49" s="1128"/>
      <c r="AP49" s="1128"/>
      <c r="AQ49" s="1128"/>
      <c r="AR49" s="1129"/>
    </row>
    <row r="50" spans="1:44" ht="13"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510</v>
      </c>
      <c r="AO50" s="317" t="s">
        <v>511</v>
      </c>
      <c r="AP50" s="318" t="s">
        <v>512</v>
      </c>
      <c r="AQ50" s="319" t="s">
        <v>513</v>
      </c>
      <c r="AR50" s="320" t="s">
        <v>514</v>
      </c>
    </row>
    <row r="51" spans="1:44" ht="13"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515</v>
      </c>
      <c r="AL51" s="313"/>
      <c r="AM51" s="321">
        <v>359185</v>
      </c>
      <c r="AN51" s="322">
        <v>10912</v>
      </c>
      <c r="AO51" s="323">
        <v>54.4</v>
      </c>
      <c r="AP51" s="324">
        <v>52068</v>
      </c>
      <c r="AQ51" s="325">
        <v>1.6</v>
      </c>
      <c r="AR51" s="326">
        <v>52.8</v>
      </c>
    </row>
    <row r="52" spans="1:44" ht="13"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516</v>
      </c>
      <c r="AM52" s="329">
        <v>151341</v>
      </c>
      <c r="AN52" s="330">
        <v>4598</v>
      </c>
      <c r="AO52" s="331">
        <v>-12.7</v>
      </c>
      <c r="AP52" s="332">
        <v>26936</v>
      </c>
      <c r="AQ52" s="333">
        <v>3.4</v>
      </c>
      <c r="AR52" s="334">
        <v>-16.100000000000001</v>
      </c>
    </row>
    <row r="53" spans="1:44" ht="13"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517</v>
      </c>
      <c r="AL53" s="313"/>
      <c r="AM53" s="321">
        <v>422328</v>
      </c>
      <c r="AN53" s="322">
        <v>12851</v>
      </c>
      <c r="AO53" s="323">
        <v>17.8</v>
      </c>
      <c r="AP53" s="324">
        <v>47161</v>
      </c>
      <c r="AQ53" s="325">
        <v>-9.4</v>
      </c>
      <c r="AR53" s="326">
        <v>27.2</v>
      </c>
    </row>
    <row r="54" spans="1:44" ht="13"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516</v>
      </c>
      <c r="AM54" s="329">
        <v>270679</v>
      </c>
      <c r="AN54" s="330">
        <v>8236</v>
      </c>
      <c r="AO54" s="331">
        <v>79.099999999999994</v>
      </c>
      <c r="AP54" s="332">
        <v>24595</v>
      </c>
      <c r="AQ54" s="333">
        <v>-8.6999999999999993</v>
      </c>
      <c r="AR54" s="334">
        <v>87.8</v>
      </c>
    </row>
    <row r="55" spans="1:44" ht="13"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518</v>
      </c>
      <c r="AL55" s="313"/>
      <c r="AM55" s="321">
        <v>922284</v>
      </c>
      <c r="AN55" s="322">
        <v>28271</v>
      </c>
      <c r="AO55" s="323">
        <v>120</v>
      </c>
      <c r="AP55" s="324">
        <v>43423</v>
      </c>
      <c r="AQ55" s="325">
        <v>-7.9</v>
      </c>
      <c r="AR55" s="326">
        <v>127.9</v>
      </c>
    </row>
    <row r="56" spans="1:44" ht="13"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516</v>
      </c>
      <c r="AM56" s="329">
        <v>316956</v>
      </c>
      <c r="AN56" s="330">
        <v>9716</v>
      </c>
      <c r="AO56" s="331">
        <v>18</v>
      </c>
      <c r="AP56" s="332">
        <v>22207</v>
      </c>
      <c r="AQ56" s="333">
        <v>-9.6999999999999993</v>
      </c>
      <c r="AR56" s="334">
        <v>27.7</v>
      </c>
    </row>
    <row r="57" spans="1:44" ht="13"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519</v>
      </c>
      <c r="AL57" s="313"/>
      <c r="AM57" s="321">
        <v>551134</v>
      </c>
      <c r="AN57" s="322">
        <v>17078</v>
      </c>
      <c r="AO57" s="323">
        <v>-39.6</v>
      </c>
      <c r="AP57" s="324">
        <v>45265</v>
      </c>
      <c r="AQ57" s="325">
        <v>4.2</v>
      </c>
      <c r="AR57" s="326">
        <v>-43.8</v>
      </c>
    </row>
    <row r="58" spans="1:44" ht="13"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516</v>
      </c>
      <c r="AM58" s="329">
        <v>435260</v>
      </c>
      <c r="AN58" s="330">
        <v>13487</v>
      </c>
      <c r="AO58" s="331">
        <v>38.799999999999997</v>
      </c>
      <c r="AP58" s="332">
        <v>22600</v>
      </c>
      <c r="AQ58" s="333">
        <v>1.8</v>
      </c>
      <c r="AR58" s="334">
        <v>37</v>
      </c>
    </row>
    <row r="59" spans="1:44" ht="13"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520</v>
      </c>
      <c r="AL59" s="313"/>
      <c r="AM59" s="321">
        <v>1436104</v>
      </c>
      <c r="AN59" s="322">
        <v>45142</v>
      </c>
      <c r="AO59" s="323">
        <v>164.3</v>
      </c>
      <c r="AP59" s="324">
        <v>54621</v>
      </c>
      <c r="AQ59" s="325">
        <v>20.7</v>
      </c>
      <c r="AR59" s="326">
        <v>143.6</v>
      </c>
    </row>
    <row r="60" spans="1:44" ht="13"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516</v>
      </c>
      <c r="AM60" s="329">
        <v>649918</v>
      </c>
      <c r="AN60" s="330">
        <v>20429</v>
      </c>
      <c r="AO60" s="331">
        <v>51.5</v>
      </c>
      <c r="AP60" s="332">
        <v>30892</v>
      </c>
      <c r="AQ60" s="333">
        <v>36.700000000000003</v>
      </c>
      <c r="AR60" s="334">
        <v>14.8</v>
      </c>
    </row>
    <row r="61" spans="1:44" ht="13"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521</v>
      </c>
      <c r="AL61" s="335"/>
      <c r="AM61" s="336">
        <v>738207</v>
      </c>
      <c r="AN61" s="337">
        <v>22851</v>
      </c>
      <c r="AO61" s="338">
        <v>63.4</v>
      </c>
      <c r="AP61" s="339">
        <v>48508</v>
      </c>
      <c r="AQ61" s="340">
        <v>1.8</v>
      </c>
      <c r="AR61" s="326">
        <v>61.6</v>
      </c>
    </row>
    <row r="62" spans="1:44" ht="13"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516</v>
      </c>
      <c r="AM62" s="329">
        <v>364831</v>
      </c>
      <c r="AN62" s="330">
        <v>11293</v>
      </c>
      <c r="AO62" s="331">
        <v>34.9</v>
      </c>
      <c r="AP62" s="332">
        <v>25446</v>
      </c>
      <c r="AQ62" s="333">
        <v>4.7</v>
      </c>
      <c r="AR62" s="334">
        <v>30.2</v>
      </c>
    </row>
    <row r="63" spans="1:44" ht="13"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 hidden="1" x14ac:dyDescent="0.2">
      <c r="AK70" s="250"/>
      <c r="AL70" s="250"/>
      <c r="AM70" s="250"/>
      <c r="AN70" s="250"/>
      <c r="AO70" s="250"/>
      <c r="AP70" s="250"/>
      <c r="AQ70" s="250"/>
      <c r="AR70" s="250"/>
    </row>
    <row r="71" spans="1:46" ht="13" hidden="1" x14ac:dyDescent="0.2">
      <c r="AK71" s="250"/>
      <c r="AL71" s="250"/>
      <c r="AM71" s="250"/>
      <c r="AN71" s="250"/>
      <c r="AO71" s="250"/>
      <c r="AP71" s="250"/>
      <c r="AQ71" s="250"/>
      <c r="AR71" s="250"/>
    </row>
    <row r="72" spans="1:46" ht="13" hidden="1" x14ac:dyDescent="0.2">
      <c r="AK72" s="250"/>
      <c r="AL72" s="250"/>
      <c r="AM72" s="250"/>
      <c r="AN72" s="250"/>
      <c r="AO72" s="250"/>
      <c r="AP72" s="250"/>
      <c r="AQ72" s="250"/>
      <c r="AR72" s="250"/>
    </row>
    <row r="73" spans="1:46" ht="13" hidden="1" x14ac:dyDescent="0.2">
      <c r="AK73" s="250"/>
      <c r="AL73" s="250"/>
      <c r="AM73" s="250"/>
      <c r="AN73" s="250"/>
      <c r="AO73" s="250"/>
      <c r="AP73" s="250"/>
      <c r="AQ73" s="250"/>
      <c r="AR73" s="250"/>
    </row>
  </sheetData>
  <sheetProtection algorithmName="SHA-512" hashValue="27a1N7vxMjGHW7udhoaay5Cro5MgIAZ06non4enEnTR/LVLsx/RqJFPg0F+LEuSxCyPjjJRglbFZjA++BKC9rA==" saltValue="vHHhif2t5o4LNDHZxRowF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 x14ac:dyDescent="0.2">
      <c r="B2" s="247"/>
      <c r="DG2" s="247"/>
    </row>
    <row r="3" spans="2:125" ht="13"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 x14ac:dyDescent="0.2"/>
    <row r="5" spans="2:125" ht="13" x14ac:dyDescent="0.2"/>
    <row r="6" spans="2:125" ht="13" x14ac:dyDescent="0.2"/>
    <row r="7" spans="2:125" ht="13" x14ac:dyDescent="0.2"/>
    <row r="8" spans="2:125" ht="13" x14ac:dyDescent="0.2"/>
    <row r="9" spans="2:125" ht="13" x14ac:dyDescent="0.2">
      <c r="DU9" s="247"/>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7"/>
    </row>
    <row r="18" spans="125:125" ht="13" x14ac:dyDescent="0.2"/>
    <row r="19" spans="125:125" ht="13" x14ac:dyDescent="0.2"/>
    <row r="20" spans="125:125" ht="13" x14ac:dyDescent="0.2">
      <c r="DU20" s="247"/>
    </row>
    <row r="21" spans="125:125" ht="13" x14ac:dyDescent="0.2">
      <c r="DU21" s="247"/>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7"/>
    </row>
    <row r="29" spans="125:125" ht="13" x14ac:dyDescent="0.2"/>
    <row r="30" spans="125:125" ht="13" x14ac:dyDescent="0.2"/>
    <row r="31" spans="125:125" ht="13" x14ac:dyDescent="0.2"/>
    <row r="32" spans="125:125" ht="13" x14ac:dyDescent="0.2"/>
    <row r="33" spans="2:125" ht="13" x14ac:dyDescent="0.2">
      <c r="B33" s="247"/>
      <c r="G33" s="247"/>
      <c r="I33" s="247"/>
    </row>
    <row r="34" spans="2:125" ht="13" x14ac:dyDescent="0.2">
      <c r="C34" s="247"/>
      <c r="P34" s="247"/>
      <c r="DE34" s="247"/>
      <c r="DH34" s="247"/>
    </row>
    <row r="35" spans="2:125" ht="13" x14ac:dyDescent="0.2">
      <c r="D35" s="247"/>
      <c r="E35" s="247"/>
      <c r="DG35" s="247"/>
      <c r="DJ35" s="247"/>
      <c r="DP35" s="247"/>
      <c r="DQ35" s="247"/>
      <c r="DR35" s="247"/>
      <c r="DS35" s="247"/>
      <c r="DT35" s="247"/>
      <c r="DU35" s="247"/>
    </row>
    <row r="36" spans="2:125" ht="13"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 x14ac:dyDescent="0.2">
      <c r="DU37" s="247"/>
    </row>
    <row r="38" spans="2:125" ht="13" x14ac:dyDescent="0.2">
      <c r="DT38" s="247"/>
      <c r="DU38" s="247"/>
    </row>
    <row r="39" spans="2:125" ht="13" x14ac:dyDescent="0.2"/>
    <row r="40" spans="2:125" ht="13" x14ac:dyDescent="0.2">
      <c r="DH40" s="247"/>
    </row>
    <row r="41" spans="2:125" ht="13" x14ac:dyDescent="0.2">
      <c r="DE41" s="247"/>
    </row>
    <row r="42" spans="2:125" ht="13" x14ac:dyDescent="0.2">
      <c r="DG42" s="247"/>
      <c r="DJ42" s="247"/>
    </row>
    <row r="43" spans="2:125" ht="13"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 x14ac:dyDescent="0.2">
      <c r="DU44" s="247"/>
    </row>
    <row r="45" spans="2:125" ht="13" x14ac:dyDescent="0.2"/>
    <row r="46" spans="2:125" ht="13" x14ac:dyDescent="0.2"/>
    <row r="47" spans="2:125" ht="13" x14ac:dyDescent="0.2"/>
    <row r="48" spans="2:125" ht="13" x14ac:dyDescent="0.2">
      <c r="DT48" s="247"/>
      <c r="DU48" s="247"/>
    </row>
    <row r="49" spans="120:125" ht="13" x14ac:dyDescent="0.2">
      <c r="DU49" s="247"/>
    </row>
    <row r="50" spans="120:125" ht="13" x14ac:dyDescent="0.2">
      <c r="DU50" s="247"/>
    </row>
    <row r="51" spans="120:125" ht="13" x14ac:dyDescent="0.2">
      <c r="DP51" s="247"/>
      <c r="DQ51" s="247"/>
      <c r="DR51" s="247"/>
      <c r="DS51" s="247"/>
      <c r="DT51" s="247"/>
      <c r="DU51" s="247"/>
    </row>
    <row r="52" spans="120:125" ht="13" x14ac:dyDescent="0.2"/>
    <row r="53" spans="120:125" ht="13" x14ac:dyDescent="0.2"/>
    <row r="54" spans="120:125" ht="13" x14ac:dyDescent="0.2">
      <c r="DU54" s="247"/>
    </row>
    <row r="55" spans="120:125" ht="13" x14ac:dyDescent="0.2"/>
    <row r="56" spans="120:125" ht="13" x14ac:dyDescent="0.2"/>
    <row r="57" spans="120:125" ht="13" x14ac:dyDescent="0.2"/>
    <row r="58" spans="120:125" ht="13" x14ac:dyDescent="0.2">
      <c r="DU58" s="247"/>
    </row>
    <row r="59" spans="120:125" ht="13" x14ac:dyDescent="0.2"/>
    <row r="60" spans="120:125" ht="13" x14ac:dyDescent="0.2"/>
    <row r="61" spans="120:125" ht="13" x14ac:dyDescent="0.2"/>
    <row r="62" spans="120:125" ht="13" x14ac:dyDescent="0.2"/>
    <row r="63" spans="120:125" ht="13" x14ac:dyDescent="0.2">
      <c r="DU63" s="247"/>
    </row>
    <row r="64" spans="120:125" ht="13" x14ac:dyDescent="0.2">
      <c r="DT64" s="247"/>
      <c r="DU64" s="247"/>
    </row>
    <row r="65" spans="123:125" ht="13" x14ac:dyDescent="0.2"/>
    <row r="66" spans="123:125" ht="13" x14ac:dyDescent="0.2"/>
    <row r="67" spans="123:125" ht="13" x14ac:dyDescent="0.2"/>
    <row r="68" spans="123:125" ht="13" x14ac:dyDescent="0.2"/>
    <row r="69" spans="123:125" ht="13" x14ac:dyDescent="0.2">
      <c r="DS69" s="247"/>
      <c r="DT69" s="247"/>
      <c r="DU69" s="247"/>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7"/>
    </row>
    <row r="83" spans="116:125" ht="13" x14ac:dyDescent="0.2">
      <c r="DM83" s="247"/>
      <c r="DN83" s="247"/>
      <c r="DO83" s="247"/>
      <c r="DP83" s="247"/>
      <c r="DQ83" s="247"/>
      <c r="DR83" s="247"/>
      <c r="DS83" s="247"/>
      <c r="DT83" s="247"/>
      <c r="DU83" s="247"/>
    </row>
    <row r="84" spans="116:125" ht="13" x14ac:dyDescent="0.2"/>
    <row r="85" spans="116:125" ht="13" x14ac:dyDescent="0.2"/>
    <row r="86" spans="116:125" ht="13" x14ac:dyDescent="0.2"/>
    <row r="87" spans="116:125" ht="13" x14ac:dyDescent="0.2"/>
    <row r="88" spans="116:125" ht="13" x14ac:dyDescent="0.2">
      <c r="DU88" s="247"/>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473</v>
      </c>
    </row>
    <row r="121" spans="125:125" ht="13.5" hidden="1" customHeight="1" x14ac:dyDescent="0.2">
      <c r="DU121" s="247"/>
    </row>
  </sheetData>
  <sheetProtection algorithmName="SHA-512" hashValue="FOaDLFazGuqLA7ZWv9Te2LwCVI9wKJ2dUVm6BVfvClx5DjiFxFRZvi6qShZSLGQq2EpoIQMrJGz3ESUl5jnvgQ==" saltValue="R7ySjauvRYtKo7jrbzXmj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 x14ac:dyDescent="0.2">
      <c r="B2" s="247"/>
      <c r="T2" s="247"/>
    </row>
    <row r="3" spans="1:125" ht="13"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7"/>
      <c r="G33" s="247"/>
      <c r="I33" s="247"/>
    </row>
    <row r="34" spans="2:125" ht="13" x14ac:dyDescent="0.2">
      <c r="C34" s="247"/>
      <c r="P34" s="247"/>
      <c r="R34" s="247"/>
      <c r="U34" s="247"/>
    </row>
    <row r="35" spans="2:125" ht="13"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 x14ac:dyDescent="0.2">
      <c r="F36" s="247"/>
      <c r="H36" s="247"/>
      <c r="J36" s="247"/>
      <c r="K36" s="247"/>
      <c r="L36" s="247"/>
      <c r="M36" s="247"/>
      <c r="N36" s="247"/>
      <c r="O36" s="247"/>
      <c r="Q36" s="247"/>
      <c r="S36" s="247"/>
      <c r="V36" s="247"/>
    </row>
    <row r="37" spans="2:125" ht="13" x14ac:dyDescent="0.2"/>
    <row r="38" spans="2:125" ht="13" x14ac:dyDescent="0.2"/>
    <row r="39" spans="2:125" ht="13" x14ac:dyDescent="0.2"/>
    <row r="40" spans="2:125" ht="13" x14ac:dyDescent="0.2">
      <c r="U40" s="247"/>
    </row>
    <row r="41" spans="2:125" ht="13" x14ac:dyDescent="0.2">
      <c r="R41" s="247"/>
    </row>
    <row r="42" spans="2:125" ht="13"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 x14ac:dyDescent="0.2">
      <c r="Q43" s="247"/>
      <c r="S43" s="247"/>
      <c r="V43" s="247"/>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473</v>
      </c>
    </row>
  </sheetData>
  <sheetProtection algorithmName="SHA-512" hashValue="QTADJDGK4UGS+sPLa4N78ildLmhPd7yg4YhXhnvXj+tJqCxcJ1mradYdcxmX4DJ0CSMMjhdt7dm0/RKojnM+Ug==" saltValue="9ItxnTFOgMTJ+b71A88RV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523</v>
      </c>
      <c r="G46" s="8" t="s">
        <v>524</v>
      </c>
      <c r="H46" s="8" t="s">
        <v>525</v>
      </c>
      <c r="I46" s="8" t="s">
        <v>526</v>
      </c>
      <c r="J46" s="9" t="s">
        <v>527</v>
      </c>
    </row>
    <row r="47" spans="2:10" ht="57.75" customHeight="1" x14ac:dyDescent="0.2">
      <c r="B47" s="10"/>
      <c r="C47" s="1139" t="s">
        <v>3</v>
      </c>
      <c r="D47" s="1139"/>
      <c r="E47" s="1140"/>
      <c r="F47" s="11">
        <v>13.89</v>
      </c>
      <c r="G47" s="12">
        <v>15.94</v>
      </c>
      <c r="H47" s="12">
        <v>19.02</v>
      </c>
      <c r="I47" s="12">
        <v>15.06</v>
      </c>
      <c r="J47" s="13">
        <v>14.1</v>
      </c>
    </row>
    <row r="48" spans="2:10" ht="57.75" customHeight="1" x14ac:dyDescent="0.2">
      <c r="B48" s="14"/>
      <c r="C48" s="1141" t="s">
        <v>4</v>
      </c>
      <c r="D48" s="1141"/>
      <c r="E48" s="1142"/>
      <c r="F48" s="15">
        <v>8.49</v>
      </c>
      <c r="G48" s="16">
        <v>12.31</v>
      </c>
      <c r="H48" s="16">
        <v>9.1300000000000008</v>
      </c>
      <c r="I48" s="16">
        <v>13.35</v>
      </c>
      <c r="J48" s="17">
        <v>9.7799999999999994</v>
      </c>
    </row>
    <row r="49" spans="2:10" ht="57.75" customHeight="1" thickBot="1" x14ac:dyDescent="0.25">
      <c r="B49" s="18"/>
      <c r="C49" s="1143" t="s">
        <v>5</v>
      </c>
      <c r="D49" s="1143"/>
      <c r="E49" s="1144"/>
      <c r="F49" s="19">
        <v>5.7</v>
      </c>
      <c r="G49" s="20">
        <v>7.29</v>
      </c>
      <c r="H49" s="20" t="s">
        <v>528</v>
      </c>
      <c r="I49" s="20">
        <v>0.69</v>
      </c>
      <c r="J49" s="21" t="s">
        <v>529</v>
      </c>
    </row>
    <row r="50" spans="2:10" ht="13" x14ac:dyDescent="0.2"/>
  </sheetData>
  <sheetProtection algorithmName="SHA-512" hashValue="3yLOICu+V2YlhrRowYGtylHIfMzwx/LluuiVuixXYVCiN13i4Ew3nxvewZOUox/Csi2iP2g/Z8Odgcgf2yDzTA==" saltValue="ja3LlmkdFKrbppETbG9Nm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左右津 若奈</cp:lastModifiedBy>
  <cp:lastPrinted>2026-03-18T05:06:35Z</cp:lastPrinted>
  <dcterms:created xsi:type="dcterms:W3CDTF">2026-02-26T09:40:02Z</dcterms:created>
  <dcterms:modified xsi:type="dcterms:W3CDTF">2026-03-25T03:09:40Z</dcterms:modified>
  <cp:category/>
</cp:coreProperties>
</file>