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42F400CE-DF42-433C-96F2-1B25FF0813FD}" xr6:coauthVersionLast="47" xr6:coauthVersionMax="47" xr10:uidLastSave="{00000000-0000-0000-0000-000000000000}"/>
  <bookViews>
    <workbookView xWindow="-110" yWindow="-110" windowWidth="19420" windowHeight="11500" tabRatio="9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C35" i="10"/>
  <c r="CO34" i="10"/>
  <c r="BW34" i="10"/>
  <c r="BW35" i="10" s="1"/>
  <c r="BW36" i="10" s="1"/>
  <c r="BW37" i="10" s="1"/>
  <c r="BE34" i="10"/>
  <c r="C34" i="10"/>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<sst xmlns="http://schemas.openxmlformats.org/spreadsheetml/2006/main" count="1110" uniqueCount="553">
  <si>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</si>
  <si>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</si>
  <si>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</si>
  <si>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</si>
  <si>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</si>
  <si>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</si>
  <si>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</si>
  <si>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</si>
  <si>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</si>
  <si>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</si>
  <si>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</si>
  <si>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</si>
  <si>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</si>
  <si>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</si>
  <si>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</si>
  <si>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</si>
  <si>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</si>
  <si>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</si>
  <si>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</si>
  <si>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</si>
  <si>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</si>
  <si>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</si>
  <si>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</si>
  <si>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</si>
  <si>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</si>
  <si>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</si>
  <si>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</si>
  <si>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</si>
  <si>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</si>
  <si>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</si>
  <si>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</si>
  <si>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</si>
  <si>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</si>
  <si>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</si>
  <si>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</si>
  <si>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</si>
  <si>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</si>
  <si>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</si>
  <si>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</si>
  <si>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</si>
  <si>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</si>
  <si>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</si>
  <si>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</si>
  <si>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</si>
  <si>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</si>
  <si>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</si>
  <si>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</si>
  <si>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</si>
  <si>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</si>
  <si>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</si>
  <si>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</si>
  <si>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</si>
  <si>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</si>
  <si>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</si>
  <si>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</si>
  <si>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</si>
  <si>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</si>
  <si>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</si>
  <si>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</si>
  <si>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</si>
  <si>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</si>
  <si>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</si>
  <si>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</si>
  <si>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</si>
  <si>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</si>
  <si>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</si>
  <si>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</si>
  <si>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</si>
  <si>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</si>
  <si>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</si>
  <si>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</si>
  <si>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</si>
  <si>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</si>
  <si>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</si>
  <si>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</si>
  <si>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</si>
  <si>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</si>
  <si>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</si>
  <si>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</si>
  <si>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</si>
  <si>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</si>
  <si>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</si>
  <si>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</si>
  <si>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</si>
  <si>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</si>
  <si>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</si>
  <si>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</si>
  <si>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</si>
  <si>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</si>
  <si>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</si>
  <si>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</si>
  <si>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</si>
  <si>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</si>
  <si>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</si>
  <si>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</si>
  <si>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</si>
  <si>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</si>
  <si>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</si>
  <si>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</si>
  <si>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</si>
  <si>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</si>
  <si>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</si>
  <si>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</si>
  <si>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</si>
  <si>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</si>
  <si>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</si>
  <si>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</si>
  <si>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</si>
  <si>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</si>
  <si>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</si>
  <si>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</si>
  <si>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</si>
  <si>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</si>
  <si>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</si>
  <si>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</si>
  <si>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</si>
  <si>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</si>
  <si>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</si>
  <si>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</si>
  <si>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</si>
  <si>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</si>
  <si>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</si>
  <si>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</si>
  <si>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</si>
  <si>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</si>
  <si>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</si>
  <si>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</si>
  <si>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</si>
  <si>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</si>
  <si>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</si>
  <si>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</si>
  <si>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</si>
  <si>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</si>
  <si>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</si>
  <si>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</si>
  <si>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</si>
  <si>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</si>
  <si>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</si>
  <si>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</si>
  <si>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</si>
  <si>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</si>
  <si>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</si>
  <si>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</si>
  <si>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</si>
  <si>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</si>
  <si>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</si>
  <si>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</si>
  <si>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</si>
  <si>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</si>
  <si>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</si>
  <si>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</si>
  <si>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</si>
  <si>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</si>
  <si>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</si>
  <si>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</si>
  <si>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</si>
  <si>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</si>
  <si>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</si>
  <si>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</si>
  <si>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</si>
  <si>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</si>
  <si>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</si>
  <si>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</si>
  <si>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</si>
  <si>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</si>
  <si>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</si>
  <si>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</si>
  <si>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</si>
  <si>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</si>
  <si>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</si>
  <si>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</si>
  <si>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</si>
  <si>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</si>
  <si>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</si>
  <si>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</si>
  <si>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</si>
  <si>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</si>
  <si>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</si>
  <si>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</si>
  <si>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</si>
  <si>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</si>
  <si>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</si>
  <si>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</si>
  <si>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</si>
  <si>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</si>
  <si>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</si>
  <si>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</si>
  <si>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</si>
  <si>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</si>
  <si>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</si>
  <si>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</si>
  <si>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</si>
  <si>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</si>
  <si>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</si>
  <si>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</si>
  <si>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</si>
  <si>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</si>
  <si>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</si>
  <si>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</si>
  <si>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</si>
  <si>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</si>
  <si>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</si>
  <si>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</si>
  <si>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神奈川県寒川町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</si>
  <si>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</si>
  <si>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</si>
  <si>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</si>
  <si>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</si>
  <si>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</si>
  <si>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</si>
  <si>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</si>
  <si>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</si>
  <si>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</si>
  <si>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</si>
  <si>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</si>
  <si>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</si>
  <si>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</si>
  <si>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</si>
  <si>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</si>
  <si>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</si>
  <si>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</si>
  <si>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</si>
  <si>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</si>
  <si>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</si>
  <si>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</si>
  <si>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</si>
  <si>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</si>
  <si>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</si>
  <si>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</si>
  <si>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</si>
  <si>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</si>
  <si>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</si>
  <si>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</si>
  <si>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</si>
  <si>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</si>
  <si>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</si>
  <si>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</si>
  <si>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</si>
  <si>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</si>
  <si>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</si>
  <si>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</si>
  <si>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</si>
  <si>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</si>
  <si>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</si>
  <si>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</si>
  <si>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</si>
  <si>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</si>
  <si>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</si>
  <si>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</si>
  <si>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</si>
  <si>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</si>
  <si>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</si>
  <si>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</si>
  <si>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</si>
  <si>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</si>
  <si>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</si>
  <si>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</si>
  <si>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</si>
  <si>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</si>
  <si>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</si>
  <si>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</si>
  <si>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</si>
  <si>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</si>
  <si>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</si>
  <si>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</si>
  <si>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</si>
  <si>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</si>
  <si>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</si>
  <si>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</si>
  <si>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</si>
  <si>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</si>
  <si>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</si>
  <si>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</si>
  <si>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</si>
  <si>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</si>
  <si>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</si>
  <si>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</si>
  <si>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</si>
  <si>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</si>
  <si>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</si>
  <si>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</si>
  <si>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</si>
  <si>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</si>
  <si>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</si>
  <si>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</si>
  <si>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</si>
  <si>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</si>
  <si>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</si>
  <si>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</si>
  <si>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</si>
  <si>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</si>
  <si>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</si>
  <si>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</si>
  <si>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</si>
  <si>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</si>
  <si>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</si>
  <si>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</si>
  <si>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</si>
  <si>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</si>
  <si>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</si>
  <si>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</si>
  <si>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</si>
  <si>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</si>
  <si>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</si>
  <si>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</si>
  <si>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</si>
  <si>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</si>
  <si>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</si>
  <si>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</si>
  <si>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</si>
  <si>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</si>
  <si>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</si>
  <si>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</si>
  <si>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</si>
  <si>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</si>
  <si>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</si>
  <si>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</si>
  <si>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</si>
  <si>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</si>
  <si>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</si>
  <si>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</si>
  <si>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</si>
  <si>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</si>
  <si>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</si>
  <si>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</si>
  <si>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</si>
  <si>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</si>
  <si>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</si>
  <si>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</si>
  <si>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</si>
  <si>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</si>
  <si>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</si>
  <si>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</si>
  <si>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</si>
  <si>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</si>
  <si>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</si>
  <si>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</si>
  <si>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</si>
  <si>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</si>
  <si>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</si>
  <si>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</si>
  <si>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</si>
  <si>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</si>
  <si>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</si>
  <si>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</si>
  <si>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</si>
  <si>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</si>
  <si>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</si>
  <si>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</si>
  <si>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</si>
  <si>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</si>
  <si>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</si>
  <si>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</si>
  <si>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</si>
  <si>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神奈川県寒川町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</si>
  <si>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</si>
  <si>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</si>
  <si>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</si>
  <si>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</si>
  <si>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</si>
  <si>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</si>
  <si>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</si>
  <si>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</si>
  <si>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</si>
  <si>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</si>
  <si>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</si>
  <si>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</si>
  <si>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</si>
  <si>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</si>
  <si>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</si>
  <si>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</si>
  <si>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</si>
  <si>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</si>
  <si>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</si>
  <si>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</si>
  <si>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</si>
  <si>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</si>
  <si>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</si>
  <si>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</si>
  <si>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</si>
  <si>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</si>
  <si>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</si>
  <si>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</si>
  <si>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</si>
  <si>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</si>
  <si>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</si>
  <si>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</si>
  <si>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</si>
  <si>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</si>
  <si>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</si>
  <si>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</si>
  <si>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</si>
  <si>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</si>
  <si>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</si>
  <si>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</si>
  <si>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</si>
  <si>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</si>
  <si>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</si>
  <si>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</si>
  <si>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</si>
  <si>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</si>
  <si>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</si>
  <si>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</si>
  <si>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</si>
  <si>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</si>
  <si>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</si>
  <si>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</si>
  <si>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</si>
  <si>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</si>
  <si>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</si>
  <si>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</si>
  <si>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</si>
  <si>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</si>
  <si>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</si>
  <si>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</si>
  <si>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</si>
  <si>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</si>
  <si>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</si>
  <si>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</si>
  <si>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</si>
  <si>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</si>
  <si>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</si>
  <si>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</si>
  <si>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</si>
  <si>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</si>
  <si>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</si>
  <si>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</si>
  <si>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</si>
  <si>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</si>
  <si>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</si>
  <si>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</si>
  <si>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</si>
  <si>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</si>
  <si>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</si>
  <si>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</si>
  <si>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</si>
  <si>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</si>
  <si>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</si>
  <si>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</si>
  <si>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</si>
  <si>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</si>
  <si>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</si>
  <si>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</si>
  <si>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</si>
  <si>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</si>
  <si>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</si>
  <si>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</si>
  <si>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</si>
  <si>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</si>
  <si>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</si>
  <si>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</si>
  <si>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</si>
  <si>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</si>
  <si>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</si>
  <si>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</si>
  <si>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</si>
  <si>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</si>
  <si>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</si>
  <si>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</si>
  <si>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</si>
  <si>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</si>
  <si>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</si>
  <si>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</si>
  <si>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</si>
  <si>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</si>
  <si>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</si>
  <si>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</si>
  <si>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</si>
  <si>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</si>
  <si>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</si>
  <si>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</si>
  <si>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</si>
  <si>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</si>
  <si>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</si>
  <si>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</si>
  <si>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</si>
  <si>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</si>
  <si>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</si>
  <si>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</si>
  <si>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</si>
  <si>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</si>
  <si>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</si>
  <si>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</si>
  <si>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</si>
  <si>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</si>
  <si>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</si>
  <si>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</si>
  <si>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</si>
  <si>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</si>
  <si>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</si>
  <si>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</si>
  <si>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</si>
  <si>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</si>
  <si>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</si>
  <si>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</si>
  <si>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</si>
  <si>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</si>
  <si>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</si>
  <si>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</si>
  <si>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</si>
  <si>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</si>
  <si>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</si>
  <si>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</si>
  <si>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</si>
  <si>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</si>
  <si>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</si>
  <si>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</si>
  <si>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</si>
  <si>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</si>
  <si>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</si>
  <si>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</si>
  <si>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</si>
  <si>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</si>
  <si>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</si>
  <si>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</si>
  <si>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</si>
  <si>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</si>
  <si>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</si>
  <si>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</si>
  <si>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</si>
  <si>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</si>
  <si>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</si>
  <si>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</si>
  <si>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</si>
  <si>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</si>
  <si>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</si>
  <si>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</si>
  <si>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</si>
  <si>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10.70</t>
  </si>
  <si>
    <t>▲ 0.79</t>
  </si>
  <si>
    <t>一般会計</t>
  </si>
  <si>
    <t>下水道事業特別会計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</si>
  <si>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</si>
  <si>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</si>
  <si>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</si>
  <si>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</si>
  <si>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</si>
  <si>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</si>
  <si>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</si>
  <si>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</si>
  <si>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</si>
  <si>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</si>
  <si>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</si>
  <si>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神奈川県市町村職員退職手当組合</t>
  </si>
  <si>
    <t>神奈川県市町村情報システム共同事業組合</t>
  </si>
  <si>
    <t>神奈川県後期高齢者医療広域連合（一般会計）</t>
    <rPh sb="16" eb="18">
      <t>イッパン</t>
    </rPh>
    <rPh sb="18" eb="20">
      <t>カイケイ</t>
    </rPh>
    <phoneticPr fontId="2"/>
  </si>
  <si>
    <t>神奈川県後期高齢者医療広域連合（特別会計）</t>
    <rPh sb="16" eb="18">
      <t>トクベツ</t>
    </rPh>
    <phoneticPr fontId="2"/>
  </si>
  <si>
    <t>寒川町土地開発公社</t>
    <phoneticPr fontId="2"/>
  </si>
  <si>
    <t>公共施設再編整備基金</t>
  </si>
  <si>
    <t>東海道新幹線新駅整備基金</t>
  </si>
  <si>
    <t>まちづくり基金</t>
  </si>
  <si>
    <t>森林環境整備基金</t>
  </si>
  <si>
    <t>都市計画事業基金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</si>
</sst>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5B2-4C3B-95CB-43DC94F4F6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38293</c:v>
                </c:pt>
                <c:pt idx="1">
                  <c:v>24767</c:v>
                </c:pt>
                <c:pt idx="2">
                  <c:v>33173</c:v>
                </c:pt>
                <c:pt idx="3">
                  <c:v>57625</c:v>
                </c:pt>
                <c:pt idx="4">
                  <c:v>33981</c:v>
                </c:pt>
              </c:numCache>
            </c:numRef>
          </c:val>
          <c:smooth val="0"/>
          <c:extLst>
            <c:ext xmlns:c16="http://schemas.microsoft.com/office/drawing/2014/chart" uri="{C3380CC4-5D6E-409C-BE32-E72D297353CC}">
              <c16:uniqueId val="{00000001-55B2-4C3B-95CB-43DC94F4F6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10.07</c:v>
                </c:pt>
                <c:pt idx="1">
                  <c:v>22.76</c:v>
                </c:pt>
                <c:pt idx="2">
                  <c:v>18.829999999999998</c:v>
                </c:pt>
                <c:pt idx="3">
                  <c:v>18.23</c:v>
                </c:pt>
                <c:pt idx="4">
                  <c:v>13.25</c:v>
                </c:pt>
              </c:numCache>
            </c:numRef>
          </c:val>
          <c:extLst>
            <c:ext xmlns:c16="http://schemas.microsoft.com/office/drawing/2014/chart" uri="{C3380CC4-5D6E-409C-BE32-E72D297353CC}">
              <c16:uniqueId val="{00000000-A686-4A4B-9174-1F08DB36BE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24.56</c:v>
                </c:pt>
                <c:pt idx="1">
                  <c:v>26.77</c:v>
                </c:pt>
                <c:pt idx="2">
                  <c:v>30.84</c:v>
                </c:pt>
                <c:pt idx="3">
                  <c:v>19.88</c:v>
                </c:pt>
                <c:pt idx="4">
                  <c:v>22.71</c:v>
                </c:pt>
              </c:numCache>
            </c:numRef>
          </c:val>
          <c:extLst>
            <c:ext xmlns:c16="http://schemas.microsoft.com/office/drawing/2014/chart" uri="{C3380CC4-5D6E-409C-BE32-E72D297353CC}">
              <c16:uniqueId val="{00000001-A686-4A4B-9174-1F08DB36BE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0.74</c:v>
                </c:pt>
                <c:pt idx="1">
                  <c:v>13.65</c:v>
                </c:pt>
                <c:pt idx="2">
                  <c:v>4.21</c:v>
                </c:pt>
                <c:pt idx="3">
                  <c:v>-10.7</c:v>
                </c:pt>
                <c:pt idx="4">
                  <c:v>-0.79</c:v>
                </c:pt>
              </c:numCache>
            </c:numRef>
          </c:val>
          <c:smooth val="0"/>
          <c:extLst>
            <c:ext xmlns:c16="http://schemas.microsoft.com/office/drawing/2014/chart" uri="{C3380CC4-5D6E-409C-BE32-E72D297353CC}">
              <c16:uniqueId val="{00000002-A686-4A4B-9174-1F08DB36BE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9B-48DA-B33A-D275C0D24D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9B-48DA-B33A-D275C0D24D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9B-48DA-B33A-D275C0D24D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9B-48DA-B33A-D275C0D24DF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39B-48DA-B33A-D275C0D24DF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0.62</c:v>
                </c:pt>
                <c:pt idx="4">
                  <c:v>#N/A</c:v>
                </c:pt>
                <c:pt idx="5">
                  <c:v>0.28000000000000003</c:v>
                </c:pt>
                <c:pt idx="6">
                  <c:v>#N/A</c:v>
                </c:pt>
                <c:pt idx="7">
                  <c:v>0.28000000000000003</c:v>
                </c:pt>
                <c:pt idx="8">
                  <c:v>#N/A</c:v>
                </c:pt>
                <c:pt idx="9">
                  <c:v>0.32</c:v>
                </c:pt>
              </c:numCache>
            </c:numRef>
          </c:val>
          <c:extLst>
            <c:ext xmlns:c16="http://schemas.microsoft.com/office/drawing/2014/chart" uri="{C3380CC4-5D6E-409C-BE32-E72D297353CC}">
              <c16:uniqueId val="{00000005-139B-48DA-B33A-D275C0D24DF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1.89</c:v>
                </c:pt>
                <c:pt idx="4">
                  <c:v>#N/A</c:v>
                </c:pt>
                <c:pt idx="5">
                  <c:v>1.39</c:v>
                </c:pt>
                <c:pt idx="6">
                  <c:v>#N/A</c:v>
                </c:pt>
                <c:pt idx="7">
                  <c:v>0.61</c:v>
                </c:pt>
                <c:pt idx="8">
                  <c:v>#N/A</c:v>
                </c:pt>
                <c:pt idx="9">
                  <c:v>1.06</c:v>
                </c:pt>
              </c:numCache>
            </c:numRef>
          </c:val>
          <c:extLst>
            <c:ext xmlns:c16="http://schemas.microsoft.com/office/drawing/2014/chart" uri="{C3380CC4-5D6E-409C-BE32-E72D297353CC}">
              <c16:uniqueId val="{00000006-139B-48DA-B33A-D275C0D24DF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3.65</c:v>
                </c:pt>
                <c:pt idx="2">
                  <c:v>#N/A</c:v>
                </c:pt>
                <c:pt idx="3">
                  <c:v>2.6</c:v>
                </c:pt>
                <c:pt idx="4">
                  <c:v>#N/A</c:v>
                </c:pt>
                <c:pt idx="5">
                  <c:v>2.2200000000000002</c:v>
                </c:pt>
                <c:pt idx="6">
                  <c:v>#N/A</c:v>
                </c:pt>
                <c:pt idx="7">
                  <c:v>1.41</c:v>
                </c:pt>
                <c:pt idx="8">
                  <c:v>#N/A</c:v>
                </c:pt>
                <c:pt idx="9">
                  <c:v>1.7</c:v>
                </c:pt>
              </c:numCache>
            </c:numRef>
          </c:val>
          <c:extLst>
            <c:ext xmlns:c16="http://schemas.microsoft.com/office/drawing/2014/chart" uri="{C3380CC4-5D6E-409C-BE32-E72D297353CC}">
              <c16:uniqueId val="{00000007-139B-48DA-B33A-D275C0D24DFF}"/>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1.26</c:v>
                </c:pt>
                <c:pt idx="2">
                  <c:v>#N/A</c:v>
                </c:pt>
                <c:pt idx="3">
                  <c:v>1.24</c:v>
                </c:pt>
                <c:pt idx="4">
                  <c:v>#N/A</c:v>
                </c:pt>
                <c:pt idx="5">
                  <c:v>1.1499999999999999</c:v>
                </c:pt>
                <c:pt idx="6">
                  <c:v>#N/A</c:v>
                </c:pt>
                <c:pt idx="7">
                  <c:v>1.64</c:v>
                </c:pt>
                <c:pt idx="8">
                  <c:v>#N/A</c:v>
                </c:pt>
                <c:pt idx="9">
                  <c:v>1.78</c:v>
                </c:pt>
              </c:numCache>
            </c:numRef>
          </c:val>
          <c:extLst>
            <c:ext xmlns:c16="http://schemas.microsoft.com/office/drawing/2014/chart" uri="{C3380CC4-5D6E-409C-BE32-E72D297353CC}">
              <c16:uniqueId val="{00000008-139B-48DA-B33A-D275C0D24D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10.07</c:v>
                </c:pt>
                <c:pt idx="2">
                  <c:v>#N/A</c:v>
                </c:pt>
                <c:pt idx="3">
                  <c:v>22.76</c:v>
                </c:pt>
                <c:pt idx="4">
                  <c:v>#N/A</c:v>
                </c:pt>
                <c:pt idx="5">
                  <c:v>18.829999999999998</c:v>
                </c:pt>
                <c:pt idx="6">
                  <c:v>#N/A</c:v>
                </c:pt>
                <c:pt idx="7">
                  <c:v>18.23</c:v>
                </c:pt>
                <c:pt idx="8">
                  <c:v>#N/A</c:v>
                </c:pt>
                <c:pt idx="9">
                  <c:v>13.25</c:v>
                </c:pt>
              </c:numCache>
            </c:numRef>
          </c:val>
          <c:extLst>
            <c:ext xmlns:c16="http://schemas.microsoft.com/office/drawing/2014/chart" uri="{C3380CC4-5D6E-409C-BE32-E72D297353CC}">
              <c16:uniqueId val="{00000009-139B-48DA-B33A-D275C0D24D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1127</c:v>
                </c:pt>
                <c:pt idx="5">
                  <c:v>1073</c:v>
                </c:pt>
                <c:pt idx="8">
                  <c:v>1020</c:v>
                </c:pt>
                <c:pt idx="11">
                  <c:v>964</c:v>
                </c:pt>
                <c:pt idx="14">
                  <c:v>912</c:v>
                </c:pt>
              </c:numCache>
            </c:numRef>
          </c:val>
          <c:extLst>
            <c:ext xmlns:c16="http://schemas.microsoft.com/office/drawing/2014/chart" uri="{C3380CC4-5D6E-409C-BE32-E72D297353CC}">
              <c16:uniqueId val="{00000000-6A3B-42D3-9629-66E96749B1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3B-42D3-9629-66E96749B1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99</c:v>
                </c:pt>
                <c:pt idx="6">
                  <c:v>125</c:v>
                </c:pt>
                <c:pt idx="9">
                  <c:v>867</c:v>
                </c:pt>
                <c:pt idx="12">
                  <c:v>230</c:v>
                </c:pt>
              </c:numCache>
            </c:numRef>
          </c:val>
          <c:extLst>
            <c:ext xmlns:c16="http://schemas.microsoft.com/office/drawing/2014/chart" uri="{C3380CC4-5D6E-409C-BE32-E72D297353CC}">
              <c16:uniqueId val="{00000002-6A3B-42D3-9629-66E96749B1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3B-42D3-9629-66E96749B1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202</c:v>
                </c:pt>
                <c:pt idx="3">
                  <c:v>195</c:v>
                </c:pt>
                <c:pt idx="6">
                  <c:v>212</c:v>
                </c:pt>
                <c:pt idx="9">
                  <c:v>206</c:v>
                </c:pt>
                <c:pt idx="12">
                  <c:v>158</c:v>
                </c:pt>
              </c:numCache>
            </c:numRef>
          </c:val>
          <c:extLst>
            <c:ext xmlns:c16="http://schemas.microsoft.com/office/drawing/2014/chart" uri="{C3380CC4-5D6E-409C-BE32-E72D297353CC}">
              <c16:uniqueId val="{00000004-6A3B-42D3-9629-66E96749B1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3B-42D3-9629-66E96749B1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3B-42D3-9629-66E96749B1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1032</c:v>
                </c:pt>
                <c:pt idx="3">
                  <c:v>1099</c:v>
                </c:pt>
                <c:pt idx="6">
                  <c:v>1083</c:v>
                </c:pt>
                <c:pt idx="9">
                  <c:v>1033</c:v>
                </c:pt>
                <c:pt idx="12">
                  <c:v>989</c:v>
                </c:pt>
              </c:numCache>
            </c:numRef>
          </c:val>
          <c:extLst>
            <c:ext xmlns:c16="http://schemas.microsoft.com/office/drawing/2014/chart" uri="{C3380CC4-5D6E-409C-BE32-E72D297353CC}">
              <c16:uniqueId val="{00000007-6A3B-42D3-9629-66E96749B1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c:v>
                </c:pt>
                <c:pt idx="2">
                  <c:v>#N/A</c:v>
                </c:pt>
                <c:pt idx="3">
                  <c:v>#N/A</c:v>
                </c:pt>
                <c:pt idx="4">
                  <c:v>320</c:v>
                </c:pt>
                <c:pt idx="5">
                  <c:v>#N/A</c:v>
                </c:pt>
                <c:pt idx="6">
                  <c:v>#N/A</c:v>
                </c:pt>
                <c:pt idx="7">
                  <c:v>400</c:v>
                </c:pt>
                <c:pt idx="8">
                  <c:v>#N/A</c:v>
                </c:pt>
                <c:pt idx="9">
                  <c:v>#N/A</c:v>
                </c:pt>
                <c:pt idx="10">
                  <c:v>1142</c:v>
                </c:pt>
                <c:pt idx="11">
                  <c:v>#N/A</c:v>
                </c:pt>
                <c:pt idx="12">
                  <c:v>#N/A</c:v>
                </c:pt>
                <c:pt idx="13">
                  <c:v>465</c:v>
                </c:pt>
                <c:pt idx="14">
                  <c:v>#N/A</c:v>
                </c:pt>
              </c:numCache>
            </c:numRef>
          </c:val>
          <c:smooth val="0"/>
          <c:extLst>
            <c:ext xmlns:c16="http://schemas.microsoft.com/office/drawing/2014/chart" uri="{C3380CC4-5D6E-409C-BE32-E72D297353CC}">
              <c16:uniqueId val="{00000008-6A3B-42D3-9629-66E96749B1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5643</c:v>
                </c:pt>
                <c:pt idx="5">
                  <c:v>5280</c:v>
                </c:pt>
                <c:pt idx="8">
                  <c:v>4900</c:v>
                </c:pt>
                <c:pt idx="11">
                  <c:v>4559</c:v>
                </c:pt>
                <c:pt idx="14">
                  <c:v>4188</c:v>
                </c:pt>
              </c:numCache>
            </c:numRef>
          </c:val>
          <c:extLst>
            <c:ext xmlns:c16="http://schemas.microsoft.com/office/drawing/2014/chart" uri="{C3380CC4-5D6E-409C-BE32-E72D297353CC}">
              <c16:uniqueId val="{00000000-4C10-4B3C-A0B5-066B8594F7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2257</c:v>
                </c:pt>
                <c:pt idx="5">
                  <c:v>2122</c:v>
                </c:pt>
                <c:pt idx="8">
                  <c:v>2407</c:v>
                </c:pt>
                <c:pt idx="11">
                  <c:v>2562</c:v>
                </c:pt>
                <c:pt idx="14">
                  <c:v>2559</c:v>
                </c:pt>
              </c:numCache>
            </c:numRef>
          </c:val>
          <c:extLst>
            <c:ext xmlns:c16="http://schemas.microsoft.com/office/drawing/2014/chart" uri="{C3380CC4-5D6E-409C-BE32-E72D297353CC}">
              <c16:uniqueId val="{00000001-4C10-4B3C-A0B5-066B8594F7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4963</c:v>
                </c:pt>
                <c:pt idx="5">
                  <c:v>5017</c:v>
                </c:pt>
                <c:pt idx="8">
                  <c:v>5675</c:v>
                </c:pt>
                <c:pt idx="11">
                  <c:v>5967</c:v>
                </c:pt>
                <c:pt idx="14">
                  <c:v>6430</c:v>
                </c:pt>
              </c:numCache>
            </c:numRef>
          </c:val>
          <c:extLst>
            <c:ext xmlns:c16="http://schemas.microsoft.com/office/drawing/2014/chart" uri="{C3380CC4-5D6E-409C-BE32-E72D297353CC}">
              <c16:uniqueId val="{00000002-4C10-4B3C-A0B5-066B8594F7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10-4B3C-A0B5-066B8594F7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10-4B3C-A0B5-066B8594F7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10-4B3C-A0B5-066B8594F7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1103</c:v>
                </c:pt>
                <c:pt idx="3">
                  <c:v>720</c:v>
                </c:pt>
                <c:pt idx="6">
                  <c:v>758</c:v>
                </c:pt>
                <c:pt idx="9">
                  <c:v>783</c:v>
                </c:pt>
                <c:pt idx="12">
                  <c:v>621</c:v>
                </c:pt>
              </c:numCache>
            </c:numRef>
          </c:val>
          <c:extLst>
            <c:ext xmlns:c16="http://schemas.microsoft.com/office/drawing/2014/chart" uri="{C3380CC4-5D6E-409C-BE32-E72D297353CC}">
              <c16:uniqueId val="{00000006-4C10-4B3C-A0B5-066B8594F7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C10-4B3C-A0B5-066B8594F7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2559</c:v>
                </c:pt>
                <c:pt idx="3">
                  <c:v>2489</c:v>
                </c:pt>
                <c:pt idx="6">
                  <c:v>2701</c:v>
                </c:pt>
                <c:pt idx="9">
                  <c:v>2470</c:v>
                </c:pt>
                <c:pt idx="12">
                  <c:v>2063</c:v>
                </c:pt>
              </c:numCache>
            </c:numRef>
          </c:val>
          <c:extLst>
            <c:ext xmlns:c16="http://schemas.microsoft.com/office/drawing/2014/chart" uri="{C3380CC4-5D6E-409C-BE32-E72D297353CC}">
              <c16:uniqueId val="{00000008-4C10-4B3C-A0B5-066B8594F7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1013</c:v>
                </c:pt>
                <c:pt idx="3">
                  <c:v>919</c:v>
                </c:pt>
                <c:pt idx="6">
                  <c:v>1010</c:v>
                </c:pt>
                <c:pt idx="9">
                  <c:v>2412</c:v>
                </c:pt>
                <c:pt idx="12">
                  <c:v>2187</c:v>
                </c:pt>
              </c:numCache>
            </c:numRef>
          </c:val>
          <c:extLst>
            <c:ext xmlns:c16="http://schemas.microsoft.com/office/drawing/2014/chart" uri="{C3380CC4-5D6E-409C-BE32-E72D297353CC}">
              <c16:uniqueId val="{00000009-4C10-4B3C-A0B5-066B8594F7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7523</c:v>
                </c:pt>
                <c:pt idx="3">
                  <c:v>6989</c:v>
                </c:pt>
                <c:pt idx="6">
                  <c:v>6859</c:v>
                </c:pt>
                <c:pt idx="9">
                  <c:v>7263</c:v>
                </c:pt>
                <c:pt idx="12">
                  <c:v>7188</c:v>
                </c:pt>
              </c:numCache>
            </c:numRef>
          </c:val>
          <c:extLst>
            <c:ext xmlns:c16="http://schemas.microsoft.com/office/drawing/2014/chart" uri="{C3380CC4-5D6E-409C-BE32-E72D297353CC}">
              <c16:uniqueId val="{0000000A-4C10-4B3C-A0B5-066B8594F7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10-4B3C-A0B5-066B8594F7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3189</c:v>
                </c:pt>
                <c:pt idx="1">
                  <c:v>2092</c:v>
                </c:pt>
                <c:pt idx="2">
                  <c:v>2477</c:v>
                </c:pt>
              </c:numCache>
            </c:numRef>
          </c:val>
          <c:extLst>
            <c:ext xmlns:c16="http://schemas.microsoft.com/office/drawing/2014/chart" uri="{C3380CC4-5D6E-409C-BE32-E72D297353CC}">
              <c16:uniqueId val="{00000000-BB9E-4F90-A45D-28B75E1857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c:v>
                </c:pt>
                <c:pt idx="1">
                  <c:v>0</c:v>
                </c:pt>
                <c:pt idx="2">
                  <c:v>0</c:v>
                </c:pt>
              </c:numCache>
            </c:numRef>
          </c:val>
          <c:extLst>
            <c:ext xmlns:c16="http://schemas.microsoft.com/office/drawing/2014/chart" uri="{C3380CC4-5D6E-409C-BE32-E72D297353CC}">
              <c16:uniqueId val="{00000001-BB9E-4F90-A45D-28B75E1857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1374</c:v>
                </c:pt>
                <c:pt idx="1">
                  <c:v>2979</c:v>
                </c:pt>
                <c:pt idx="2">
                  <c:v>3201</c:v>
                </c:pt>
              </c:numCache>
            </c:numRef>
          </c:val>
          <c:extLst>
            <c:ext xmlns:c16="http://schemas.microsoft.com/office/drawing/2014/chart" uri="{C3380CC4-5D6E-409C-BE32-E72D297353CC}">
              <c16:uniqueId val="{00000002-BB9E-4F90-A45D-28B75E1857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過年度の利子償還開始などにより利子は増となったものの、新規借入に伴う新たな元金より過去借入分の償還終了分が上回ったことで償還元金が減となり、利子の増額幅より元金の減額幅が上回ることから、前年度と比べて</a:t>
          </a:r>
          <a:r>
            <a:rPr kumimoji="1" lang="en-US" altLang="ja-JP" sz="1300">
              <a:latin typeface="ＭＳ ゴシック" pitchFamily="49" charset="-128"/>
              <a:ea typeface="ＭＳ ゴシック" pitchFamily="49" charset="-128"/>
            </a:rPr>
            <a:t>44</a:t>
          </a:r>
          <a:r>
            <a:rPr kumimoji="1" lang="ja-JP" altLang="en-US" sz="1300">
              <a:latin typeface="ＭＳ ゴシック" pitchFamily="49" charset="-128"/>
              <a:ea typeface="ＭＳ ゴシック" pitchFamily="49" charset="-128"/>
            </a:rPr>
            <a:t>百万円の減となっている。</a:t>
          </a:r>
        </a:p>
        <a:p>
          <a:r>
            <a:rPr kumimoji="1" lang="ja-JP" altLang="en-US" sz="1300">
              <a:latin typeface="ＭＳ ゴシック" pitchFamily="49" charset="-128"/>
              <a:ea typeface="ＭＳ ゴシック" pitchFamily="49" charset="-128"/>
            </a:rPr>
            <a:t>　また、学校給食センターの整備に係る債務負担行為に基づく令和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年度支出額は前年度の即納金分が減少したことで、</a:t>
          </a:r>
          <a:r>
            <a:rPr kumimoji="1" lang="en-US" altLang="ja-JP" sz="1300">
              <a:latin typeface="ＭＳ ゴシック" pitchFamily="49" charset="-128"/>
              <a:ea typeface="ＭＳ ゴシック" pitchFamily="49" charset="-128"/>
            </a:rPr>
            <a:t>637</a:t>
          </a:r>
          <a:r>
            <a:rPr kumimoji="1" lang="ja-JP" altLang="en-US" sz="1300">
              <a:latin typeface="ＭＳ ゴシック" pitchFamily="49" charset="-128"/>
              <a:ea typeface="ＭＳ ゴシック" pitchFamily="49" charset="-128"/>
            </a:rPr>
            <a:t>百万円の減となった。</a:t>
          </a:r>
        </a:p>
        <a:p>
          <a:r>
            <a:rPr kumimoji="1" lang="ja-JP" altLang="en-US" sz="1300">
              <a:latin typeface="ＭＳ ゴシック" pitchFamily="49" charset="-128"/>
              <a:ea typeface="ＭＳ ゴシック" pitchFamily="49" charset="-128"/>
            </a:rPr>
            <a:t>　今後も公共施設等の再編などが予定されているため、将来的に実質公債費比率がさらに増加することが見込まれるが、引き続き、県内や類似団体平均値を一つの目安としながら、適正水準の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年度の地方債残高については、新規借入額が償還額を下回ったことにより、前年度と比べて</a:t>
          </a:r>
          <a:r>
            <a:rPr kumimoji="1" lang="en-US" altLang="ja-JP" sz="1300">
              <a:latin typeface="ＭＳ ゴシック" pitchFamily="49" charset="-128"/>
              <a:ea typeface="ＭＳ ゴシック" pitchFamily="49" charset="-128"/>
            </a:rPr>
            <a:t>75</a:t>
          </a:r>
          <a:r>
            <a:rPr kumimoji="1" lang="ja-JP" altLang="en-US" sz="1300">
              <a:latin typeface="ＭＳ ゴシック" pitchFamily="49" charset="-128"/>
              <a:ea typeface="ＭＳ ゴシック" pitchFamily="49" charset="-128"/>
            </a:rPr>
            <a:t>百万円の減となった。</a:t>
          </a:r>
        </a:p>
        <a:p>
          <a:r>
            <a:rPr kumimoji="1" lang="ja-JP" altLang="en-US" sz="1300">
              <a:latin typeface="ＭＳ ゴシック" pitchFamily="49" charset="-128"/>
              <a:ea typeface="ＭＳ ゴシック" pitchFamily="49" charset="-128"/>
            </a:rPr>
            <a:t>　また、令和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年度の債務負担行為に基づく支出予定額についても、学校給食センターの整備に係る即納金分が減少したことにより、前年度と比べて</a:t>
          </a:r>
          <a:r>
            <a:rPr kumimoji="1" lang="en-US" altLang="ja-JP" sz="1300">
              <a:latin typeface="ＭＳ ゴシック" pitchFamily="49" charset="-128"/>
              <a:ea typeface="ＭＳ ゴシック" pitchFamily="49" charset="-128"/>
            </a:rPr>
            <a:t>225</a:t>
          </a:r>
          <a:r>
            <a:rPr kumimoji="1" lang="ja-JP" altLang="en-US" sz="1300">
              <a:latin typeface="ＭＳ ゴシック" pitchFamily="49" charset="-128"/>
              <a:ea typeface="ＭＳ ゴシック" pitchFamily="49" charset="-128"/>
            </a:rPr>
            <a:t>百万円の減となるなど、将来負担額全体として、前年度と比べて</a:t>
          </a:r>
          <a:r>
            <a:rPr kumimoji="1" lang="en-US" altLang="ja-JP" sz="1300">
              <a:latin typeface="ＭＳ ゴシック" pitchFamily="49" charset="-128"/>
              <a:ea typeface="ＭＳ ゴシック" pitchFamily="49" charset="-128"/>
            </a:rPr>
            <a:t>869</a:t>
          </a:r>
          <a:r>
            <a:rPr kumimoji="1" lang="ja-JP" altLang="en-US" sz="1300">
              <a:latin typeface="ＭＳ ゴシック" pitchFamily="49" charset="-128"/>
              <a:ea typeface="ＭＳ ゴシック" pitchFamily="49" charset="-128"/>
            </a:rPr>
            <a:t>百万円の減となっている。</a:t>
          </a:r>
        </a:p>
        <a:p>
          <a:r>
            <a:rPr kumimoji="1" lang="ja-JP" altLang="en-US" sz="1300">
              <a:latin typeface="ＭＳ ゴシック" pitchFamily="49" charset="-128"/>
              <a:ea typeface="ＭＳ ゴシック" pitchFamily="49" charset="-128"/>
            </a:rPr>
            <a:t>　今後も公共施設等の再編などが予定されているため、将来負担比率がさらに増加することが見込まれるが、後世への負担を少しでも軽減するよう、適正水準の確保に努めていく。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百万円の増となったことなどにより、基金全体としては、前年度と比較して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各基金の目的に沿った、適切な金額を積立できるよう努める。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・公共施設再編整備基金：公共施設の再編、整備、改修等の財源に充てる。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・東海道新幹線新駅整備基金：ツインシティ倉見地区整備事業に伴い、東海道新幹線新駅誘致地区を中心とした新たな北部拠点とするための事業の財源に充てる。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・まちづくり基金：多様な人々の参加による活力あるまちづくりに資する財源に充てる。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・森林環境整備基金：森林の整備及びその促進に関する施策の財源に充てる。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・公共施設再編整備基金：再編整備事業に係る令和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年度の元利償還金分、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・東海道新幹線新駅整備基金：町の財政状況等も鑑みつつ、同基金の目的に資するため、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・まちづくり基金：寄附者の寄附目的にあった事業への充当（取崩）を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百万円行ったものの、寄附金の一部（ふるさと納税事務経費への充当以外）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・森林環境整備基金：森林環境譲与税を後年度の森林環境整備等に適切に活用するため、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・公共施設再編整備基金：将来の公共施設の保全、更新等を計画的に進めるための財源として活用する予定。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・東海道新幹線新駅整備基金：東海道新幹線新駅の整備に要する資金の財源として活用する予定。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・まちづくり基金：今後も、寄附者の寄附目的にあった事業への充当（取崩）及び寄附金の一部（ふるさと納税事務経費への充当以外）の積立てを行う予定。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・森林環境整備基金：森林環境譲与税の趣旨に沿った、森林の整備及びその促進に関する施策の財源として活用する予定。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当初予算及び補正予算において財源不足を補うため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年度決算の余剰分など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なし（同基金については令和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48,997
47,697
13.34
21,909,065
20,371,441
1,445,752
10,910,585
7,187,909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年単年度では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1.116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微減</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増加した。これは過去</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年で最大であるが、近年の町民税や固定資産税等の町税の増加などが主な要因である。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依然として指数が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を超える推移となっているが、引き続き財政運営にあたり、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公共施設の更新・改修などに民間資金を活用した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PPP/PFI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手法の優先的導入による財政負担の軽減や、移住・定住の促進など行い、健全な財政運営に努めていく。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3528</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900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124178</xdr:rowOff>
    </xdr:from>
    <xdr:to>
      <xdr:col>23</xdr:col>
      <xdr:colOff>184150</xdr:colOff>
      <xdr:row>39</xdr:row>
      <xdr:rowOff>54328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140705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経常収支比率は、前年度より</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97.0</a:t>
          </a:r>
          <a:r>
            <a:rPr kumimoji="1" lang="ja-JP" altLang="en-US" sz="1200">
              <a:latin typeface="ＭＳ Ｐゴシック" panose="020B0600070205080204" pitchFamily="50" charset="-128"/>
              <a:ea typeface="ＭＳ Ｐゴシック" panose="020B0600070205080204" pitchFamily="50" charset="-128"/>
            </a:rPr>
            <a:t>％となった。過去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年度全ての年度において、類似団体平均値を上回っており、依然として財政構造の硬直化が続いている状況である。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分母の経常一般財源等が増加したものの、扶助費の増や寒川町学校給食センターの運用開始に伴う食糧費や維持管理費などにより、分子の経常経費充当一般財源等も増加したことで、前年度より比率が増加した。扶助費等については今後も増加傾向が見込まれることから、経常経費の節減や、さらなる歳入の確保など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73025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1845"/>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32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432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人当たりの人件費・物件費等は、前年度から</a:t>
          </a:r>
          <a:r>
            <a:rPr kumimoji="1" lang="en-US" altLang="ja-JP" sz="1200">
              <a:latin typeface="ＭＳ Ｐゴシック" panose="020B0600070205080204" pitchFamily="50" charset="-128"/>
              <a:ea typeface="ＭＳ Ｐゴシック" panose="020B0600070205080204" pitchFamily="50" charset="-128"/>
            </a:rPr>
            <a:t>9,780</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139,583</a:t>
          </a:r>
          <a:r>
            <a:rPr kumimoji="1" lang="ja-JP" altLang="en-US" sz="1200">
              <a:latin typeface="ＭＳ Ｐゴシック" panose="020B0600070205080204" pitchFamily="50" charset="-128"/>
              <a:ea typeface="ＭＳ Ｐゴシック" panose="020B0600070205080204" pitchFamily="50" charset="-128"/>
            </a:rPr>
            <a:t>円となったものの、類似団体平均値とおおむね同水準で推移している。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年度については、給与改定に伴う人件費の増や、広域リサイクルセンター長期包括運営責任業務委託料の増などによる物件費が増となったことで、前年度より増加した。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今後、公共施設の老朽化に伴う維持補修費のさらなる増加も見込まれることから、</a:t>
          </a:r>
          <a:r>
            <a:rPr kumimoji="1" lang="en-US" altLang="ja-JP" sz="1200">
              <a:latin typeface="ＭＳ Ｐゴシック" panose="020B0600070205080204" pitchFamily="50" charset="-128"/>
              <a:ea typeface="ＭＳ Ｐゴシック" panose="020B0600070205080204" pitchFamily="50" charset="-128"/>
            </a:rPr>
            <a:t>PPP/PFI</a:t>
          </a:r>
          <a:r>
            <a:rPr kumimoji="1" lang="ja-JP" altLang="en-US" sz="1200">
              <a:latin typeface="ＭＳ Ｐゴシック" panose="020B0600070205080204" pitchFamily="50" charset="-128"/>
              <a:ea typeface="ＭＳ Ｐゴシック" panose="020B0600070205080204" pitchFamily="50" charset="-128"/>
            </a:rPr>
            <a:t>手法の優先的導入による、さらなる事務の効率化や人員配置の適正化などに努めていく。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122636</xdr:rowOff>
    </xdr:from>
    <xdr:to>
      <xdr:col>23</xdr:col>
      <xdr:colOff>133350</xdr:colOff>
      <xdr:row>83</xdr:row>
      <xdr:rowOff>10184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1536"/>
          <a:ext cx="8382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122636</xdr:rowOff>
    </xdr:from>
    <xdr:to>
      <xdr:col>19</xdr:col>
      <xdr:colOff>133350</xdr:colOff>
      <xdr:row>82</xdr:row>
      <xdr:rowOff>122690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81536"/>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122690</xdr:rowOff>
    </xdr:from>
    <xdr:to>
      <xdr:col>15</xdr:col>
      <xdr:colOff>82550</xdr:colOff>
      <xdr:row>82</xdr:row>
      <xdr:rowOff>139866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81590"/>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114601</xdr:rowOff>
    </xdr:from>
    <xdr:to>
      <xdr:col>11</xdr:col>
      <xdr:colOff>31750</xdr:colOff>
      <xdr:row>82</xdr:row>
      <xdr:rowOff>139866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3501"/>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130834</xdr:rowOff>
    </xdr:from>
    <xdr:to>
      <xdr:col>23</xdr:col>
      <xdr:colOff>184150</xdr:colOff>
      <xdr:row>83</xdr:row>
      <xdr:rowOff>60984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147361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71836</xdr:rowOff>
    </xdr:from>
    <xdr:to>
      <xdr:col>19</xdr:col>
      <xdr:colOff>184150</xdr:colOff>
      <xdr:row>83</xdr:row>
      <xdr:rowOff>1986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12163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9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71890</xdr:rowOff>
    </xdr:from>
    <xdr:to>
      <xdr:col>15</xdr:col>
      <xdr:colOff>133350</xdr:colOff>
      <xdr:row>83</xdr:row>
      <xdr:rowOff>2040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12217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9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89066</xdr:rowOff>
    </xdr:from>
    <xdr:to>
      <xdr:col>11</xdr:col>
      <xdr:colOff>82550</xdr:colOff>
      <xdr:row>83</xdr:row>
      <xdr:rowOff>19216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29393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63801</xdr:rowOff>
    </xdr:from>
    <xdr:to>
      <xdr:col>7</xdr:col>
      <xdr:colOff>31750</xdr:colOff>
      <xdr:row>82</xdr:row>
      <xdr:rowOff>165401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150178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0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職員の定年退職や経験年数等の変動により、前年度と比較して減少したものの、直近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年間では類似団体平均を上回っている。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今後も人事院勧告等による国の状況等を踏まえつつ、適正な給与水準の維持に努めていく。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68943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703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年度まで</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人台で推移していたものの、消防広域化に伴う消防職員の退職により、令和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年度からは</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人台で推移している。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年度については、過去</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間同様に県平均を下回っているが、引き続き職員数の適正化を進めていくとともに、各部署の業務内容等に応じた職員の適正配置や役割、資質に応じた職員力の向上に努めていく。またＤＸ（デジタル・トランスフォーメーション）の推進による業務の効率化も図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95109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60660"/>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56233</xdr:rowOff>
    </xdr:from>
    <xdr:to>
      <xdr:col>77</xdr:col>
      <xdr:colOff>44450</xdr:colOff>
      <xdr:row>60</xdr:row>
      <xdr:rowOff>73660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4323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56233</xdr:rowOff>
    </xdr:from>
    <xdr:to>
      <xdr:col>72</xdr:col>
      <xdr:colOff>203200</xdr:colOff>
      <xdr:row>61</xdr:row>
      <xdr:rowOff>32244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43233"/>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32244</xdr:rowOff>
    </xdr:from>
    <xdr:to>
      <xdr:col>68</xdr:col>
      <xdr:colOff>152400</xdr:colOff>
      <xdr:row>61</xdr:row>
      <xdr:rowOff>33585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9069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44309</xdr:rowOff>
    </xdr:from>
    <xdr:to>
      <xdr:col>81</xdr:col>
      <xdr:colOff>95250</xdr:colOff>
      <xdr:row>60</xdr:row>
      <xdr:rowOff>145909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60836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5433</xdr:rowOff>
    </xdr:from>
    <xdr:to>
      <xdr:col>73</xdr:col>
      <xdr:colOff>44450</xdr:colOff>
      <xdr:row>60</xdr:row>
      <xdr:rowOff>107033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117210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6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152894</xdr:rowOff>
    </xdr:from>
    <xdr:to>
      <xdr:col>68</xdr:col>
      <xdr:colOff>203200</xdr:colOff>
      <xdr:row>61</xdr:row>
      <xdr:rowOff>83044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年度の寒川町学校給食センターの整備に伴い、公債費に準ずる債務負担行為が追加されたことから</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％台となった。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％となったが、過去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年度全ての年度において、類似団体平均値は下回っている。</a:t>
          </a:r>
        </a:p>
        <a:p>
          <a:r>
            <a:rPr kumimoji="1" lang="ja-JP" altLang="en-US" sz="1200">
              <a:latin typeface="ＭＳ Ｐゴシック" panose="020B0600070205080204" pitchFamily="50" charset="-128"/>
              <a:ea typeface="ＭＳ Ｐゴシック" panose="020B0600070205080204" pitchFamily="50" charset="-128"/>
            </a:rPr>
            <a:t>　今後、公共施設の老朽化による更新などが予定されているため、将来的に公債費の増加が見込まれるが、引き続き、県内や類似団体平均値を一つの目安としながら、適正水準の確保に努めていく。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92287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976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48263"/>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161713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145627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年度より算定なし（</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未満のマイナス）の状態が続いており、類似団体内順位第</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位と良好な状況である。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年度については、地方債発行額が既発債の償還額を下回ったとから地方債残高は</a:t>
          </a:r>
          <a:r>
            <a:rPr kumimoji="1" lang="en-US" altLang="ja-JP" sz="1200">
              <a:latin typeface="ＭＳ Ｐゴシック" panose="020B0600070205080204" pitchFamily="50" charset="-128"/>
              <a:ea typeface="ＭＳ Ｐゴシック" panose="020B0600070205080204" pitchFamily="50" charset="-128"/>
            </a:rPr>
            <a:t>74,797</a:t>
          </a:r>
          <a:r>
            <a:rPr kumimoji="1" lang="ja-JP" altLang="en-US" sz="1200">
              <a:latin typeface="ＭＳ Ｐゴシック" panose="020B0600070205080204" pitchFamily="50" charset="-128"/>
              <a:ea typeface="ＭＳ Ｐゴシック" panose="020B0600070205080204" pitchFamily="50" charset="-128"/>
            </a:rPr>
            <a:t>千円減少し、</a:t>
          </a:r>
          <a:r>
            <a:rPr kumimoji="1" lang="en-US" altLang="ja-JP" sz="1200">
              <a:latin typeface="ＭＳ Ｐゴシック" panose="020B0600070205080204" pitchFamily="50" charset="-128"/>
              <a:ea typeface="ＭＳ Ｐゴシック" panose="020B0600070205080204" pitchFamily="50" charset="-128"/>
            </a:rPr>
            <a:t>7,187,909</a:t>
          </a:r>
          <a:r>
            <a:rPr kumimoji="1" lang="ja-JP" altLang="en-US" sz="1200">
              <a:latin typeface="ＭＳ Ｐゴシック" panose="020B0600070205080204" pitchFamily="50" charset="-128"/>
              <a:ea typeface="ＭＳ Ｐゴシック" panose="020B0600070205080204" pitchFamily="50" charset="-128"/>
            </a:rPr>
            <a:t>千円となった。</a:t>
          </a:r>
        </a:p>
        <a:p>
          <a:r>
            <a:rPr kumimoji="1" lang="ja-JP" altLang="en-US" sz="1200">
              <a:latin typeface="ＭＳ Ｐゴシック" panose="020B0600070205080204" pitchFamily="50" charset="-128"/>
              <a:ea typeface="ＭＳ Ｐゴシック" panose="020B0600070205080204" pitchFamily="50" charset="-128"/>
            </a:rPr>
            <a:t>　今後、公共施設の老朽化による更新などが予定されているため、将来負担比率のさらなる増加が見込まれるが、後世への負担を少しでも軽減するよう、適正水準の確保に努めていく。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48,997
47,697
13.34
21,909,065
20,371,441
1,445,752
10,910,585
7,187,909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年度については、分母の経常一般財源等も増加したものの、給与改定に伴う人件費の増加等による分子の増加割合が上回ったため、前年度より</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全国平均と同水準で、かつ県平均より下回っている状態であることから、住民サービスを低下させることがない組織を構築しているといえる。今後はＤＸ（デジタル・トランスフォーメーション）の推進やアウトソーシングの活用等を図ることで、さらなる効率的な組織体制の構築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41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年度全ての年度において、類似団体平均値を上回っている。これは寒川総合体育館などの施設管理や運営について、指定管理者制度を積極的に活用していることなどが大きく影響していると考えている。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年度については、国内企業物価指数の上昇により委託料の改定を行った広域リサイクルセンター長期包括運営責任業務委託料の増加などにより、前年度より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ポイントの増となった。今後も人件費の抑制と合わせて、引き続き適正化に努めていく。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18415</xdr:rowOff>
    </xdr:from>
    <xdr:to>
      <xdr:col>82</xdr:col>
      <xdr:colOff>107950</xdr:colOff>
      <xdr:row>18</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10451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64135</xdr:rowOff>
    </xdr:from>
    <xdr:to>
      <xdr:col>78</xdr:col>
      <xdr:colOff>69850</xdr:colOff>
      <xdr:row>18</xdr:row>
      <xdr:rowOff>18415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7878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64135</xdr:rowOff>
    </xdr:from>
    <xdr:to>
      <xdr:col>73</xdr:col>
      <xdr:colOff>180975</xdr:colOff>
      <xdr:row>17</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9787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81280</xdr:rowOff>
    </xdr:from>
    <xdr:to>
      <xdr:col>69</xdr:col>
      <xdr:colOff>92075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95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70485</xdr:rowOff>
    </xdr:from>
    <xdr:to>
      <xdr:col>82</xdr:col>
      <xdr:colOff>158750</xdr:colOff>
      <xdr:row>19</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1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1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139065</xdr:rowOff>
    </xdr:from>
    <xdr:to>
      <xdr:col>78</xdr:col>
      <xdr:colOff>120650</xdr:colOff>
      <xdr:row>18</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53992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xdr:rowOff>
    </xdr:from>
    <xdr:to>
      <xdr:col>74</xdr:col>
      <xdr:colOff>31750</xdr:colOff>
      <xdr:row>17</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30480</xdr:rowOff>
    </xdr:from>
    <xdr:to>
      <xdr:col>69</xdr:col>
      <xdr:colOff>142875</xdr:colOff>
      <xdr:row>17</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年度については、児童手当制度改正に伴い支給単価が増えたこと等による児童手当扶助料などが増加したことにより、全体として前年度より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扶助費については、過去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全ての年度において、全国平均や県平均を下回っているものの、類似団体平均値を上回っている。扶助費の伸びは経常収支比率を高め、財政の硬直化がより進行する可能性があるため、引き続き適正化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78994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5106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21844</xdr:rowOff>
    </xdr:from>
    <xdr:to>
      <xdr:col>19</xdr:col>
      <xdr:colOff>187325</xdr:colOff>
      <xdr:row>56</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230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6230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131572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77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28194</xdr:rowOff>
    </xdr:from>
    <xdr:to>
      <xdr:col>24</xdr:col>
      <xdr:colOff>76200</xdr:colOff>
      <xdr:row>57</xdr:row>
      <xdr:rowOff>129794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57421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80772</xdr:rowOff>
    </xdr:from>
    <xdr:to>
      <xdr:col>11</xdr:col>
      <xdr:colOff>60325</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167149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維持補修費は、各施設等の老朽化が進行しているものの、近年は施設利用等に影響のない範囲で、必要最低限の修繕にとどめている。</a:t>
          </a:r>
        </a:p>
        <a:p>
          <a:r>
            <a:rPr kumimoji="1" lang="ja-JP" altLang="en-US" sz="1200">
              <a:latin typeface="ＭＳ Ｐゴシック" panose="020B0600070205080204" pitchFamily="50" charset="-128"/>
              <a:ea typeface="ＭＳ Ｐゴシック" panose="020B0600070205080204" pitchFamily="50" charset="-128"/>
            </a:rPr>
            <a:t>　類似団体比較で適正水準を確保しているものの、今後、公共施設の老朽化による維持補修費の増加や、高齢化の進行等により、社会保障制度である各特別会計への繰出金が増加するものと予想されることから、引き続き適正範囲内での財政運営に努めていく。</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29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57150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19050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3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補助費等については、消防広域化に伴う消防業務委託料の新設により、令和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％台で推移している。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年度については、消防業務委託料や、維持補修工事等に係る雨水処理負担金の増などにより、前年度と比べて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類似団体平均値とほぼ同水準であるものの、全国平均や県平均よりも上回っているため、引き続き団体向け補助金等の見直しを行い、適正化に努めていく。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7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88900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123190</xdr:rowOff>
    </xdr:from>
    <xdr:to>
      <xdr:col>73</xdr:col>
      <xdr:colOff>180975</xdr:colOff>
      <xdr:row>36</xdr:row>
      <xdr:rowOff>88900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781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34</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781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66057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72390</xdr:rowOff>
    </xdr:from>
    <xdr:to>
      <xdr:col>69</xdr:col>
      <xdr:colOff>142875</xdr:colOff>
      <xdr:row>34</xdr:row>
      <xdr:rowOff>2540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年度全ての年度において、類似団体平均値を下回っている。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年度については、新規借入に伴う新たな元金よりも、過去借入分の償還終了分が上回ったことに伴う町債償還元金の減などにより、前年度より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今後、公共施設の再編や老朽化による更新などにより、借入額の増加が見込まれるため、類似団体平均値等を一つの目安にしながら、適正水準の確保に努めていく。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165863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971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26415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24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566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49276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公債費以外に係る経常収支比率は、前年度と比べて</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主な要因としては、扶助費の増や広域リサイクルセンター長期包括運営責任業務委託料などによる物件費の増が挙げられる。</a:t>
          </a:r>
        </a:p>
        <a:p>
          <a:r>
            <a:rPr kumimoji="1" lang="ja-JP" altLang="en-US" sz="1200">
              <a:latin typeface="ＭＳ Ｐゴシック" panose="020B0600070205080204" pitchFamily="50" charset="-128"/>
              <a:ea typeface="ＭＳ Ｐゴシック" panose="020B0600070205080204" pitchFamily="50" charset="-128"/>
            </a:rPr>
            <a:t>　今後も多様化する住民ニーズを踏まえつつ、類似団体平均や県内平均を上回るものについては、さらなる精査を行い、適正化に努めていく。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79</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8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79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78</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791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11176</xdr:rowOff>
    </xdr:from>
    <xdr:to>
      <xdr:col>29</xdr:col>
      <xdr:colOff>127000</xdr:colOff>
      <xdr:row>20</xdr:row>
      <xdr:rowOff>62243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801"/>
          <a:ext cx="647700" cy="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62243</xdr:rowOff>
    </xdr:from>
    <xdr:to>
      <xdr:col>26</xdr:col>
      <xdr:colOff>50800</xdr:colOff>
      <xdr:row>20</xdr:row>
      <xdr:rowOff>84315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38868"/>
          <a:ext cx="698500" cy="22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141376</xdr:rowOff>
    </xdr:from>
    <xdr:to>
      <xdr:col>22</xdr:col>
      <xdr:colOff>114300</xdr:colOff>
      <xdr:row>20</xdr:row>
      <xdr:rowOff>84315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6551"/>
          <a:ext cx="698500" cy="11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141376</xdr:rowOff>
    </xdr:from>
    <xdr:to>
      <xdr:col>18</xdr:col>
      <xdr:colOff>177800</xdr:colOff>
      <xdr:row>19</xdr:row>
      <xdr:rowOff>146748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6551"/>
          <a:ext cx="6985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131826</xdr:rowOff>
    </xdr:from>
    <xdr:to>
      <xdr:col>29</xdr:col>
      <xdr:colOff>177800</xdr:colOff>
      <xdr:row>20</xdr:row>
      <xdr:rowOff>61976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103903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11443</xdr:rowOff>
    </xdr:from>
    <xdr:to>
      <xdr:col>26</xdr:col>
      <xdr:colOff>101600</xdr:colOff>
      <xdr:row>20</xdr:row>
      <xdr:rowOff>113043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8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97820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33515</xdr:rowOff>
    </xdr:from>
    <xdr:to>
      <xdr:col>22</xdr:col>
      <xdr:colOff>165100</xdr:colOff>
      <xdr:row>20</xdr:row>
      <xdr:rowOff>135115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119892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90576</xdr:rowOff>
    </xdr:from>
    <xdr:to>
      <xdr:col>19</xdr:col>
      <xdr:colOff>38100</xdr:colOff>
      <xdr:row>20</xdr:row>
      <xdr:rowOff>20726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95948</xdr:rowOff>
    </xdr:from>
    <xdr:to>
      <xdr:col>15</xdr:col>
      <xdr:colOff>101600</xdr:colOff>
      <xdr:row>20</xdr:row>
      <xdr:rowOff>26098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224063</xdr:rowOff>
    </xdr:from>
    <xdr:to>
      <xdr:col>29</xdr:col>
      <xdr:colOff>127000</xdr:colOff>
      <xdr:row>35</xdr:row>
      <xdr:rowOff>195854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91513"/>
          <a:ext cx="647700" cy="31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224063</xdr:rowOff>
    </xdr:from>
    <xdr:to>
      <xdr:col>26</xdr:col>
      <xdr:colOff>50800</xdr:colOff>
      <xdr:row>35</xdr:row>
      <xdr:rowOff>226601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91513"/>
          <a:ext cx="698500" cy="34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226601</xdr:rowOff>
    </xdr:from>
    <xdr:to>
      <xdr:col>22</xdr:col>
      <xdr:colOff>114300</xdr:colOff>
      <xdr:row>35</xdr:row>
      <xdr:rowOff>263634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6951"/>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263634</xdr:rowOff>
    </xdr:from>
    <xdr:to>
      <xdr:col>18</xdr:col>
      <xdr:colOff>177800</xdr:colOff>
      <xdr:row>35</xdr:row>
      <xdr:rowOff>316441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3984"/>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145054</xdr:rowOff>
    </xdr:from>
    <xdr:to>
      <xdr:col>29</xdr:col>
      <xdr:colOff>177800</xdr:colOff>
      <xdr:row>35</xdr:row>
      <xdr:rowOff>246654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117131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173263</xdr:rowOff>
    </xdr:from>
    <xdr:to>
      <xdr:col>26</xdr:col>
      <xdr:colOff>101600</xdr:colOff>
      <xdr:row>34</xdr:row>
      <xdr:rowOff>274864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40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285040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0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175801</xdr:rowOff>
    </xdr:from>
    <xdr:to>
      <xdr:col>22</xdr:col>
      <xdr:colOff>165100</xdr:colOff>
      <xdr:row>35</xdr:row>
      <xdr:rowOff>277401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262178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7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212834</xdr:rowOff>
    </xdr:from>
    <xdr:to>
      <xdr:col>19</xdr:col>
      <xdr:colOff>38100</xdr:colOff>
      <xdr:row>35</xdr:row>
      <xdr:rowOff>314434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299211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265641</xdr:rowOff>
    </xdr:from>
    <xdr:to>
      <xdr:col>15</xdr:col>
      <xdr:colOff>101600</xdr:colOff>
      <xdr:row>36</xdr:row>
      <xdr:rowOff>24341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48,997
47,697
13.34
21,909,065
20,371,441
1,445,752
10,910,585
7,187,909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39589</xdr:rowOff>
    </xdr:from>
    <xdr:to>
      <xdr:col>24</xdr:col>
      <xdr:colOff>63500</xdr:colOff>
      <xdr:row>37</xdr:row>
      <xdr:rowOff>114717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3239"/>
          <a:ext cx="838200" cy="7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114717</xdr:rowOff>
    </xdr:from>
    <xdr:to>
      <xdr:col>19</xdr:col>
      <xdr:colOff>177800</xdr:colOff>
      <xdr:row>37</xdr:row>
      <xdr:rowOff>130197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8367"/>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159719</xdr:rowOff>
    </xdr:from>
    <xdr:to>
      <xdr:col>15</xdr:col>
      <xdr:colOff>50800</xdr:colOff>
      <xdr:row>37</xdr:row>
      <xdr:rowOff>130197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1919"/>
          <a:ext cx="889000" cy="1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159719</xdr:rowOff>
    </xdr:from>
    <xdr:to>
      <xdr:col>10</xdr:col>
      <xdr:colOff>114300</xdr:colOff>
      <xdr:row>36</xdr:row>
      <xdr:rowOff>163964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191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160239</xdr:rowOff>
    </xdr:from>
    <xdr:to>
      <xdr:col>24</xdr:col>
      <xdr:colOff>114300</xdr:colOff>
      <xdr:row>37</xdr:row>
      <xdr:rowOff>90389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138666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63917</xdr:rowOff>
    </xdr:from>
    <xdr:to>
      <xdr:col>20</xdr:col>
      <xdr:colOff>38100</xdr:colOff>
      <xdr:row>37</xdr:row>
      <xdr:rowOff>165517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156644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79397</xdr:rowOff>
    </xdr:from>
    <xdr:to>
      <xdr:col>15</xdr:col>
      <xdr:colOff>101600</xdr:colOff>
      <xdr:row>38</xdr:row>
      <xdr:rowOff>9547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108919</xdr:rowOff>
    </xdr:from>
    <xdr:to>
      <xdr:col>10</xdr:col>
      <xdr:colOff>165100</xdr:colOff>
      <xdr:row>37</xdr:row>
      <xdr:rowOff>39069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55596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113164</xdr:rowOff>
    </xdr:from>
    <xdr:to>
      <xdr:col>6</xdr:col>
      <xdr:colOff>38100</xdr:colOff>
      <xdr:row>37</xdr:row>
      <xdr:rowOff>43314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59841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6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68294</xdr:rowOff>
    </xdr:from>
    <xdr:to>
      <xdr:col>24</xdr:col>
      <xdr:colOff>63500</xdr:colOff>
      <xdr:row>57</xdr:row>
      <xdr:rowOff>126012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0944"/>
          <a:ext cx="838200" cy="5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107221</xdr:rowOff>
    </xdr:from>
    <xdr:to>
      <xdr:col>19</xdr:col>
      <xdr:colOff>177800</xdr:colOff>
      <xdr:row>57</xdr:row>
      <xdr:rowOff>126012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9871"/>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107221</xdr:rowOff>
    </xdr:from>
    <xdr:to>
      <xdr:col>15</xdr:col>
      <xdr:colOff>50800</xdr:colOff>
      <xdr:row>57</xdr:row>
      <xdr:rowOff>162944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9871"/>
          <a:ext cx="889000" cy="5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162944</xdr:rowOff>
    </xdr:from>
    <xdr:to>
      <xdr:col>10</xdr:col>
      <xdr:colOff>114300</xdr:colOff>
      <xdr:row>58</xdr:row>
      <xdr:rowOff>38476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5594"/>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17494</xdr:rowOff>
    </xdr:from>
    <xdr:to>
      <xdr:col>24</xdr:col>
      <xdr:colOff>114300</xdr:colOff>
      <xdr:row>57</xdr:row>
      <xdr:rowOff>119094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75212</xdr:rowOff>
    </xdr:from>
    <xdr:to>
      <xdr:col>20</xdr:col>
      <xdr:colOff>38100</xdr:colOff>
      <xdr:row>58</xdr:row>
      <xdr:rowOff>5362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167939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56421</xdr:rowOff>
    </xdr:from>
    <xdr:to>
      <xdr:col>15</xdr:col>
      <xdr:colOff>101600</xdr:colOff>
      <xdr:row>57</xdr:row>
      <xdr:rowOff>158021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149148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112144</xdr:rowOff>
    </xdr:from>
    <xdr:to>
      <xdr:col>10</xdr:col>
      <xdr:colOff>165100</xdr:colOff>
      <xdr:row>58</xdr:row>
      <xdr:rowOff>42294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33421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159126</xdr:rowOff>
    </xdr:from>
    <xdr:to>
      <xdr:col>6</xdr:col>
      <xdr:colOff>38100</xdr:colOff>
      <xdr:row>58</xdr:row>
      <xdr:rowOff>89276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80403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25081</xdr:rowOff>
    </xdr:from>
    <xdr:to>
      <xdr:col>24</xdr:col>
      <xdr:colOff>63500</xdr:colOff>
      <xdr:row>78</xdr:row>
      <xdr:rowOff>43734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8181"/>
          <a:ext cx="8382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25081</xdr:rowOff>
    </xdr:from>
    <xdr:to>
      <xdr:col>19</xdr:col>
      <xdr:colOff>177800</xdr:colOff>
      <xdr:row>78</xdr:row>
      <xdr:rowOff>41128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8181"/>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33082</xdr:rowOff>
    </xdr:from>
    <xdr:to>
      <xdr:col>15</xdr:col>
      <xdr:colOff>50800</xdr:colOff>
      <xdr:row>78</xdr:row>
      <xdr:rowOff>41128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6182"/>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143221</xdr:rowOff>
    </xdr:from>
    <xdr:to>
      <xdr:col>10</xdr:col>
      <xdr:colOff>114300</xdr:colOff>
      <xdr:row>78</xdr:row>
      <xdr:rowOff>33082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44871"/>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164384</xdr:rowOff>
    </xdr:from>
    <xdr:to>
      <xdr:col>24</xdr:col>
      <xdr:colOff>114300</xdr:colOff>
      <xdr:row>78</xdr:row>
      <xdr:rowOff>94534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79311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145731</xdr:rowOff>
    </xdr:from>
    <xdr:to>
      <xdr:col>20</xdr:col>
      <xdr:colOff>38100</xdr:colOff>
      <xdr:row>78</xdr:row>
      <xdr:rowOff>75881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161778</xdr:rowOff>
    </xdr:from>
    <xdr:to>
      <xdr:col>15</xdr:col>
      <xdr:colOff>101600</xdr:colOff>
      <xdr:row>78</xdr:row>
      <xdr:rowOff>91928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83055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153732</xdr:rowOff>
    </xdr:from>
    <xdr:to>
      <xdr:col>10</xdr:col>
      <xdr:colOff>165100</xdr:colOff>
      <xdr:row>78</xdr:row>
      <xdr:rowOff>83882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75009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92421</xdr:rowOff>
    </xdr:from>
    <xdr:to>
      <xdr:col>6</xdr:col>
      <xdr:colOff>38100</xdr:colOff>
      <xdr:row>78</xdr:row>
      <xdr:rowOff>22571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133474</xdr:rowOff>
    </xdr:from>
    <xdr:to>
      <xdr:col>24</xdr:col>
      <xdr:colOff>63500</xdr:colOff>
      <xdr:row>97</xdr:row>
      <xdr:rowOff>79164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92674"/>
          <a:ext cx="838200" cy="1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79164</xdr:rowOff>
    </xdr:from>
    <xdr:to>
      <xdr:col>19</xdr:col>
      <xdr:colOff>177800</xdr:colOff>
      <xdr:row>98</xdr:row>
      <xdr:rowOff>29983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9814"/>
          <a:ext cx="889000" cy="1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22875</xdr:rowOff>
    </xdr:from>
    <xdr:to>
      <xdr:col>15</xdr:col>
      <xdr:colOff>50800</xdr:colOff>
      <xdr:row>98</xdr:row>
      <xdr:rowOff>29983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53525"/>
          <a:ext cx="889000" cy="1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22875</xdr:rowOff>
    </xdr:from>
    <xdr:to>
      <xdr:col>10</xdr:col>
      <xdr:colOff>114300</xdr:colOff>
      <xdr:row>98</xdr:row>
      <xdr:rowOff>124634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3525"/>
          <a:ext cx="889000" cy="2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82674</xdr:rowOff>
    </xdr:from>
    <xdr:to>
      <xdr:col>24</xdr:col>
      <xdr:colOff>114300</xdr:colOff>
      <xdr:row>97</xdr:row>
      <xdr:rowOff>12824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61101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28364</xdr:rowOff>
    </xdr:from>
    <xdr:to>
      <xdr:col>20</xdr:col>
      <xdr:colOff>38100</xdr:colOff>
      <xdr:row>97</xdr:row>
      <xdr:rowOff>129964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121091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150633</xdr:rowOff>
    </xdr:from>
    <xdr:to>
      <xdr:col>15</xdr:col>
      <xdr:colOff>101600</xdr:colOff>
      <xdr:row>98</xdr:row>
      <xdr:rowOff>80783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143525</xdr:rowOff>
    </xdr:from>
    <xdr:to>
      <xdr:col>10</xdr:col>
      <xdr:colOff>165100</xdr:colOff>
      <xdr:row>97</xdr:row>
      <xdr:rowOff>73675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64802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73834</xdr:rowOff>
    </xdr:from>
    <xdr:to>
      <xdr:col>6</xdr:col>
      <xdr:colOff>38100</xdr:colOff>
      <xdr:row>99</xdr:row>
      <xdr:rowOff>3984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166561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156344</xdr:rowOff>
    </xdr:from>
    <xdr:to>
      <xdr:col>55</xdr:col>
      <xdr:colOff>0</xdr:colOff>
      <xdr:row>39</xdr:row>
      <xdr:rowOff>15156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71444"/>
          <a:ext cx="8382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78522</xdr:rowOff>
    </xdr:from>
    <xdr:to>
      <xdr:col>50</xdr:col>
      <xdr:colOff>114300</xdr:colOff>
      <xdr:row>38</xdr:row>
      <xdr:rowOff>156344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93622"/>
          <a:ext cx="8890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78522</xdr:rowOff>
    </xdr:from>
    <xdr:to>
      <xdr:col>45</xdr:col>
      <xdr:colOff>177800</xdr:colOff>
      <xdr:row>39</xdr:row>
      <xdr:rowOff>147951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93622"/>
          <a:ext cx="889000" cy="2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26021</xdr:rowOff>
    </xdr:from>
    <xdr:to>
      <xdr:col>41</xdr:col>
      <xdr:colOff>50800</xdr:colOff>
      <xdr:row>39</xdr:row>
      <xdr:rowOff>147951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83871"/>
          <a:ext cx="889000" cy="11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135806</xdr:rowOff>
    </xdr:from>
    <xdr:to>
      <xdr:col>55</xdr:col>
      <xdr:colOff>50800</xdr:colOff>
      <xdr:row>39</xdr:row>
      <xdr:rowOff>65956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114233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105544</xdr:rowOff>
    </xdr:from>
    <xdr:to>
      <xdr:col>50</xdr:col>
      <xdr:colOff>165100</xdr:colOff>
      <xdr:row>39</xdr:row>
      <xdr:rowOff>35694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26821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27722</xdr:rowOff>
    </xdr:from>
    <xdr:to>
      <xdr:col>46</xdr:col>
      <xdr:colOff>38100</xdr:colOff>
      <xdr:row>38</xdr:row>
      <xdr:rowOff>129322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4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120449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3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97151</xdr:rowOff>
    </xdr:from>
    <xdr:to>
      <xdr:col>41</xdr:col>
      <xdr:colOff>101600</xdr:colOff>
      <xdr:row>40</xdr:row>
      <xdr:rowOff>27301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18428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146671</xdr:rowOff>
    </xdr:from>
    <xdr:to>
      <xdr:col>36</xdr:col>
      <xdr:colOff>165100</xdr:colOff>
      <xdr:row>33</xdr:row>
      <xdr:rowOff>76821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67948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2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38973</xdr:rowOff>
    </xdr:from>
    <xdr:to>
      <xdr:col>55</xdr:col>
      <xdr:colOff>0</xdr:colOff>
      <xdr:row>57</xdr:row>
      <xdr:rowOff>2649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40173"/>
          <a:ext cx="838200" cy="1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38973</xdr:rowOff>
    </xdr:from>
    <xdr:to>
      <xdr:col>50</xdr:col>
      <xdr:colOff>114300</xdr:colOff>
      <xdr:row>57</xdr:row>
      <xdr:rowOff>7266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40173"/>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7266</xdr:rowOff>
    </xdr:from>
    <xdr:to>
      <xdr:col>45</xdr:col>
      <xdr:colOff>177800</xdr:colOff>
      <xdr:row>57</xdr:row>
      <xdr:rowOff>55307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9916"/>
          <a:ext cx="889000" cy="4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149455</xdr:rowOff>
    </xdr:from>
    <xdr:to>
      <xdr:col>41</xdr:col>
      <xdr:colOff>50800</xdr:colOff>
      <xdr:row>57</xdr:row>
      <xdr:rowOff>55307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50655"/>
          <a:ext cx="889000" cy="7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123299</xdr:rowOff>
    </xdr:from>
    <xdr:to>
      <xdr:col>55</xdr:col>
      <xdr:colOff>50800</xdr:colOff>
      <xdr:row>57</xdr:row>
      <xdr:rowOff>53449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38226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159623</xdr:rowOff>
    </xdr:from>
    <xdr:to>
      <xdr:col>50</xdr:col>
      <xdr:colOff>165100</xdr:colOff>
      <xdr:row>56</xdr:row>
      <xdr:rowOff>89773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106300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127916</xdr:rowOff>
    </xdr:from>
    <xdr:to>
      <xdr:col>46</xdr:col>
      <xdr:colOff>38100</xdr:colOff>
      <xdr:row>57</xdr:row>
      <xdr:rowOff>58066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4507</xdr:rowOff>
    </xdr:from>
    <xdr:to>
      <xdr:col>41</xdr:col>
      <xdr:colOff>101600</xdr:colOff>
      <xdr:row>57</xdr:row>
      <xdr:rowOff>106107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97234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98655</xdr:rowOff>
    </xdr:from>
    <xdr:to>
      <xdr:col>36</xdr:col>
      <xdr:colOff>165100</xdr:colOff>
      <xdr:row>57</xdr:row>
      <xdr:rowOff>28805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19932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8102</xdr:rowOff>
    </xdr:from>
    <xdr:to>
      <xdr:col>55</xdr:col>
      <xdr:colOff>0</xdr:colOff>
      <xdr:row>79</xdr:row>
      <xdr:rowOff>521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09752"/>
          <a:ext cx="838200" cy="3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8102</xdr:rowOff>
    </xdr:from>
    <xdr:to>
      <xdr:col>50</xdr:col>
      <xdr:colOff>114300</xdr:colOff>
      <xdr:row>78</xdr:row>
      <xdr:rowOff>115582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09752"/>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115582</xdr:rowOff>
    </xdr:from>
    <xdr:to>
      <xdr:col>45</xdr:col>
      <xdr:colOff>177800</xdr:colOff>
      <xdr:row>79</xdr:row>
      <xdr:rowOff>34544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88682"/>
          <a:ext cx="8890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141433</xdr:rowOff>
    </xdr:from>
    <xdr:to>
      <xdr:col>41</xdr:col>
      <xdr:colOff>50800</xdr:colOff>
      <xdr:row>79</xdr:row>
      <xdr:rowOff>34544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4533"/>
          <a:ext cx="889000" cy="6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121171</xdr:rowOff>
    </xdr:from>
    <xdr:to>
      <xdr:col>55</xdr:col>
      <xdr:colOff>50800</xdr:colOff>
      <xdr:row>79</xdr:row>
      <xdr:rowOff>51321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36098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128752</xdr:rowOff>
    </xdr:from>
    <xdr:to>
      <xdr:col>50</xdr:col>
      <xdr:colOff>165100</xdr:colOff>
      <xdr:row>77</xdr:row>
      <xdr:rowOff>58902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75430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64782</xdr:rowOff>
    </xdr:from>
    <xdr:to>
      <xdr:col>46</xdr:col>
      <xdr:colOff>38100</xdr:colOff>
      <xdr:row>78</xdr:row>
      <xdr:rowOff>166382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157509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155194</xdr:rowOff>
    </xdr:from>
    <xdr:to>
      <xdr:col>41</xdr:col>
      <xdr:colOff>101600</xdr:colOff>
      <xdr:row>79</xdr:row>
      <xdr:rowOff>85344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76471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90633</xdr:rowOff>
    </xdr:from>
    <xdr:to>
      <xdr:col>36</xdr:col>
      <xdr:colOff>165100</xdr:colOff>
      <xdr:row>79</xdr:row>
      <xdr:rowOff>20783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88531</xdr:rowOff>
    </xdr:from>
    <xdr:to>
      <xdr:col>55</xdr:col>
      <xdr:colOff>0</xdr:colOff>
      <xdr:row>98</xdr:row>
      <xdr:rowOff>93081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0631"/>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93081</xdr:rowOff>
    </xdr:from>
    <xdr:to>
      <xdr:col>50</xdr:col>
      <xdr:colOff>114300</xdr:colOff>
      <xdr:row>98</xdr:row>
      <xdr:rowOff>97538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95181"/>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97538</xdr:rowOff>
    </xdr:from>
    <xdr:to>
      <xdr:col>45</xdr:col>
      <xdr:colOff>177800</xdr:colOff>
      <xdr:row>98</xdr:row>
      <xdr:rowOff>126822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9638"/>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97470</xdr:rowOff>
    </xdr:from>
    <xdr:to>
      <xdr:col>41</xdr:col>
      <xdr:colOff>50800</xdr:colOff>
      <xdr:row>98</xdr:row>
      <xdr:rowOff>126822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9570"/>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37731</xdr:rowOff>
    </xdr:from>
    <xdr:to>
      <xdr:col>55</xdr:col>
      <xdr:colOff>50800</xdr:colOff>
      <xdr:row>98</xdr:row>
      <xdr:rowOff>139331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124108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42281</xdr:rowOff>
    </xdr:from>
    <xdr:to>
      <xdr:col>50</xdr:col>
      <xdr:colOff>165100</xdr:colOff>
      <xdr:row>98</xdr:row>
      <xdr:rowOff>143881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135008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46738</xdr:rowOff>
    </xdr:from>
    <xdr:to>
      <xdr:col>46</xdr:col>
      <xdr:colOff>38100</xdr:colOff>
      <xdr:row>98</xdr:row>
      <xdr:rowOff>148338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139465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76022</xdr:rowOff>
    </xdr:from>
    <xdr:to>
      <xdr:col>41</xdr:col>
      <xdr:colOff>101600</xdr:colOff>
      <xdr:row>99</xdr:row>
      <xdr:rowOff>6172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168749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46670</xdr:rowOff>
    </xdr:from>
    <xdr:to>
      <xdr:col>36</xdr:col>
      <xdr:colOff>165100</xdr:colOff>
      <xdr:row>98</xdr:row>
      <xdr:rowOff>148270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139397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120256</xdr:rowOff>
    </xdr:from>
    <xdr:to>
      <xdr:col>85</xdr:col>
      <xdr:colOff>127000</xdr:colOff>
      <xdr:row>77</xdr:row>
      <xdr:rowOff>130975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21906"/>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107048</xdr:rowOff>
    </xdr:from>
    <xdr:to>
      <xdr:col>81</xdr:col>
      <xdr:colOff>50800</xdr:colOff>
      <xdr:row>77</xdr:row>
      <xdr:rowOff>120256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0869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102502</xdr:rowOff>
    </xdr:from>
    <xdr:to>
      <xdr:col>76</xdr:col>
      <xdr:colOff>114300</xdr:colOff>
      <xdr:row>77</xdr:row>
      <xdr:rowOff>107048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4152"/>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102502</xdr:rowOff>
    </xdr:from>
    <xdr:to>
      <xdr:col>71</xdr:col>
      <xdr:colOff>177800</xdr:colOff>
      <xdr:row>77</xdr:row>
      <xdr:rowOff>119418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415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80175</xdr:rowOff>
    </xdr:from>
    <xdr:to>
      <xdr:col>85</xdr:col>
      <xdr:colOff>177800</xdr:colOff>
      <xdr:row>78</xdr:row>
      <xdr:rowOff>10325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58602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69456</xdr:rowOff>
    </xdr:from>
    <xdr:to>
      <xdr:col>81</xdr:col>
      <xdr:colOff>101600</xdr:colOff>
      <xdr:row>77</xdr:row>
      <xdr:rowOff>171056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162183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56248</xdr:rowOff>
    </xdr:from>
    <xdr:to>
      <xdr:col>76</xdr:col>
      <xdr:colOff>165100</xdr:colOff>
      <xdr:row>77</xdr:row>
      <xdr:rowOff>157848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148975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51702</xdr:rowOff>
    </xdr:from>
    <xdr:to>
      <xdr:col>72</xdr:col>
      <xdr:colOff>38100</xdr:colOff>
      <xdr:row>77</xdr:row>
      <xdr:rowOff>153302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144429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68618</xdr:rowOff>
    </xdr:from>
    <xdr:to>
      <xdr:col>67</xdr:col>
      <xdr:colOff>101600</xdr:colOff>
      <xdr:row>77</xdr:row>
      <xdr:rowOff>170218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161345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6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115373</xdr:rowOff>
    </xdr:from>
    <xdr:to>
      <xdr:col>85</xdr:col>
      <xdr:colOff>127000</xdr:colOff>
      <xdr:row>97</xdr:row>
      <xdr:rowOff>121500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46023"/>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115373</xdr:rowOff>
    </xdr:from>
    <xdr:to>
      <xdr:col>81</xdr:col>
      <xdr:colOff>50800</xdr:colOff>
      <xdr:row>97</xdr:row>
      <xdr:rowOff>154811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46023"/>
          <a:ext cx="8890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154811</xdr:rowOff>
    </xdr:from>
    <xdr:to>
      <xdr:col>76</xdr:col>
      <xdr:colOff>114300</xdr:colOff>
      <xdr:row>98</xdr:row>
      <xdr:rowOff>65030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5461"/>
          <a:ext cx="889000" cy="8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65030</xdr:rowOff>
    </xdr:from>
    <xdr:to>
      <xdr:col>71</xdr:col>
      <xdr:colOff>177800</xdr:colOff>
      <xdr:row>98</xdr:row>
      <xdr:rowOff>68075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7130"/>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70700</xdr:rowOff>
    </xdr:from>
    <xdr:to>
      <xdr:col>85</xdr:col>
      <xdr:colOff>177800</xdr:colOff>
      <xdr:row>98</xdr:row>
      <xdr:rowOff>850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93577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64573</xdr:rowOff>
    </xdr:from>
    <xdr:to>
      <xdr:col>81</xdr:col>
      <xdr:colOff>101600</xdr:colOff>
      <xdr:row>97</xdr:row>
      <xdr:rowOff>166173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104011</xdr:rowOff>
    </xdr:from>
    <xdr:to>
      <xdr:col>76</xdr:col>
      <xdr:colOff>165100</xdr:colOff>
      <xdr:row>98</xdr:row>
      <xdr:rowOff>34161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50688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14230</xdr:rowOff>
    </xdr:from>
    <xdr:to>
      <xdr:col>72</xdr:col>
      <xdr:colOff>38100</xdr:colOff>
      <xdr:row>98</xdr:row>
      <xdr:rowOff>115830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106957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17275</xdr:rowOff>
    </xdr:from>
    <xdr:to>
      <xdr:col>67</xdr:col>
      <xdr:colOff>101600</xdr:colOff>
      <xdr:row>98</xdr:row>
      <xdr:rowOff>118875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110002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143175</xdr:rowOff>
    </xdr:from>
    <xdr:to>
      <xdr:col>116</xdr:col>
      <xdr:colOff>63500</xdr:colOff>
      <xdr:row>58</xdr:row>
      <xdr:rowOff>37378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15825"/>
          <a:ext cx="838200" cy="6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37195</xdr:rowOff>
    </xdr:from>
    <xdr:to>
      <xdr:col>111</xdr:col>
      <xdr:colOff>177800</xdr:colOff>
      <xdr:row>58</xdr:row>
      <xdr:rowOff>37378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8129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18542</xdr:rowOff>
    </xdr:from>
    <xdr:to>
      <xdr:col>107</xdr:col>
      <xdr:colOff>50800</xdr:colOff>
      <xdr:row>58</xdr:row>
      <xdr:rowOff>37195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2642"/>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18268</xdr:rowOff>
    </xdr:from>
    <xdr:to>
      <xdr:col>102</xdr:col>
      <xdr:colOff>114300</xdr:colOff>
      <xdr:row>58</xdr:row>
      <xdr:rowOff>18542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236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92375</xdr:rowOff>
    </xdr:from>
    <xdr:to>
      <xdr:col>116</xdr:col>
      <xdr:colOff>114300</xdr:colOff>
      <xdr:row>58</xdr:row>
      <xdr:rowOff>22525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6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115252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1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158028</xdr:rowOff>
    </xdr:from>
    <xdr:to>
      <xdr:col>112</xdr:col>
      <xdr:colOff>38100</xdr:colOff>
      <xdr:row>58</xdr:row>
      <xdr:rowOff>88178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104705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157845</xdr:rowOff>
    </xdr:from>
    <xdr:to>
      <xdr:col>107</xdr:col>
      <xdr:colOff>101600</xdr:colOff>
      <xdr:row>58</xdr:row>
      <xdr:rowOff>87995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104522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139192</xdr:rowOff>
    </xdr:from>
    <xdr:to>
      <xdr:col>102</xdr:col>
      <xdr:colOff>165100</xdr:colOff>
      <xdr:row>58</xdr:row>
      <xdr:rowOff>69342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85869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8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138918</xdr:rowOff>
    </xdr:from>
    <xdr:to>
      <xdr:col>98</xdr:col>
      <xdr:colOff>38100</xdr:colOff>
      <xdr:row>58</xdr:row>
      <xdr:rowOff>69068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60195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9692</xdr:rowOff>
    </xdr:from>
    <xdr:to>
      <xdr:col>116</xdr:col>
      <xdr:colOff>63500</xdr:colOff>
      <xdr:row>77</xdr:row>
      <xdr:rowOff>72589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1342"/>
          <a:ext cx="8382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72589</xdr:rowOff>
    </xdr:from>
    <xdr:to>
      <xdr:col>111</xdr:col>
      <xdr:colOff>177800</xdr:colOff>
      <xdr:row>77</xdr:row>
      <xdr:rowOff>101229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74239"/>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101229</xdr:rowOff>
    </xdr:from>
    <xdr:to>
      <xdr:col>107</xdr:col>
      <xdr:colOff>50800</xdr:colOff>
      <xdr:row>77</xdr:row>
      <xdr:rowOff>152110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02879"/>
          <a:ext cx="8890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147374</xdr:rowOff>
    </xdr:from>
    <xdr:to>
      <xdr:col>102</xdr:col>
      <xdr:colOff>114300</xdr:colOff>
      <xdr:row>77</xdr:row>
      <xdr:rowOff>152110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4902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130342</xdr:rowOff>
    </xdr:from>
    <xdr:to>
      <xdr:col>116</xdr:col>
      <xdr:colOff>114300</xdr:colOff>
      <xdr:row>77</xdr:row>
      <xdr:rowOff>60492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108769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21789</xdr:rowOff>
    </xdr:from>
    <xdr:to>
      <xdr:col>112</xdr:col>
      <xdr:colOff>38100</xdr:colOff>
      <xdr:row>77</xdr:row>
      <xdr:rowOff>123389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114516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50429</xdr:rowOff>
    </xdr:from>
    <xdr:to>
      <xdr:col>107</xdr:col>
      <xdr:colOff>101600</xdr:colOff>
      <xdr:row>77</xdr:row>
      <xdr:rowOff>152029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143156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4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101310</xdr:rowOff>
    </xdr:from>
    <xdr:to>
      <xdr:col>102</xdr:col>
      <xdr:colOff>165100</xdr:colOff>
      <xdr:row>78</xdr:row>
      <xdr:rowOff>31460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22587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96574</xdr:rowOff>
    </xdr:from>
    <xdr:to>
      <xdr:col>98</xdr:col>
      <xdr:colOff>38100</xdr:colOff>
      <xdr:row>78</xdr:row>
      <xdr:rowOff>26724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17851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年度の歳出決算総額に対する住民一人当たり平均額は</a:t>
          </a:r>
          <a:r>
            <a:rPr kumimoji="1" lang="en-US" altLang="ja-JP" sz="1300">
              <a:latin typeface="ＭＳ Ｐゴシック" panose="020B0600070205080204" pitchFamily="50" charset="-128"/>
              <a:ea typeface="ＭＳ Ｐゴシック" panose="020B0600070205080204" pitchFamily="50" charset="-128"/>
            </a:rPr>
            <a:t>415,769</a:t>
          </a:r>
          <a:r>
            <a:rPr kumimoji="1" lang="ja-JP" altLang="en-US" sz="1300">
              <a:latin typeface="ＭＳ Ｐゴシック" panose="020B0600070205080204" pitchFamily="50" charset="-128"/>
              <a:ea typeface="ＭＳ Ｐゴシック" panose="020B0600070205080204" pitchFamily="50" charset="-128"/>
            </a:rPr>
            <a:t>円であり、前年度の住民一人当たり平均額である</a:t>
          </a:r>
          <a:r>
            <a:rPr kumimoji="1" lang="en-US" altLang="ja-JP" sz="1300">
              <a:latin typeface="ＭＳ Ｐゴシック" panose="020B0600070205080204" pitchFamily="50" charset="-128"/>
              <a:ea typeface="ＭＳ Ｐゴシック" panose="020B0600070205080204" pitchFamily="50" charset="-128"/>
            </a:rPr>
            <a:t>420,467</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4,698</a:t>
          </a:r>
          <a:r>
            <a:rPr kumimoji="1" lang="ja-JP" altLang="en-US" sz="1300">
              <a:latin typeface="ＭＳ Ｐゴシック" panose="020B0600070205080204" pitchFamily="50" charset="-128"/>
              <a:ea typeface="ＭＳ Ｐゴシック" panose="020B0600070205080204" pitchFamily="50" charset="-128"/>
            </a:rPr>
            <a:t>円の減となっている。減少した主な要因は、寒川町学校給食センターの建物購入費に係る即納金の皆減、公共施設再編整備基金への積立金の減、国による低所得世帯支援給付金の減、事業の進捗に伴う田端西地区組合土地区画整理事業助成金の減などによるものである。</a:t>
          </a:r>
        </a:p>
        <a:p>
          <a:r>
            <a:rPr kumimoji="1" lang="ja-JP" altLang="en-US" sz="1300">
              <a:latin typeface="ＭＳ Ｐゴシック" panose="020B0600070205080204" pitchFamily="50" charset="-128"/>
              <a:ea typeface="ＭＳ Ｐゴシック" panose="020B0600070205080204" pitchFamily="50" charset="-128"/>
            </a:rPr>
            <a:t>　各性質別歳出額の多くが、類似団体平均値と比べて、同水準か下回っている状態である。この要因としては、寒川町の面積は狭いものの、人口密度が高いため、相対的に人口一人当たりコストが抑えられる傾向にあることがあげられる。</a:t>
          </a:r>
        </a:p>
        <a:p>
          <a:r>
            <a:rPr kumimoji="1" lang="ja-JP" altLang="en-US" sz="1300">
              <a:latin typeface="ＭＳ Ｐゴシック" panose="020B0600070205080204" pitchFamily="50" charset="-128"/>
              <a:ea typeface="ＭＳ Ｐゴシック" panose="020B0600070205080204" pitchFamily="50" charset="-128"/>
            </a:rPr>
            <a:t>　その一方で、令和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年度の物件費については過去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下回っていた類似団体平均値を上回る結果となった。これは、国内企業物価指数の上昇により委託料の改定を行った広域リサイクルセンター長期包括運営責任業務委託料の増、給食センターの運用が通年となったことによる学校給食配膳・配送等業務委託料の増や光熱水費の増などによるものである。なお、普通建設事業費（うち新規整備）は大幅は減となっているが、これは前年度に寒川町学校給食センターの建物購入費に係る即納金などの今後の資産形成に係る投資が多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社会保障制度の給付増等による扶助費、介護保険事業特別会計・後期高齢者医療事業特別会計への繰出金の増や公共施設の老朽化に伴う維持補修費の増などが予想されることから、引き続き事業実施についても選択と集中をして、適正水準の確保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48,997
47,697
13.34
21,909,065
20,371,441
1,445,752
10,910,585
7,187,909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132080</xdr:rowOff>
    </xdr:from>
    <xdr:to>
      <xdr:col>24</xdr:col>
      <xdr:colOff>63500</xdr:colOff>
      <xdr:row>34</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138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65024</xdr:rowOff>
    </xdr:from>
    <xdr:to>
      <xdr:col>19</xdr:col>
      <xdr:colOff>177800</xdr:colOff>
      <xdr:row>34</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4324"/>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65024</xdr:rowOff>
    </xdr:from>
    <xdr:to>
      <xdr:col>15</xdr:col>
      <xdr:colOff>50800</xdr:colOff>
      <xdr:row>34</xdr:row>
      <xdr:rowOff>103505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4324"/>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91313</xdr:rowOff>
    </xdr:from>
    <xdr:to>
      <xdr:col>10</xdr:col>
      <xdr:colOff>114300</xdr:colOff>
      <xdr:row>34</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061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81280</xdr:rowOff>
    </xdr:from>
    <xdr:to>
      <xdr:col>24</xdr:col>
      <xdr:colOff>114300</xdr:colOff>
      <xdr:row>35</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104157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104902</xdr:rowOff>
    </xdr:from>
    <xdr:to>
      <xdr:col>20</xdr:col>
      <xdr:colOff>38100</xdr:colOff>
      <xdr:row>35</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51579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xdr:rowOff>
    </xdr:from>
    <xdr:to>
      <xdr:col>15</xdr:col>
      <xdr:colOff>101600</xdr:colOff>
      <xdr:row>34</xdr:row>
      <xdr:rowOff>115824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132351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52705</xdr:rowOff>
    </xdr:from>
    <xdr:to>
      <xdr:col>10</xdr:col>
      <xdr:colOff>165100</xdr:colOff>
      <xdr:row>34</xdr:row>
      <xdr:rowOff>154305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170832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40513</xdr:rowOff>
    </xdr:from>
    <xdr:to>
      <xdr:col>6</xdr:col>
      <xdr:colOff>38100</xdr:colOff>
      <xdr:row>34</xdr:row>
      <xdr:rowOff>142113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158640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71531</xdr:rowOff>
    </xdr:from>
    <xdr:to>
      <xdr:col>24</xdr:col>
      <xdr:colOff>63500</xdr:colOff>
      <xdr:row>57</xdr:row>
      <xdr:rowOff>91065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4181"/>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91065</xdr:rowOff>
    </xdr:from>
    <xdr:to>
      <xdr:col>19</xdr:col>
      <xdr:colOff>177800</xdr:colOff>
      <xdr:row>57</xdr:row>
      <xdr:rowOff>114531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3715"/>
          <a:ext cx="889000" cy="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114531</xdr:rowOff>
    </xdr:from>
    <xdr:to>
      <xdr:col>15</xdr:col>
      <xdr:colOff>50800</xdr:colOff>
      <xdr:row>58</xdr:row>
      <xdr:rowOff>14816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7181"/>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144162</xdr:rowOff>
    </xdr:from>
    <xdr:to>
      <xdr:col>10</xdr:col>
      <xdr:colOff>114300</xdr:colOff>
      <xdr:row>58</xdr:row>
      <xdr:rowOff>14816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3912"/>
          <a:ext cx="889000" cy="38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20731</xdr:rowOff>
    </xdr:from>
    <xdr:to>
      <xdr:col>24</xdr:col>
      <xdr:colOff>114300</xdr:colOff>
      <xdr:row>57</xdr:row>
      <xdr:rowOff>122331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43608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40265</xdr:rowOff>
    </xdr:from>
    <xdr:to>
      <xdr:col>20</xdr:col>
      <xdr:colOff>38100</xdr:colOff>
      <xdr:row>57</xdr:row>
      <xdr:rowOff>141865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158392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63731</xdr:rowOff>
    </xdr:from>
    <xdr:to>
      <xdr:col>15</xdr:col>
      <xdr:colOff>101600</xdr:colOff>
      <xdr:row>57</xdr:row>
      <xdr:rowOff>165331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1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135466</xdr:rowOff>
    </xdr:from>
    <xdr:to>
      <xdr:col>10</xdr:col>
      <xdr:colOff>165100</xdr:colOff>
      <xdr:row>58</xdr:row>
      <xdr:rowOff>65616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56743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93362</xdr:rowOff>
    </xdr:from>
    <xdr:to>
      <xdr:col>6</xdr:col>
      <xdr:colOff>38100</xdr:colOff>
      <xdr:row>56</xdr:row>
      <xdr:rowOff>23512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132042</xdr:rowOff>
    </xdr:from>
    <xdr:to>
      <xdr:col>24</xdr:col>
      <xdr:colOff>63500</xdr:colOff>
      <xdr:row>77</xdr:row>
      <xdr:rowOff>65199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2242"/>
          <a:ext cx="838200" cy="10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65199</xdr:rowOff>
    </xdr:from>
    <xdr:to>
      <xdr:col>19</xdr:col>
      <xdr:colOff>177800</xdr:colOff>
      <xdr:row>77</xdr:row>
      <xdr:rowOff>153470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6849"/>
          <a:ext cx="889000" cy="8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12858</xdr:rowOff>
    </xdr:from>
    <xdr:to>
      <xdr:col>15</xdr:col>
      <xdr:colOff>50800</xdr:colOff>
      <xdr:row>77</xdr:row>
      <xdr:rowOff>153470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4508"/>
          <a:ext cx="8890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12858</xdr:rowOff>
    </xdr:from>
    <xdr:to>
      <xdr:col>10</xdr:col>
      <xdr:colOff>114300</xdr:colOff>
      <xdr:row>78</xdr:row>
      <xdr:rowOff>53533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4508"/>
          <a:ext cx="889000" cy="2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81242</xdr:rowOff>
    </xdr:from>
    <xdr:to>
      <xdr:col>24</xdr:col>
      <xdr:colOff>114300</xdr:colOff>
      <xdr:row>77</xdr:row>
      <xdr:rowOff>11392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14399</xdr:rowOff>
    </xdr:from>
    <xdr:to>
      <xdr:col>20</xdr:col>
      <xdr:colOff>38100</xdr:colOff>
      <xdr:row>77</xdr:row>
      <xdr:rowOff>115999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107126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102670</xdr:rowOff>
    </xdr:from>
    <xdr:to>
      <xdr:col>15</xdr:col>
      <xdr:colOff>101600</xdr:colOff>
      <xdr:row>78</xdr:row>
      <xdr:rowOff>32820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23947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133508</xdr:rowOff>
    </xdr:from>
    <xdr:to>
      <xdr:col>10</xdr:col>
      <xdr:colOff>165100</xdr:colOff>
      <xdr:row>77</xdr:row>
      <xdr:rowOff>63658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54785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2733</xdr:rowOff>
    </xdr:from>
    <xdr:to>
      <xdr:col>6</xdr:col>
      <xdr:colOff>38100</xdr:colOff>
      <xdr:row>78</xdr:row>
      <xdr:rowOff>104333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95460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96007</xdr:rowOff>
    </xdr:from>
    <xdr:to>
      <xdr:col>24</xdr:col>
      <xdr:colOff>63500</xdr:colOff>
      <xdr:row>97</xdr:row>
      <xdr:rowOff>147824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6657"/>
          <a:ext cx="8382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167956</xdr:rowOff>
    </xdr:from>
    <xdr:to>
      <xdr:col>19</xdr:col>
      <xdr:colOff>177800</xdr:colOff>
      <xdr:row>97</xdr:row>
      <xdr:rowOff>147824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27156"/>
          <a:ext cx="889000" cy="15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167956</xdr:rowOff>
    </xdr:from>
    <xdr:to>
      <xdr:col>15</xdr:col>
      <xdr:colOff>50800</xdr:colOff>
      <xdr:row>97</xdr:row>
      <xdr:rowOff>153096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27156"/>
          <a:ext cx="889000" cy="1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153096</xdr:rowOff>
    </xdr:from>
    <xdr:to>
      <xdr:col>10</xdr:col>
      <xdr:colOff>114300</xdr:colOff>
      <xdr:row>98</xdr:row>
      <xdr:rowOff>149972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3746"/>
          <a:ext cx="8890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45207</xdr:rowOff>
    </xdr:from>
    <xdr:to>
      <xdr:col>24</xdr:col>
      <xdr:colOff>114300</xdr:colOff>
      <xdr:row>97</xdr:row>
      <xdr:rowOff>146807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68084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97024</xdr:rowOff>
    </xdr:from>
    <xdr:to>
      <xdr:col>20</xdr:col>
      <xdr:colOff>38100</xdr:colOff>
      <xdr:row>98</xdr:row>
      <xdr:rowOff>27174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43701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117156</xdr:rowOff>
    </xdr:from>
    <xdr:to>
      <xdr:col>15</xdr:col>
      <xdr:colOff>101600</xdr:colOff>
      <xdr:row>97</xdr:row>
      <xdr:rowOff>47306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63833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102296</xdr:rowOff>
    </xdr:from>
    <xdr:to>
      <xdr:col>10</xdr:col>
      <xdr:colOff>165100</xdr:colOff>
      <xdr:row>98</xdr:row>
      <xdr:rowOff>32446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23573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99172</xdr:rowOff>
    </xdr:from>
    <xdr:to>
      <xdr:col>6</xdr:col>
      <xdr:colOff>38100</xdr:colOff>
      <xdr:row>99</xdr:row>
      <xdr:rowOff>29322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20449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93653</xdr:rowOff>
    </xdr:from>
    <xdr:to>
      <xdr:col>55</xdr:col>
      <xdr:colOff>0</xdr:colOff>
      <xdr:row>38</xdr:row>
      <xdr:rowOff>94960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0875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75692</xdr:rowOff>
    </xdr:from>
    <xdr:to>
      <xdr:col>50</xdr:col>
      <xdr:colOff>114300</xdr:colOff>
      <xdr:row>38</xdr:row>
      <xdr:rowOff>93653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9079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7765</xdr:rowOff>
    </xdr:from>
    <xdr:to>
      <xdr:col>45</xdr:col>
      <xdr:colOff>177800</xdr:colOff>
      <xdr:row>38</xdr:row>
      <xdr:rowOff>75692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22865"/>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4173</xdr:rowOff>
    </xdr:from>
    <xdr:to>
      <xdr:col>41</xdr:col>
      <xdr:colOff>50800</xdr:colOff>
      <xdr:row>38</xdr:row>
      <xdr:rowOff>7765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1927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44160</xdr:rowOff>
    </xdr:from>
    <xdr:to>
      <xdr:col>55</xdr:col>
      <xdr:colOff>50800</xdr:colOff>
      <xdr:row>38</xdr:row>
      <xdr:rowOff>145760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67037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42853</xdr:rowOff>
    </xdr:from>
    <xdr:to>
      <xdr:col>50</xdr:col>
      <xdr:colOff>165100</xdr:colOff>
      <xdr:row>38</xdr:row>
      <xdr:rowOff>144453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160981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3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24892</xdr:rowOff>
    </xdr:from>
    <xdr:to>
      <xdr:col>46</xdr:col>
      <xdr:colOff>38100</xdr:colOff>
      <xdr:row>38</xdr:row>
      <xdr:rowOff>126492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143019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1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128415</xdr:rowOff>
    </xdr:from>
    <xdr:to>
      <xdr:col>41</xdr:col>
      <xdr:colOff>101600</xdr:colOff>
      <xdr:row>38</xdr:row>
      <xdr:rowOff>58565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75092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124823</xdr:rowOff>
    </xdr:from>
    <xdr:to>
      <xdr:col>36</xdr:col>
      <xdr:colOff>165100</xdr:colOff>
      <xdr:row>38</xdr:row>
      <xdr:rowOff>54973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71500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4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168713</xdr:rowOff>
    </xdr:from>
    <xdr:to>
      <xdr:col>55</xdr:col>
      <xdr:colOff>0</xdr:colOff>
      <xdr:row>59</xdr:row>
      <xdr:rowOff>197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2813"/>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168713</xdr:rowOff>
    </xdr:from>
    <xdr:to>
      <xdr:col>50</xdr:col>
      <xdr:colOff>114300</xdr:colOff>
      <xdr:row>59</xdr:row>
      <xdr:rowOff>3511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2813"/>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161379</xdr:rowOff>
    </xdr:from>
    <xdr:to>
      <xdr:col>45</xdr:col>
      <xdr:colOff>177800</xdr:colOff>
      <xdr:row>59</xdr:row>
      <xdr:rowOff>3511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5479"/>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161379</xdr:rowOff>
    </xdr:from>
    <xdr:to>
      <xdr:col>41</xdr:col>
      <xdr:colOff>50800</xdr:colOff>
      <xdr:row>58</xdr:row>
      <xdr:rowOff>165474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5479"/>
          <a:ext cx="8890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120847</xdr:rowOff>
    </xdr:from>
    <xdr:to>
      <xdr:col>55</xdr:col>
      <xdr:colOff>50800</xdr:colOff>
      <xdr:row>59</xdr:row>
      <xdr:rowOff>50997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35774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117913</xdr:rowOff>
    </xdr:from>
    <xdr:to>
      <xdr:col>50</xdr:col>
      <xdr:colOff>165100</xdr:colOff>
      <xdr:row>59</xdr:row>
      <xdr:rowOff>48063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39190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124161</xdr:rowOff>
    </xdr:from>
    <xdr:to>
      <xdr:col>46</xdr:col>
      <xdr:colOff>38100</xdr:colOff>
      <xdr:row>59</xdr:row>
      <xdr:rowOff>54311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45438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110579</xdr:rowOff>
    </xdr:from>
    <xdr:to>
      <xdr:col>41</xdr:col>
      <xdr:colOff>101600</xdr:colOff>
      <xdr:row>59</xdr:row>
      <xdr:rowOff>40729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31856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114674</xdr:rowOff>
    </xdr:from>
    <xdr:to>
      <xdr:col>36</xdr:col>
      <xdr:colOff>165100</xdr:colOff>
      <xdr:row>59</xdr:row>
      <xdr:rowOff>44824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35951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111240</xdr:rowOff>
    </xdr:from>
    <xdr:to>
      <xdr:col>55</xdr:col>
      <xdr:colOff>0</xdr:colOff>
      <xdr:row>78</xdr:row>
      <xdr:rowOff>146558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84340"/>
          <a:ext cx="8382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140596</xdr:rowOff>
    </xdr:from>
    <xdr:to>
      <xdr:col>50</xdr:col>
      <xdr:colOff>114300</xdr:colOff>
      <xdr:row>78</xdr:row>
      <xdr:rowOff>146558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3696"/>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98304</xdr:rowOff>
    </xdr:from>
    <xdr:to>
      <xdr:col>45</xdr:col>
      <xdr:colOff>177800</xdr:colOff>
      <xdr:row>78</xdr:row>
      <xdr:rowOff>140596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71404"/>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12179</xdr:rowOff>
    </xdr:from>
    <xdr:to>
      <xdr:col>41</xdr:col>
      <xdr:colOff>50800</xdr:colOff>
      <xdr:row>78</xdr:row>
      <xdr:rowOff>98304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5279"/>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60440</xdr:rowOff>
    </xdr:from>
    <xdr:to>
      <xdr:col>55</xdr:col>
      <xdr:colOff>50800</xdr:colOff>
      <xdr:row>78</xdr:row>
      <xdr:rowOff>162040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95758</xdr:rowOff>
    </xdr:from>
    <xdr:to>
      <xdr:col>50</xdr:col>
      <xdr:colOff>165100</xdr:colOff>
      <xdr:row>79</xdr:row>
      <xdr:rowOff>25908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17035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89796</xdr:rowOff>
    </xdr:from>
    <xdr:to>
      <xdr:col>46</xdr:col>
      <xdr:colOff>38100</xdr:colOff>
      <xdr:row>79</xdr:row>
      <xdr:rowOff>19946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47504</xdr:rowOff>
    </xdr:from>
    <xdr:to>
      <xdr:col>41</xdr:col>
      <xdr:colOff>101600</xdr:colOff>
      <xdr:row>78</xdr:row>
      <xdr:rowOff>149104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140231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132829</xdr:rowOff>
    </xdr:from>
    <xdr:to>
      <xdr:col>36</xdr:col>
      <xdr:colOff>165100</xdr:colOff>
      <xdr:row>78</xdr:row>
      <xdr:rowOff>62979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58941</xdr:rowOff>
    </xdr:from>
    <xdr:to>
      <xdr:col>55</xdr:col>
      <xdr:colOff>0</xdr:colOff>
      <xdr:row>96</xdr:row>
      <xdr:rowOff>135446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46691"/>
          <a:ext cx="838200" cy="2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58941</xdr:rowOff>
    </xdr:from>
    <xdr:to>
      <xdr:col>50</xdr:col>
      <xdr:colOff>114300</xdr:colOff>
      <xdr:row>96</xdr:row>
      <xdr:rowOff>2184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46691"/>
          <a:ext cx="889000" cy="1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2184</xdr:rowOff>
    </xdr:from>
    <xdr:to>
      <xdr:col>45</xdr:col>
      <xdr:colOff>177800</xdr:colOff>
      <xdr:row>96</xdr:row>
      <xdr:rowOff>158902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61384"/>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88545</xdr:rowOff>
    </xdr:from>
    <xdr:to>
      <xdr:col>41</xdr:col>
      <xdr:colOff>50800</xdr:colOff>
      <xdr:row>96</xdr:row>
      <xdr:rowOff>158902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47745"/>
          <a:ext cx="8890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84646</xdr:rowOff>
    </xdr:from>
    <xdr:to>
      <xdr:col>55</xdr:col>
      <xdr:colOff>50800</xdr:colOff>
      <xdr:row>97</xdr:row>
      <xdr:rowOff>14796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63073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8141</xdr:rowOff>
    </xdr:from>
    <xdr:to>
      <xdr:col>50</xdr:col>
      <xdr:colOff>165100</xdr:colOff>
      <xdr:row>95</xdr:row>
      <xdr:rowOff>109741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126268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122834</xdr:rowOff>
    </xdr:from>
    <xdr:to>
      <xdr:col>46</xdr:col>
      <xdr:colOff>38100</xdr:colOff>
      <xdr:row>96</xdr:row>
      <xdr:rowOff>52984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69511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108102</xdr:rowOff>
    </xdr:from>
    <xdr:to>
      <xdr:col>41</xdr:col>
      <xdr:colOff>101600</xdr:colOff>
      <xdr:row>97</xdr:row>
      <xdr:rowOff>38252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29379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37745</xdr:rowOff>
    </xdr:from>
    <xdr:to>
      <xdr:col>36</xdr:col>
      <xdr:colOff>165100</xdr:colOff>
      <xdr:row>96</xdr:row>
      <xdr:rowOff>139345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130472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52799</xdr:rowOff>
    </xdr:from>
    <xdr:to>
      <xdr:col>85</xdr:col>
      <xdr:colOff>127000</xdr:colOff>
      <xdr:row>38</xdr:row>
      <xdr:rowOff>114129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67899"/>
          <a:ext cx="8382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114129</xdr:rowOff>
    </xdr:from>
    <xdr:to>
      <xdr:col>81</xdr:col>
      <xdr:colOff>50800</xdr:colOff>
      <xdr:row>38</xdr:row>
      <xdr:rowOff>121543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9229"/>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121543</xdr:rowOff>
    </xdr:from>
    <xdr:to>
      <xdr:col>76</xdr:col>
      <xdr:colOff>114300</xdr:colOff>
      <xdr:row>38</xdr:row>
      <xdr:rowOff>165629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6643"/>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119551</xdr:rowOff>
    </xdr:from>
    <xdr:to>
      <xdr:col>71</xdr:col>
      <xdr:colOff>177800</xdr:colOff>
      <xdr:row>38</xdr:row>
      <xdr:rowOff>165629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4651"/>
          <a:ext cx="889000" cy="4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1999</xdr:rowOff>
    </xdr:from>
    <xdr:to>
      <xdr:col>85</xdr:col>
      <xdr:colOff>177800</xdr:colOff>
      <xdr:row>38</xdr:row>
      <xdr:rowOff>103599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151876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63329</xdr:rowOff>
    </xdr:from>
    <xdr:to>
      <xdr:col>81</xdr:col>
      <xdr:colOff>101600</xdr:colOff>
      <xdr:row>38</xdr:row>
      <xdr:rowOff>164929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156056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70743</xdr:rowOff>
    </xdr:from>
    <xdr:to>
      <xdr:col>76</xdr:col>
      <xdr:colOff>165100</xdr:colOff>
      <xdr:row>39</xdr:row>
      <xdr:rowOff>893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163470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114829</xdr:rowOff>
    </xdr:from>
    <xdr:to>
      <xdr:col>72</xdr:col>
      <xdr:colOff>38100</xdr:colOff>
      <xdr:row>39</xdr:row>
      <xdr:rowOff>44979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36106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68751</xdr:rowOff>
    </xdr:from>
    <xdr:to>
      <xdr:col>67</xdr:col>
      <xdr:colOff>101600</xdr:colOff>
      <xdr:row>38</xdr:row>
      <xdr:rowOff>170351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161478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34909</xdr:rowOff>
    </xdr:from>
    <xdr:to>
      <xdr:col>85</xdr:col>
      <xdr:colOff>127000</xdr:colOff>
      <xdr:row>57</xdr:row>
      <xdr:rowOff>81645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07559"/>
          <a:ext cx="8382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34909</xdr:rowOff>
    </xdr:from>
    <xdr:to>
      <xdr:col>81</xdr:col>
      <xdr:colOff>50800</xdr:colOff>
      <xdr:row>57</xdr:row>
      <xdr:rowOff>128577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07559"/>
          <a:ext cx="889000" cy="9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128577</xdr:rowOff>
    </xdr:from>
    <xdr:to>
      <xdr:col>76</xdr:col>
      <xdr:colOff>114300</xdr:colOff>
      <xdr:row>57</xdr:row>
      <xdr:rowOff>170968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1227"/>
          <a:ext cx="889000" cy="4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97432</xdr:rowOff>
    </xdr:from>
    <xdr:to>
      <xdr:col>71</xdr:col>
      <xdr:colOff>177800</xdr:colOff>
      <xdr:row>57</xdr:row>
      <xdr:rowOff>170968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70082"/>
          <a:ext cx="889000" cy="7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30845</xdr:rowOff>
    </xdr:from>
    <xdr:to>
      <xdr:col>85</xdr:col>
      <xdr:colOff>177800</xdr:colOff>
      <xdr:row>57</xdr:row>
      <xdr:rowOff>132445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155559</xdr:rowOff>
    </xdr:from>
    <xdr:to>
      <xdr:col>81</xdr:col>
      <xdr:colOff>101600</xdr:colOff>
      <xdr:row>57</xdr:row>
      <xdr:rowOff>85709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102236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77777</xdr:rowOff>
    </xdr:from>
    <xdr:to>
      <xdr:col>76</xdr:col>
      <xdr:colOff>165100</xdr:colOff>
      <xdr:row>58</xdr:row>
      <xdr:rowOff>7927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170504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120168</xdr:rowOff>
    </xdr:from>
    <xdr:to>
      <xdr:col>72</xdr:col>
      <xdr:colOff>38100</xdr:colOff>
      <xdr:row>58</xdr:row>
      <xdr:rowOff>50318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41445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46632</xdr:rowOff>
    </xdr:from>
    <xdr:to>
      <xdr:col>67</xdr:col>
      <xdr:colOff>101600</xdr:colOff>
      <xdr:row>57</xdr:row>
      <xdr:rowOff>148232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139359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120256</xdr:rowOff>
    </xdr:from>
    <xdr:to>
      <xdr:col>85</xdr:col>
      <xdr:colOff>127000</xdr:colOff>
      <xdr:row>97</xdr:row>
      <xdr:rowOff>130975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0906"/>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107048</xdr:rowOff>
    </xdr:from>
    <xdr:to>
      <xdr:col>81</xdr:col>
      <xdr:colOff>50800</xdr:colOff>
      <xdr:row>97</xdr:row>
      <xdr:rowOff>120256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769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102502</xdr:rowOff>
    </xdr:from>
    <xdr:to>
      <xdr:col>76</xdr:col>
      <xdr:colOff>114300</xdr:colOff>
      <xdr:row>97</xdr:row>
      <xdr:rowOff>107048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33152"/>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102502</xdr:rowOff>
    </xdr:from>
    <xdr:to>
      <xdr:col>71</xdr:col>
      <xdr:colOff>177800</xdr:colOff>
      <xdr:row>97</xdr:row>
      <xdr:rowOff>119418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3315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80175</xdr:rowOff>
    </xdr:from>
    <xdr:to>
      <xdr:col>85</xdr:col>
      <xdr:colOff>177800</xdr:colOff>
      <xdr:row>98</xdr:row>
      <xdr:rowOff>10325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58602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69456</xdr:rowOff>
    </xdr:from>
    <xdr:to>
      <xdr:col>81</xdr:col>
      <xdr:colOff>101600</xdr:colOff>
      <xdr:row>97</xdr:row>
      <xdr:rowOff>171056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162183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56248</xdr:rowOff>
    </xdr:from>
    <xdr:to>
      <xdr:col>76</xdr:col>
      <xdr:colOff>165100</xdr:colOff>
      <xdr:row>97</xdr:row>
      <xdr:rowOff>157848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148975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51702</xdr:rowOff>
    </xdr:from>
    <xdr:to>
      <xdr:col>72</xdr:col>
      <xdr:colOff>38100</xdr:colOff>
      <xdr:row>97</xdr:row>
      <xdr:rowOff>153302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144429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68618</xdr:rowOff>
    </xdr:from>
    <xdr:to>
      <xdr:col>67</xdr:col>
      <xdr:colOff>101600</xdr:colOff>
      <xdr:row>97</xdr:row>
      <xdr:rowOff>170218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161345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年度の歳出決算総額に対する住民一人当たり平均額は</a:t>
          </a:r>
          <a:r>
            <a:rPr kumimoji="1" lang="en-US" altLang="ja-JP" sz="1300">
              <a:latin typeface="ＭＳ Ｐゴシック" panose="020B0600070205080204" pitchFamily="50" charset="-128"/>
              <a:ea typeface="ＭＳ Ｐゴシック" panose="020B0600070205080204" pitchFamily="50" charset="-128"/>
            </a:rPr>
            <a:t>415,769</a:t>
          </a:r>
          <a:r>
            <a:rPr kumimoji="1" lang="ja-JP" altLang="en-US" sz="1300">
              <a:latin typeface="ＭＳ Ｐゴシック" panose="020B0600070205080204" pitchFamily="50" charset="-128"/>
              <a:ea typeface="ＭＳ Ｐゴシック" panose="020B0600070205080204" pitchFamily="50" charset="-128"/>
            </a:rPr>
            <a:t>円であり、前年度の住民一人当たり平均額である</a:t>
          </a:r>
          <a:r>
            <a:rPr kumimoji="1" lang="en-US" altLang="ja-JP" sz="1300">
              <a:latin typeface="ＭＳ Ｐゴシック" panose="020B0600070205080204" pitchFamily="50" charset="-128"/>
              <a:ea typeface="ＭＳ Ｐゴシック" panose="020B0600070205080204" pitchFamily="50" charset="-128"/>
            </a:rPr>
            <a:t>420,467</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4,698</a:t>
          </a:r>
          <a:r>
            <a:rPr kumimoji="1" lang="ja-JP" altLang="en-US" sz="1300">
              <a:latin typeface="ＭＳ Ｐゴシック" panose="020B0600070205080204" pitchFamily="50" charset="-128"/>
              <a:ea typeface="ＭＳ Ｐゴシック" panose="020B0600070205080204" pitchFamily="50" charset="-128"/>
            </a:rPr>
            <a:t>円の減となっている。減少した主な要因は、寒川町学校給食センターの建物購入費に係る即納金の皆減、公共施設再編整備基金への積立金の減、国による低所得世帯支援給付金の減、事業の進捗に伴う田端西地区組合土地区画整理事業助成金の減などによるものである。</a:t>
          </a:r>
        </a:p>
        <a:p>
          <a:r>
            <a:rPr kumimoji="1" lang="ja-JP" altLang="en-US" sz="1300">
              <a:latin typeface="ＭＳ Ｐゴシック" panose="020B0600070205080204" pitchFamily="50" charset="-128"/>
              <a:ea typeface="ＭＳ Ｐゴシック" panose="020B0600070205080204" pitchFamily="50" charset="-128"/>
            </a:rPr>
            <a:t>　各目的別歳出額の多くが、類似団体平均値と比べて、同水準か下回っている状態である。この要因としては、寒川町の面積は狭いものの、人口密度が高いため、相対的に人口一人当たりコストが抑えられる傾向にあ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一方で、類似団体平均値と比べて、大きく異なっているのは、土木費と公債費である。土木費については、事業の進捗に伴う田端西地区組合土地区画整理事業助成金の減などにより、住民一人当たりの金額は、前年度と比べて</a:t>
          </a:r>
          <a:r>
            <a:rPr kumimoji="1" lang="en-US" altLang="ja-JP" sz="1300">
              <a:latin typeface="ＭＳ Ｐゴシック" panose="020B0600070205080204" pitchFamily="50" charset="-128"/>
              <a:ea typeface="ＭＳ Ｐゴシック" panose="020B0600070205080204" pitchFamily="50" charset="-128"/>
            </a:rPr>
            <a:t>19,524</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また、公債費については、過去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年度全ての年度において、  類似団体平均値を大きく下回っているが、これは類似団体と比べて地方債残高が少ないためである。令和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年度においては、新規借入に伴う新たな元金償還よりも、過去借入分の償還終了分が上回ったことによる町債償還元金の減などにより、住民一人当たりの金額は、前年度と比べて</a:t>
          </a:r>
          <a:r>
            <a:rPr kumimoji="1" lang="en-US" altLang="ja-JP" sz="1300">
              <a:latin typeface="ＭＳ Ｐゴシック" panose="020B0600070205080204" pitchFamily="50" charset="-128"/>
              <a:ea typeface="ＭＳ Ｐゴシック" panose="020B0600070205080204" pitchFamily="50" charset="-128"/>
            </a:rPr>
            <a:t>844</a:t>
          </a:r>
          <a:r>
            <a:rPr kumimoji="1" lang="ja-JP" altLang="en-US" sz="1300">
              <a:latin typeface="ＭＳ Ｐゴシック" panose="020B0600070205080204" pitchFamily="50" charset="-128"/>
              <a:ea typeface="ＭＳ Ｐゴシック" panose="020B0600070205080204" pitchFamily="50" charset="-128"/>
            </a:rPr>
            <a:t>円の減となっている。今後も、公共施設の老朽化による更新などが予定されているため、公債費の適正水準の確保に努めつつ、町総合計画や公共施設等再編計画等に基づき、適正な事業実施に努めていく。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実質収支比率について、令和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年度は前年度比で</a:t>
          </a:r>
          <a:r>
            <a:rPr kumimoji="1" lang="en-US" altLang="ja-JP" sz="1200">
              <a:latin typeface="ＭＳ ゴシック" pitchFamily="49" charset="-128"/>
              <a:ea typeface="ＭＳ ゴシック" pitchFamily="49" charset="-128"/>
            </a:rPr>
            <a:t>4.98</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13.25</a:t>
          </a:r>
          <a:r>
            <a:rPr kumimoji="1" lang="ja-JP" altLang="en-US" sz="1200">
              <a:latin typeface="ＭＳ ゴシック" pitchFamily="49" charset="-128"/>
              <a:ea typeface="ＭＳ ゴシック" pitchFamily="49" charset="-128"/>
            </a:rPr>
            <a:t>％と、前年度と比べて大きく減少した。</a:t>
          </a:r>
        </a:p>
        <a:p>
          <a:r>
            <a:rPr kumimoji="1" lang="ja-JP" altLang="en-US" sz="1200">
              <a:latin typeface="ＭＳ ゴシック" pitchFamily="49" charset="-128"/>
              <a:ea typeface="ＭＳ ゴシック" pitchFamily="49" charset="-128"/>
            </a:rPr>
            <a:t>　その一方で、実質単年度収支比率は、前年度比で</a:t>
          </a:r>
          <a:r>
            <a:rPr kumimoji="1" lang="en-US" altLang="ja-JP" sz="1200">
              <a:latin typeface="ＭＳ ゴシック" pitchFamily="49" charset="-128"/>
              <a:ea typeface="ＭＳ ゴシック" pitchFamily="49" charset="-128"/>
            </a:rPr>
            <a:t>9.91</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0.79</a:t>
          </a:r>
          <a:r>
            <a:rPr kumimoji="1" lang="ja-JP" altLang="en-US" sz="1200">
              <a:latin typeface="ＭＳ ゴシック" pitchFamily="49" charset="-128"/>
              <a:ea typeface="ＭＳ ゴシック" pitchFamily="49" charset="-128"/>
            </a:rPr>
            <a:t>％と、前年度から大きく増加している。これは、財政調整基金積立額の増などにより、実質単年度収支額が増加したためである。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年度末の財政調整基金残高は、標準財政規模比</a:t>
          </a:r>
          <a:r>
            <a:rPr kumimoji="1" lang="en-US" altLang="ja-JP" sz="1200">
              <a:latin typeface="ＭＳ ゴシック" pitchFamily="49" charset="-128"/>
              <a:ea typeface="ＭＳ ゴシック" pitchFamily="49" charset="-128"/>
            </a:rPr>
            <a:t>22.71</a:t>
          </a:r>
          <a:r>
            <a:rPr kumimoji="1" lang="ja-JP" altLang="en-US" sz="1200">
              <a:latin typeface="ＭＳ ゴシック" pitchFamily="49" charset="-128"/>
              <a:ea typeface="ＭＳ ゴシック" pitchFamily="49" charset="-128"/>
            </a:rPr>
            <a:t>％であるため、適正範囲内であると認識しているが、引き続き財政調整基金残高を一定額確保し、健全な財政維持を図っていく。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年度以降は、対象となる全ての会計において、経常経費の圧縮や不用額の執行凍結等により、毎年度黒字を確保しているため、連結実質赤字比率は算定されていない。</a:t>
          </a:r>
        </a:p>
        <a:p>
          <a:r>
            <a:rPr kumimoji="1" lang="ja-JP" altLang="en-US" sz="1300">
              <a:latin typeface="ＭＳ ゴシック" pitchFamily="49" charset="-128"/>
              <a:ea typeface="ＭＳ ゴシック" pitchFamily="49" charset="-128"/>
            </a:rPr>
            <a:t>　今後も全会計についての予算執行過程を的確に管理し、赤字とならないよう、財政運営を行っていく。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21909065</v>
      </c>
      <c r="BO4" s="449"/>
      <c r="BP4" s="449"/>
      <c r="BQ4" s="449"/>
      <c r="BR4" s="449"/>
      <c r="BS4" s="449"/>
      <c r="BT4" s="449"/>
      <c r="BU4" s="450"/>
      <c r="BV4" s="448">
        <v>22619511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13.3</v>
      </c>
      <c r="CU4" s="589"/>
      <c r="CV4" s="589"/>
      <c r="CW4" s="589"/>
      <c r="CX4" s="589"/>
      <c r="CY4" s="589"/>
      <c r="CZ4" s="589"/>
      <c r="DA4" s="590"/>
      <c r="DB4" s="588">
        <v>18.2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20371441</v>
      </c>
      <c r="BO5" s="420"/>
      <c r="BP5" s="420"/>
      <c r="BQ5" s="420"/>
      <c r="BR5" s="420"/>
      <c r="BS5" s="420"/>
      <c r="BT5" s="420"/>
      <c r="BU5" s="421"/>
      <c r="BV5" s="419">
        <v>20659647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v>
      </c>
      <c r="CU5" s="417"/>
      <c r="CV5" s="417"/>
      <c r="CW5" s="417"/>
      <c r="CX5" s="417"/>
      <c r="CY5" s="417"/>
      <c r="CZ5" s="417"/>
      <c r="DA5" s="418"/>
      <c r="DB5" s="416">
        <v>92.6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1537624</v>
      </c>
      <c r="BO6" s="420"/>
      <c r="BP6" s="420"/>
      <c r="BQ6" s="420"/>
      <c r="BR6" s="420"/>
      <c r="BS6" s="420"/>
      <c r="BT6" s="420"/>
      <c r="BU6" s="421"/>
      <c r="BV6" s="419">
        <v>1959864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97</v>
      </c>
      <c r="CU6" s="563"/>
      <c r="CV6" s="563"/>
      <c r="CW6" s="563"/>
      <c r="CX6" s="563"/>
      <c r="CY6" s="563"/>
      <c r="CZ6" s="563"/>
      <c r="DA6" s="564"/>
      <c r="DB6" s="562">
        <v>92.6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91872</v>
      </c>
      <c r="BO7" s="420"/>
      <c r="BP7" s="420"/>
      <c r="BQ7" s="420"/>
      <c r="BR7" s="420"/>
      <c r="BS7" s="420"/>
      <c r="BT7" s="420"/>
      <c r="BU7" s="421"/>
      <c r="BV7" s="419">
        <v>41744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10910585</v>
      </c>
      <c r="CU7" s="420"/>
      <c r="CV7" s="420"/>
      <c r="CW7" s="420"/>
      <c r="CX7" s="420"/>
      <c r="CY7" s="420"/>
      <c r="CZ7" s="420"/>
      <c r="DA7" s="421"/>
      <c r="DB7" s="419">
        <v>10520875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1445752</v>
      </c>
      <c r="BO8" s="420"/>
      <c r="BP8" s="420"/>
      <c r="BQ8" s="420"/>
      <c r="BR8" s="420"/>
      <c r="BS8" s="420"/>
      <c r="BT8" s="420"/>
      <c r="BU8" s="421"/>
      <c r="BV8" s="419">
        <v>1918120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1.1200000000000001</v>
      </c>
      <c r="CU8" s="523"/>
      <c r="CV8" s="523"/>
      <c r="CW8" s="523"/>
      <c r="CX8" s="523"/>
      <c r="CY8" s="523"/>
      <c r="CZ8" s="523"/>
      <c r="DA8" s="524"/>
      <c r="DB8" s="522">
        <v>1.08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48348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-472368</v>
      </c>
      <c r="BO9" s="420"/>
      <c r="BP9" s="420"/>
      <c r="BQ9" s="420"/>
      <c r="BR9" s="420"/>
      <c r="BS9" s="420"/>
      <c r="BT9" s="420"/>
      <c r="BU9" s="421"/>
      <c r="BV9" s="419">
        <v>-29044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6.3</v>
      </c>
      <c r="CU9" s="417"/>
      <c r="CV9" s="417"/>
      <c r="CW9" s="417"/>
      <c r="CX9" s="417"/>
      <c r="CY9" s="417"/>
      <c r="CZ9" s="417"/>
      <c r="DA9" s="418"/>
      <c r="DB9" s="416">
        <v>6.5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47936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1776935</v>
      </c>
      <c r="BO10" s="420"/>
      <c r="BP10" s="420"/>
      <c r="BQ10" s="420"/>
      <c r="BR10" s="420"/>
      <c r="BS10" s="420"/>
      <c r="BT10" s="420"/>
      <c r="BU10" s="421"/>
      <c r="BV10" s="419">
        <v>423011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48997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1391233</v>
      </c>
      <c r="BO12" s="420"/>
      <c r="BP12" s="420"/>
      <c r="BQ12" s="420"/>
      <c r="BR12" s="420"/>
      <c r="BS12" s="420"/>
      <c r="BT12" s="420"/>
      <c r="BU12" s="421"/>
      <c r="BV12" s="419">
        <v>1520186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47697</v>
      </c>
      <c r="S13" s="507"/>
      <c r="T13" s="507"/>
      <c r="U13" s="507"/>
      <c r="V13" s="508"/>
      <c r="W13" s="509" t="s">
        <v>131</v>
      </c>
      <c r="X13" s="405"/>
      <c r="Y13" s="405"/>
      <c r="Z13" s="405"/>
      <c r="AA13" s="405"/>
      <c r="AB13" s="406"/>
      <c r="AC13" s="372">
        <v>426</v>
      </c>
      <c r="AD13" s="373"/>
      <c r="AE13" s="373"/>
      <c r="AF13" s="373"/>
      <c r="AG13" s="374"/>
      <c r="AH13" s="372">
        <v>487</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-86666</v>
      </c>
      <c r="BO13" s="420"/>
      <c r="BP13" s="420"/>
      <c r="BQ13" s="420"/>
      <c r="BR13" s="420"/>
      <c r="BS13" s="420"/>
      <c r="BT13" s="420"/>
      <c r="BU13" s="421"/>
      <c r="BV13" s="419">
        <v>-1126219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6.7</v>
      </c>
      <c r="CU13" s="417"/>
      <c r="CV13" s="417"/>
      <c r="CW13" s="417"/>
      <c r="CX13" s="417"/>
      <c r="CY13" s="417"/>
      <c r="CZ13" s="417"/>
      <c r="DA13" s="418"/>
      <c r="DB13" s="416">
        <v>6.4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49135</v>
      </c>
      <c r="S14" s="507"/>
      <c r="T14" s="507"/>
      <c r="U14" s="507"/>
      <c r="V14" s="508"/>
      <c r="W14" s="510"/>
      <c r="X14" s="408"/>
      <c r="Y14" s="408"/>
      <c r="Z14" s="408"/>
      <c r="AA14" s="408"/>
      <c r="AB14" s="409"/>
      <c r="AC14" s="499">
        <v>1.9</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47935</v>
      </c>
      <c r="S15" s="507"/>
      <c r="T15" s="507"/>
      <c r="U15" s="507"/>
      <c r="V15" s="508"/>
      <c r="W15" s="509" t="s">
        <v>137</v>
      </c>
      <c r="X15" s="405"/>
      <c r="Y15" s="405"/>
      <c r="Z15" s="405"/>
      <c r="AA15" s="405"/>
      <c r="AB15" s="406"/>
      <c r="AC15" s="372">
        <v>7293</v>
      </c>
      <c r="AD15" s="373"/>
      <c r="AE15" s="373"/>
      <c r="AF15" s="373"/>
      <c r="AG15" s="374"/>
      <c r="AH15" s="372">
        <v>7629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8510017</v>
      </c>
      <c r="BO15" s="449"/>
      <c r="BP15" s="449"/>
      <c r="BQ15" s="449"/>
      <c r="BR15" s="449"/>
      <c r="BS15" s="449"/>
      <c r="BT15" s="449"/>
      <c r="BU15" s="450"/>
      <c r="BV15" s="448">
        <v>8219833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32.6</v>
      </c>
      <c r="AD16" s="500"/>
      <c r="AE16" s="500"/>
      <c r="AF16" s="500"/>
      <c r="AG16" s="501"/>
      <c r="AH16" s="499">
        <v>34.299999999999997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7622840</v>
      </c>
      <c r="BO16" s="420"/>
      <c r="BP16" s="420"/>
      <c r="BQ16" s="420"/>
      <c r="BR16" s="420"/>
      <c r="BS16" s="420"/>
      <c r="BT16" s="420"/>
      <c r="BU16" s="421"/>
      <c r="BV16" s="419">
        <v>7358370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14626</v>
      </c>
      <c r="AD17" s="373"/>
      <c r="AE17" s="373"/>
      <c r="AF17" s="373"/>
      <c r="AG17" s="374"/>
      <c r="AH17" s="372">
        <v>14116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10910585</v>
      </c>
      <c r="BO17" s="420"/>
      <c r="BP17" s="420"/>
      <c r="BQ17" s="420"/>
      <c r="BR17" s="420"/>
      <c r="BS17" s="420"/>
      <c r="BT17" s="420"/>
      <c r="BU17" s="421"/>
      <c r="BV17" s="419">
        <v>10520875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13.34</v>
      </c>
      <c r="M18" s="472"/>
      <c r="N18" s="472"/>
      <c r="O18" s="472"/>
      <c r="P18" s="472"/>
      <c r="Q18" s="472"/>
      <c r="R18" s="473"/>
      <c r="S18" s="473"/>
      <c r="T18" s="473"/>
      <c r="U18" s="473"/>
      <c r="V18" s="474"/>
      <c r="W18" s="490"/>
      <c r="X18" s="491"/>
      <c r="Y18" s="491"/>
      <c r="Z18" s="491"/>
      <c r="AA18" s="491"/>
      <c r="AB18" s="515"/>
      <c r="AC18" s="389">
        <v>65.5</v>
      </c>
      <c r="AD18" s="390"/>
      <c r="AE18" s="390"/>
      <c r="AF18" s="390"/>
      <c r="AG18" s="475"/>
      <c r="AH18" s="389">
        <v>63.5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10647757</v>
      </c>
      <c r="BO18" s="420"/>
      <c r="BP18" s="420"/>
      <c r="BQ18" s="420"/>
      <c r="BR18" s="420"/>
      <c r="BS18" s="420"/>
      <c r="BT18" s="420"/>
      <c r="BU18" s="421"/>
      <c r="BV18" s="419">
        <v>9915790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3624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15754126</v>
      </c>
      <c r="BO19" s="420"/>
      <c r="BP19" s="420"/>
      <c r="BQ19" s="420"/>
      <c r="BR19" s="420"/>
      <c r="BS19" s="420"/>
      <c r="BT19" s="420"/>
      <c r="BU19" s="421"/>
      <c r="BV19" s="419">
        <v>15805857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19862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7187909</v>
      </c>
      <c r="BO22" s="449"/>
      <c r="BP22" s="449"/>
      <c r="BQ22" s="449"/>
      <c r="BR22" s="449"/>
      <c r="BS22" s="449"/>
      <c r="BT22" s="449"/>
      <c r="BU22" s="450"/>
      <c r="BV22" s="448">
        <v>7262706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3456260</v>
      </c>
      <c r="BO23" s="420"/>
      <c r="BP23" s="420"/>
      <c r="BQ23" s="420"/>
      <c r="BR23" s="420"/>
      <c r="BS23" s="420"/>
      <c r="BT23" s="420"/>
      <c r="BU23" s="421"/>
      <c r="BV23" s="419">
        <v>3870722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8290</v>
      </c>
      <c r="R24" s="373"/>
      <c r="S24" s="373"/>
      <c r="T24" s="373"/>
      <c r="U24" s="373"/>
      <c r="V24" s="374"/>
      <c r="W24" s="462"/>
      <c r="X24" s="399"/>
      <c r="Y24" s="400"/>
      <c r="Z24" s="375" t="s">
        <v>162</v>
      </c>
      <c r="AA24" s="376"/>
      <c r="AB24" s="376"/>
      <c r="AC24" s="376"/>
      <c r="AD24" s="376"/>
      <c r="AE24" s="376"/>
      <c r="AF24" s="376"/>
      <c r="AG24" s="377"/>
      <c r="AH24" s="372">
        <v>284</v>
      </c>
      <c r="AI24" s="373"/>
      <c r="AJ24" s="373"/>
      <c r="AK24" s="373"/>
      <c r="AL24" s="374"/>
      <c r="AM24" s="372">
        <v>884376</v>
      </c>
      <c r="AN24" s="373"/>
      <c r="AO24" s="373"/>
      <c r="AP24" s="373"/>
      <c r="AQ24" s="373"/>
      <c r="AR24" s="374"/>
      <c r="AS24" s="372">
        <v>3114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6123123</v>
      </c>
      <c r="BO24" s="420"/>
      <c r="BP24" s="420"/>
      <c r="BQ24" s="420"/>
      <c r="BR24" s="420"/>
      <c r="BS24" s="420"/>
      <c r="BT24" s="420"/>
      <c r="BU24" s="421"/>
      <c r="BV24" s="419">
        <v>5924586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6730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9629401</v>
      </c>
      <c r="BO25" s="449"/>
      <c r="BP25" s="449"/>
      <c r="BQ25" s="449"/>
      <c r="BR25" s="449"/>
      <c r="BS25" s="449"/>
      <c r="BT25" s="449"/>
      <c r="BU25" s="450"/>
      <c r="BV25" s="448">
        <v>8347299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6180</v>
      </c>
      <c r="R26" s="373"/>
      <c r="S26" s="373"/>
      <c r="T26" s="373"/>
      <c r="U26" s="373"/>
      <c r="V26" s="374"/>
      <c r="W26" s="462"/>
      <c r="X26" s="399"/>
      <c r="Y26" s="400"/>
      <c r="Z26" s="375" t="s">
        <v>168</v>
      </c>
      <c r="AA26" s="430"/>
      <c r="AB26" s="430"/>
      <c r="AC26" s="430"/>
      <c r="AD26" s="430"/>
      <c r="AE26" s="430"/>
      <c r="AF26" s="430"/>
      <c r="AG26" s="431"/>
      <c r="AH26" s="372">
        <v>18</v>
      </c>
      <c r="AI26" s="373"/>
      <c r="AJ26" s="373"/>
      <c r="AK26" s="373"/>
      <c r="AL26" s="374"/>
      <c r="AM26" s="372">
        <v>50346</v>
      </c>
      <c r="AN26" s="373"/>
      <c r="AO26" s="373"/>
      <c r="AP26" s="373"/>
      <c r="AQ26" s="373"/>
      <c r="AR26" s="374"/>
      <c r="AS26" s="372">
        <v>2797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4790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21168</v>
      </c>
      <c r="AN27" s="373"/>
      <c r="AO27" s="373"/>
      <c r="AP27" s="373"/>
      <c r="AQ27" s="373"/>
      <c r="AR27" s="374"/>
      <c r="AS27" s="372">
        <v>3528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3970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2477428</v>
      </c>
      <c r="BO28" s="449"/>
      <c r="BP28" s="449"/>
      <c r="BQ28" s="449"/>
      <c r="BR28" s="449"/>
      <c r="BS28" s="449"/>
      <c r="BT28" s="449"/>
      <c r="BU28" s="450"/>
      <c r="BV28" s="448">
        <v>2091726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3680</v>
      </c>
      <c r="R29" s="373"/>
      <c r="S29" s="373"/>
      <c r="T29" s="373"/>
      <c r="U29" s="373"/>
      <c r="V29" s="374"/>
      <c r="W29" s="463"/>
      <c r="X29" s="464"/>
      <c r="Y29" s="465"/>
      <c r="Z29" s="375" t="s">
        <v>177</v>
      </c>
      <c r="AA29" s="376"/>
      <c r="AB29" s="376"/>
      <c r="AC29" s="376"/>
      <c r="AD29" s="376"/>
      <c r="AE29" s="376"/>
      <c r="AF29" s="376"/>
      <c r="AG29" s="377"/>
      <c r="AH29" s="372">
        <v>290</v>
      </c>
      <c r="AI29" s="373"/>
      <c r="AJ29" s="373"/>
      <c r="AK29" s="373"/>
      <c r="AL29" s="374"/>
      <c r="AM29" s="372">
        <v>905544</v>
      </c>
      <c r="AN29" s="373"/>
      <c r="AO29" s="373"/>
      <c r="AP29" s="373"/>
      <c r="AQ29" s="373"/>
      <c r="AR29" s="374"/>
      <c r="AS29" s="372">
        <v>3123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3200624</v>
      </c>
      <c r="BO30" s="454"/>
      <c r="BP30" s="454"/>
      <c r="BQ30" s="454"/>
      <c r="BR30" s="454"/>
      <c r="BS30" s="454"/>
      <c r="BT30" s="454"/>
      <c r="BU30" s="455"/>
      <c r="BV30" s="453">
        <v>2979161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神奈川県市町村職員退職手当組合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寒川町土地開発公社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神奈川県市町村情報システム共同事業組合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神奈川県後期高齢者医療広域連合（一般会計）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神奈川県後期高齢者医療広域連合（特別会計）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ffP1xcFM7xxI+x9hPZjXsB5Ym6Ve6zkYkkTOlOkff0tEDmHbBaVgxRrwLCAc0k+AgnMZZToJ5br5LydcuKlg==" saltValue="OJJ50JUtgVkl2IaCfKJj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10.07</v>
      </c>
      <c r="G34" s="33">
        <v>22.76</v>
      </c>
      <c r="H34" s="33">
        <v>18.829999999999998</v>
      </c>
      <c r="I34" s="33">
        <v>18.23</v>
      </c>
      <c r="J34" s="34">
        <v>13.25</v>
      </c>
      <c r="K34" s="22"/>
      <c r="L34" s="22"/>
      <c r="M34" s="22"/>
      <c r="N34" s="22"/>
      <c r="O34" s="22"/>
      <c r="P34" s="22"/>
    </row>
    <row r="35" spans="1:16" ht="39" customHeight="1" x14ac:dyDescent="0.2">
      <c r="A35" s="22"/>
      <c r="B35" s="35"/>
      <c r="C35" s="1145" t="s">
        <v>531</v>
      </c>
      <c r="D35" s="1146"/>
      <c r="E35" s="1147"/>
      <c r="F35" s="36">
        <v>1.26</v>
      </c>
      <c r="G35" s="37">
        <v>1.24</v>
      </c>
      <c r="H35" s="37">
        <v>1.1499999999999999</v>
      </c>
      <c r="I35" s="37">
        <v>1.64</v>
      </c>
      <c r="J35" s="38">
        <v>1.78</v>
      </c>
      <c r="K35" s="22"/>
      <c r="L35" s="22"/>
      <c r="M35" s="22"/>
      <c r="N35" s="22"/>
      <c r="O35" s="22"/>
      <c r="P35" s="22"/>
    </row>
    <row r="36" spans="1:16" ht="39" customHeight="1" x14ac:dyDescent="0.2">
      <c r="A36" s="22"/>
      <c r="B36" s="35"/>
      <c r="C36" s="1145" t="s">
        <v>532</v>
      </c>
      <c r="D36" s="1146"/>
      <c r="E36" s="1147"/>
      <c r="F36" s="36">
        <v>3.65</v>
      </c>
      <c r="G36" s="37">
        <v>2.6</v>
      </c>
      <c r="H36" s="37">
        <v>2.2200000000000002</v>
      </c>
      <c r="I36" s="37">
        <v>1.41</v>
      </c>
      <c r="J36" s="38">
        <v>1.7</v>
      </c>
      <c r="K36" s="22"/>
      <c r="L36" s="22"/>
      <c r="M36" s="22"/>
      <c r="N36" s="22"/>
      <c r="O36" s="22"/>
      <c r="P36" s="22"/>
    </row>
    <row r="37" spans="1:16" ht="39" customHeight="1" x14ac:dyDescent="0.2">
      <c r="A37" s="22"/>
      <c r="B37" s="35"/>
      <c r="C37" s="1145" t="s">
        <v>533</v>
      </c>
      <c r="D37" s="1146"/>
      <c r="E37" s="1147"/>
      <c r="F37" s="36">
        <v>2.0499999999999998</v>
      </c>
      <c r="G37" s="37">
        <v>1.89</v>
      </c>
      <c r="H37" s="37">
        <v>1.39</v>
      </c>
      <c r="I37" s="37">
        <v>0.61</v>
      </c>
      <c r="J37" s="38">
        <v>1.06</v>
      </c>
      <c r="K37" s="22"/>
      <c r="L37" s="22"/>
      <c r="M37" s="22"/>
      <c r="N37" s="22"/>
      <c r="O37" s="22"/>
      <c r="P37" s="22"/>
    </row>
    <row r="38" spans="1:16" ht="39" customHeight="1" x14ac:dyDescent="0.2">
      <c r="A38" s="22"/>
      <c r="B38" s="35"/>
      <c r="C38" s="1145" t="s">
        <v>534</v>
      </c>
      <c r="D38" s="1146"/>
      <c r="E38" s="1147"/>
      <c r="F38" s="36">
        <v>0.28000000000000003</v>
      </c>
      <c r="G38" s="37">
        <v>0.62</v>
      </c>
      <c r="H38" s="37">
        <v>0.28000000000000003</v>
      </c>
      <c r="I38" s="37">
        <v>0.28000000000000003</v>
      </c>
      <c r="J38" s="38">
        <v>0.32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FUca9Qi3a4IcVqEHZnP1PWU+WCl9yHinKTF20fAF0+c4Wmsa0GsA+rWtxXx6fKD3sJ7kp25r48xovkYkj61aw==" saltValue="2gwHWfoaklJiKduBnREU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1032</v>
      </c>
      <c r="L45" s="60">
        <v>1099</v>
      </c>
      <c r="M45" s="60">
        <v>1083</v>
      </c>
      <c r="N45" s="60">
        <v>1033</v>
      </c>
      <c r="O45" s="61">
        <v>989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202</v>
      </c>
      <c r="L48" s="64">
        <v>195</v>
      </c>
      <c r="M48" s="64">
        <v>212</v>
      </c>
      <c r="N48" s="64">
        <v>206</v>
      </c>
      <c r="O48" s="65">
        <v>158</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485</v>
      </c>
      <c r="L49" s="64" t="s">
        <v>485</v>
      </c>
      <c r="M49" s="64" t="s">
        <v>485</v>
      </c>
      <c r="N49" s="64" t="s">
        <v>485</v>
      </c>
      <c r="O49" s="65" t="s">
        <v>485</v>
      </c>
      <c r="P49" s="48"/>
      <c r="Q49" s="48"/>
      <c r="R49" s="48"/>
      <c r="S49" s="48"/>
      <c r="T49" s="48"/>
      <c r="U49" s="48"/>
    </row>
    <row r="50" spans="1:21" ht="30.75" customHeight="1" x14ac:dyDescent="0.2">
      <c r="A50" s="48"/>
      <c r="B50" s="1178"/>
      <c r="C50" s="1179"/>
      <c r="D50" s="62"/>
      <c r="E50" s="1155" t="s">
        <v>15</v>
      </c>
      <c r="F50" s="1155"/>
      <c r="G50" s="1155"/>
      <c r="H50" s="1155"/>
      <c r="I50" s="1155"/>
      <c r="J50" s="1156"/>
      <c r="K50" s="63">
        <v>99</v>
      </c>
      <c r="L50" s="64">
        <v>99</v>
      </c>
      <c r="M50" s="64">
        <v>125</v>
      </c>
      <c r="N50" s="64">
        <v>867</v>
      </c>
      <c r="O50" s="65">
        <v>230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1127</v>
      </c>
      <c r="L52" s="64">
        <v>1073</v>
      </c>
      <c r="M52" s="64">
        <v>1020</v>
      </c>
      <c r="N52" s="64">
        <v>964</v>
      </c>
      <c r="O52" s="65">
        <v>912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206</v>
      </c>
      <c r="L53" s="69">
        <v>320</v>
      </c>
      <c r="M53" s="69">
        <v>400</v>
      </c>
      <c r="N53" s="69">
        <v>1142</v>
      </c>
      <c r="O53" s="70">
        <v>465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SQrwM+g3ZXlFWAEyNKzhqO3T3Np2kS0mkZmQtQin4vcHB46FgeF1JtxkHyEsI+cgkpHfynL14ig7HHm8akfJA==" saltValue="FIZBAPyMq6HtgJKsEsyR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7523</v>
      </c>
      <c r="J41" s="344">
        <v>6989</v>
      </c>
      <c r="K41" s="344">
        <v>6859</v>
      </c>
      <c r="L41" s="344">
        <v>7263</v>
      </c>
      <c r="M41" s="345">
        <v>7188</v>
      </c>
    </row>
    <row r="42" spans="2:13" ht="27.75" customHeight="1" x14ac:dyDescent="0.2">
      <c r="B42" s="1186"/>
      <c r="C42" s="1187"/>
      <c r="D42" s="106"/>
      <c r="E42" s="1190" t="s">
        <v>32</v>
      </c>
      <c r="F42" s="1190"/>
      <c r="G42" s="1190"/>
      <c r="H42" s="1191"/>
      <c r="I42" s="346">
        <v>1013</v>
      </c>
      <c r="J42" s="347">
        <v>919</v>
      </c>
      <c r="K42" s="347">
        <v>1010</v>
      </c>
      <c r="L42" s="347">
        <v>2412</v>
      </c>
      <c r="M42" s="348">
        <v>2187</v>
      </c>
    </row>
    <row r="43" spans="2:13" ht="27.75" customHeight="1" x14ac:dyDescent="0.2">
      <c r="B43" s="1186"/>
      <c r="C43" s="1187"/>
      <c r="D43" s="106"/>
      <c r="E43" s="1190" t="s">
        <v>33</v>
      </c>
      <c r="F43" s="1190"/>
      <c r="G43" s="1190"/>
      <c r="H43" s="1191"/>
      <c r="I43" s="346">
        <v>2559</v>
      </c>
      <c r="J43" s="347">
        <v>2489</v>
      </c>
      <c r="K43" s="347">
        <v>2701</v>
      </c>
      <c r="L43" s="347">
        <v>2470</v>
      </c>
      <c r="M43" s="348">
        <v>2063</v>
      </c>
    </row>
    <row r="44" spans="2:13" ht="27.75" customHeight="1" x14ac:dyDescent="0.2">
      <c r="B44" s="1186"/>
      <c r="C44" s="1187"/>
      <c r="D44" s="106"/>
      <c r="E44" s="1190" t="s">
        <v>34</v>
      </c>
      <c r="F44" s="1190"/>
      <c r="G44" s="1190"/>
      <c r="H44" s="1191"/>
      <c r="I44" s="346" t="s">
        <v>485</v>
      </c>
      <c r="J44" s="347" t="s">
        <v>485</v>
      </c>
      <c r="K44" s="347" t="s">
        <v>485</v>
      </c>
      <c r="L44" s="347" t="s">
        <v>485</v>
      </c>
      <c r="M44" s="348" t="s">
        <v>485</v>
      </c>
    </row>
    <row r="45" spans="2:13" ht="27.75" customHeight="1" x14ac:dyDescent="0.2">
      <c r="B45" s="1186"/>
      <c r="C45" s="1187"/>
      <c r="D45" s="106"/>
      <c r="E45" s="1190" t="s">
        <v>35</v>
      </c>
      <c r="F45" s="1190"/>
      <c r="G45" s="1190"/>
      <c r="H45" s="1191"/>
      <c r="I45" s="346">
        <v>1103</v>
      </c>
      <c r="J45" s="347">
        <v>720</v>
      </c>
      <c r="K45" s="347">
        <v>758</v>
      </c>
      <c r="L45" s="347">
        <v>783</v>
      </c>
      <c r="M45" s="348">
        <v>621</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4963</v>
      </c>
      <c r="J50" s="347">
        <v>5017</v>
      </c>
      <c r="K50" s="347">
        <v>5675</v>
      </c>
      <c r="L50" s="347">
        <v>5967</v>
      </c>
      <c r="M50" s="348">
        <v>6430</v>
      </c>
    </row>
    <row r="51" spans="2:13" ht="27.75" customHeight="1" x14ac:dyDescent="0.2">
      <c r="B51" s="1186"/>
      <c r="C51" s="1187"/>
      <c r="D51" s="106"/>
      <c r="E51" s="1190" t="s">
        <v>42</v>
      </c>
      <c r="F51" s="1190"/>
      <c r="G51" s="1190"/>
      <c r="H51" s="1191"/>
      <c r="I51" s="346">
        <v>2257</v>
      </c>
      <c r="J51" s="347">
        <v>2122</v>
      </c>
      <c r="K51" s="347">
        <v>2407</v>
      </c>
      <c r="L51" s="347">
        <v>2562</v>
      </c>
      <c r="M51" s="348">
        <v>2559</v>
      </c>
    </row>
    <row r="52" spans="2:13" ht="27.75" customHeight="1" x14ac:dyDescent="0.2">
      <c r="B52" s="1188"/>
      <c r="C52" s="1189"/>
      <c r="D52" s="106"/>
      <c r="E52" s="1190" t="s">
        <v>43</v>
      </c>
      <c r="F52" s="1190"/>
      <c r="G52" s="1190"/>
      <c r="H52" s="1191"/>
      <c r="I52" s="346">
        <v>5643</v>
      </c>
      <c r="J52" s="347">
        <v>5280</v>
      </c>
      <c r="K52" s="347">
        <v>4900</v>
      </c>
      <c r="L52" s="347">
        <v>4559</v>
      </c>
      <c r="M52" s="348">
        <v>4188</v>
      </c>
    </row>
    <row r="53" spans="2:13" ht="27.75" customHeight="1" thickBot="1" x14ac:dyDescent="0.25">
      <c r="B53" s="1192" t="s">
        <v>19</v>
      </c>
      <c r="C53" s="1193"/>
      <c r="D53" s="110"/>
      <c r="E53" s="1194" t="s">
        <v>44</v>
      </c>
      <c r="F53" s="1194"/>
      <c r="G53" s="1194"/>
      <c r="H53" s="1195"/>
      <c r="I53" s="349">
        <v>-665</v>
      </c>
      <c r="J53" s="350">
        <v>-1303</v>
      </c>
      <c r="K53" s="350">
        <v>-1655</v>
      </c>
      <c r="L53" s="350">
        <v>-160</v>
      </c>
      <c r="M53" s="351">
        <v>-1117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4sUOXKSVL4tfowGuKTRRX6JPw5MqXpdsWcoM+L87tJdc1mn9YLxP4FzlZ++yAwxZ08aAls6tIyWhxaVigJu4g==" saltValue="P5aUsZWZm/9p46idbVX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3189</v>
      </c>
      <c r="G55" s="352">
        <v>2092</v>
      </c>
      <c r="H55" s="353">
        <v>2477</v>
      </c>
    </row>
    <row r="56" spans="2:8" ht="52.5" customHeight="1" x14ac:dyDescent="0.2">
      <c r="B56" s="122"/>
      <c r="C56" s="1213" t="s">
        <v>47</v>
      </c>
      <c r="D56" s="1213"/>
      <c r="E56" s="1214"/>
      <c r="F56" s="354">
        <v>46</v>
      </c>
      <c r="G56" s="354" t="s">
        <v>485</v>
      </c>
      <c r="H56" s="355" t="s">
        <v>485</v>
      </c>
    </row>
    <row r="57" spans="2:8" ht="53.25" customHeight="1" x14ac:dyDescent="0.2">
      <c r="B57" s="122"/>
      <c r="C57" s="1215" t="s">
        <v>48</v>
      </c>
      <c r="D57" s="1215"/>
      <c r="E57" s="1216"/>
      <c r="F57" s="356">
        <v>1374</v>
      </c>
      <c r="G57" s="356">
        <v>2979</v>
      </c>
      <c r="H57" s="357">
        <v>3201</v>
      </c>
    </row>
    <row r="58" spans="2:8" ht="45.75" customHeight="1" x14ac:dyDescent="0.2">
      <c r="B58" s="123"/>
      <c r="C58" s="1203" t="s">
        <v>548</v>
      </c>
      <c r="D58" s="1204"/>
      <c r="E58" s="1205"/>
      <c r="F58" s="358" t="s">
        <v>485</v>
      </c>
      <c r="G58" s="358">
        <v>1437</v>
      </c>
      <c r="H58" s="359">
        <v>1584</v>
      </c>
    </row>
    <row r="59" spans="2:8" ht="45.75" customHeight="1" x14ac:dyDescent="0.2">
      <c r="B59" s="123"/>
      <c r="C59" s="1203" t="s">
        <v>549</v>
      </c>
      <c r="D59" s="1204"/>
      <c r="E59" s="1205"/>
      <c r="F59" s="358">
        <v>720</v>
      </c>
      <c r="G59" s="358">
        <v>770</v>
      </c>
      <c r="H59" s="359">
        <v>820</v>
      </c>
    </row>
    <row r="60" spans="2:8" ht="45.75" customHeight="1" x14ac:dyDescent="0.2">
      <c r="B60" s="123"/>
      <c r="C60" s="1203" t="s">
        <v>550</v>
      </c>
      <c r="D60" s="1204"/>
      <c r="E60" s="1205"/>
      <c r="F60" s="358">
        <v>585</v>
      </c>
      <c r="G60" s="358">
        <v>758</v>
      </c>
      <c r="H60" s="359">
        <v>778</v>
      </c>
    </row>
    <row r="61" spans="2:8" ht="45.75" customHeight="1" x14ac:dyDescent="0.2">
      <c r="B61" s="123"/>
      <c r="C61" s="1203" t="s">
        <v>551</v>
      </c>
      <c r="D61" s="1204"/>
      <c r="E61" s="1205"/>
      <c r="F61" s="358" t="s">
        <v>485</v>
      </c>
      <c r="G61" s="358">
        <v>8</v>
      </c>
      <c r="H61" s="359">
        <v>14</v>
      </c>
    </row>
    <row r="62" spans="2:8" ht="45.75" customHeight="1" thickBot="1" x14ac:dyDescent="0.25">
      <c r="B62" s="124"/>
      <c r="C62" s="1206" t="s">
        <v>552</v>
      </c>
      <c r="D62" s="1207"/>
      <c r="E62" s="1208"/>
      <c r="F62" s="360">
        <v>4</v>
      </c>
      <c r="G62" s="360">
        <v>4</v>
      </c>
      <c r="H62" s="361">
        <v>4</v>
      </c>
    </row>
    <row r="63" spans="2:8" ht="52.5" customHeight="1" thickBot="1" x14ac:dyDescent="0.25">
      <c r="B63" s="125"/>
      <c r="C63" s="1209" t="s">
        <v>49</v>
      </c>
      <c r="D63" s="1209"/>
      <c r="E63" s="1210"/>
      <c r="F63" s="362">
        <v>4609</v>
      </c>
      <c r="G63" s="362">
        <v>5071</v>
      </c>
      <c r="H63" s="363">
        <v>5678</v>
      </c>
    </row>
    <row r="64" spans="2:8" ht="13" x14ac:dyDescent="0.2"/>
  </sheetData>
  <sheetProtection algorithmName="SHA-512" hashValue="xt17XQXEMviasjtkAQQSFaYHKRyF0IA2/C9OzfJ4BmozIccJPgeRpW+BruBLgM3+Xg4/yeiocg6DBVK0TywBqg==" saltValue="4r3CXXwMQHevu1GFxkl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38293</v>
      </c>
      <c r="E3" s="144"/>
      <c r="F3" s="145">
        <v>52068</v>
      </c>
      <c r="G3" s="146"/>
      <c r="H3" s="147"/>
    </row>
    <row r="4" spans="1:8" x14ac:dyDescent="0.2">
      <c r="A4" s="148"/>
      <c r="B4" s="149"/>
      <c r="C4" s="150"/>
      <c r="D4" s="151">
        <v>27837</v>
      </c>
      <c r="E4" s="152"/>
      <c r="F4" s="153">
        <v>26936</v>
      </c>
      <c r="G4" s="154"/>
      <c r="H4" s="155"/>
    </row>
    <row r="5" spans="1:8" x14ac:dyDescent="0.2">
      <c r="A5" s="136" t="s">
        <v>517</v>
      </c>
      <c r="B5" s="141"/>
      <c r="C5" s="142"/>
      <c r="D5" s="143">
        <v>24767</v>
      </c>
      <c r="E5" s="144"/>
      <c r="F5" s="145">
        <v>47161</v>
      </c>
      <c r="G5" s="146"/>
      <c r="H5" s="147"/>
    </row>
    <row r="6" spans="1:8" x14ac:dyDescent="0.2">
      <c r="A6" s="148"/>
      <c r="B6" s="149"/>
      <c r="C6" s="150"/>
      <c r="D6" s="151">
        <v>15411</v>
      </c>
      <c r="E6" s="152"/>
      <c r="F6" s="153">
        <v>24595</v>
      </c>
      <c r="G6" s="154"/>
      <c r="H6" s="155"/>
    </row>
    <row r="7" spans="1:8" x14ac:dyDescent="0.2">
      <c r="A7" s="136" t="s">
        <v>518</v>
      </c>
      <c r="B7" s="141"/>
      <c r="C7" s="142"/>
      <c r="D7" s="143">
        <v>33173</v>
      </c>
      <c r="E7" s="144"/>
      <c r="F7" s="145">
        <v>43423</v>
      </c>
      <c r="G7" s="146"/>
      <c r="H7" s="147"/>
    </row>
    <row r="8" spans="1:8" x14ac:dyDescent="0.2">
      <c r="A8" s="148"/>
      <c r="B8" s="149"/>
      <c r="C8" s="150"/>
      <c r="D8" s="151">
        <v>30937</v>
      </c>
      <c r="E8" s="152"/>
      <c r="F8" s="153">
        <v>22207</v>
      </c>
      <c r="G8" s="154"/>
      <c r="H8" s="155"/>
    </row>
    <row r="9" spans="1:8" x14ac:dyDescent="0.2">
      <c r="A9" s="136" t="s">
        <v>519</v>
      </c>
      <c r="B9" s="141"/>
      <c r="C9" s="142"/>
      <c r="D9" s="143">
        <v>57625</v>
      </c>
      <c r="E9" s="144"/>
      <c r="F9" s="145">
        <v>45265</v>
      </c>
      <c r="G9" s="146"/>
      <c r="H9" s="147"/>
    </row>
    <row r="10" spans="1:8" x14ac:dyDescent="0.2">
      <c r="A10" s="148"/>
      <c r="B10" s="149"/>
      <c r="C10" s="150"/>
      <c r="D10" s="151">
        <v>37582</v>
      </c>
      <c r="E10" s="152"/>
      <c r="F10" s="153">
        <v>22600</v>
      </c>
      <c r="G10" s="154"/>
      <c r="H10" s="155"/>
    </row>
    <row r="11" spans="1:8" x14ac:dyDescent="0.2">
      <c r="A11" s="136" t="s">
        <v>520</v>
      </c>
      <c r="B11" s="141"/>
      <c r="C11" s="142"/>
      <c r="D11" s="143">
        <v>33981</v>
      </c>
      <c r="E11" s="144"/>
      <c r="F11" s="145">
        <v>54621</v>
      </c>
      <c r="G11" s="146"/>
      <c r="H11" s="147"/>
    </row>
    <row r="12" spans="1:8" x14ac:dyDescent="0.2">
      <c r="A12" s="148"/>
      <c r="B12" s="149"/>
      <c r="C12" s="156"/>
      <c r="D12" s="151">
        <v>27548</v>
      </c>
      <c r="E12" s="152"/>
      <c r="F12" s="153">
        <v>30892</v>
      </c>
      <c r="G12" s="154"/>
      <c r="H12" s="155"/>
    </row>
    <row r="13" spans="1:8" x14ac:dyDescent="0.2">
      <c r="A13" s="136"/>
      <c r="B13" s="141"/>
      <c r="C13" s="157"/>
      <c r="D13" s="158">
        <v>37568</v>
      </c>
      <c r="E13" s="159"/>
      <c r="F13" s="160">
        <v>48508</v>
      </c>
      <c r="G13" s="161"/>
      <c r="H13" s="147"/>
    </row>
    <row r="14" spans="1:8" x14ac:dyDescent="0.2">
      <c r="A14" s="148"/>
      <c r="B14" s="149"/>
      <c r="C14" s="150"/>
      <c r="D14" s="151">
        <v>27863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10.07</v>
      </c>
      <c r="C19" s="162">
        <f>ROUND(VALUE(SUBSTITUTE(実質収支比率等に係る経年分析!G$48,"▲","-")),2)</f>
        <v>22.76</v>
      </c>
      <c r="D19" s="162">
        <f>ROUND(VALUE(SUBSTITUTE(実質収支比率等に係る経年分析!H$48,"▲","-")),2)</f>
        <v>18.829999999999998</v>
      </c>
      <c r="E19" s="162">
        <f>ROUND(VALUE(SUBSTITUTE(実質収支比率等に係る経年分析!I$48,"▲","-")),2)</f>
        <v>18.23</v>
      </c>
      <c r="F19" s="162">
        <f>ROUND(VALUE(SUBSTITUTE(実質収支比率等に係る経年分析!J$48,"▲","-")),2)</f>
        <v>13.25</v>
      </c>
    </row>
    <row r="20" spans="1:11" x14ac:dyDescent="0.2">
      <c r="A20" s="162" t="s">
        <v>53</v>
      </c>
      <c r="B20" s="162">
        <f>ROUND(VALUE(SUBSTITUTE(実質収支比率等に係る経年分析!F$47,"▲","-")),2)</f>
        <v>24.56</v>
      </c>
      <c r="C20" s="162">
        <f>ROUND(VALUE(SUBSTITUTE(実質収支比率等に係る経年分析!G$47,"▲","-")),2)</f>
        <v>26.77</v>
      </c>
      <c r="D20" s="162">
        <f>ROUND(VALUE(SUBSTITUTE(実質収支比率等に係る経年分析!H$47,"▲","-")),2)</f>
        <v>30.84</v>
      </c>
      <c r="E20" s="162">
        <f>ROUND(VALUE(SUBSTITUTE(実質収支比率等に係る経年分析!I$47,"▲","-")),2)</f>
        <v>19.88</v>
      </c>
      <c r="F20" s="162">
        <f>ROUND(VALUE(SUBSTITUTE(実質収支比率等に係る経年分析!J$47,"▲","-")),2)</f>
        <v>22.71</v>
      </c>
    </row>
    <row r="21" spans="1:11" x14ac:dyDescent="0.2">
      <c r="A21" s="162" t="s">
        <v>54</v>
      </c>
      <c r="B21" s="162">
        <f>IF(ISNUMBER(VALUE(SUBSTITUTE(実質収支比率等に係る経年分析!F$49,"▲","-"))),ROUND(VALUE(SUBSTITUTE(実質収支比率等に係る経年分析!F$49,"▲","-")),2),NA())</f>
        <v>0.74</v>
      </c>
      <c r="C21" s="162">
        <f>IF(ISNUMBER(VALUE(SUBSTITUTE(実質収支比率等に係る経年分析!G$49,"▲","-"))),ROUND(VALUE(SUBSTITUTE(実質収支比率等に係る経年分析!G$49,"▲","-")),2),NA())</f>
        <v>13.65</v>
      </c>
      <c r="D21" s="162">
        <f>IF(ISNUMBER(VALUE(SUBSTITUTE(実質収支比率等に係る経年分析!H$49,"▲","-"))),ROUND(VALUE(SUBSTITUTE(実質収支比率等に係る経年分析!H$49,"▲","-")),2),NA())</f>
        <v>4.21</v>
      </c>
      <c r="E21" s="162">
        <f>IF(ISNUMBER(VALUE(SUBSTITUTE(実質収支比率等に係る経年分析!I$49,"▲","-"))),ROUND(VALUE(SUBSTITUTE(実質収支比率等に係る経年分析!I$49,"▲","-")),2),NA())</f>
        <v>-10.7</v>
      </c>
      <c r="F21" s="162">
        <f>IF(ISNUMBER(VALUE(SUBSTITUTE(実質収支比率等に係る経年分析!J$49,"▲","-"))),ROUND(VALUE(SUBSTITUTE(実質収支比率等に係る経年分析!J$49,"▲","-")),2),NA())</f>
        <v>-0.79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0.28000000000000003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2.0499999999999998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2.2200000000000002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v>
      </c>
    </row>
    <row r="35" spans="1:16" x14ac:dyDescent="0.2">
      <c r="A35" s="163" t="str">
        <f>IF(連結実質赤字比率に係る赤字・黒字の構成分析!C$35="",NA(),連結実質赤字比率に係る赤字・黒字の構成分析!C$35)</f>
        <v>下水道事業特別会計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22.76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18.829999999999998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18.23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1127</v>
      </c>
      <c r="E42" s="164"/>
      <c r="F42" s="164"/>
      <c r="G42" s="164">
        <f>'実質公債費比率（分子）の構造'!L$52</f>
        <v>1073</v>
      </c>
      <c r="H42" s="164"/>
      <c r="I42" s="164"/>
      <c r="J42" s="164">
        <f>'実質公債費比率（分子）の構造'!M$52</f>
        <v>1020</v>
      </c>
      <c r="K42" s="164"/>
      <c r="L42" s="164"/>
      <c r="M42" s="164">
        <f>'実質公債費比率（分子）の構造'!N$52</f>
        <v>964</v>
      </c>
      <c r="N42" s="164"/>
      <c r="O42" s="164"/>
      <c r="P42" s="164">
        <f>'実質公債費比率（分子）の構造'!O$52</f>
        <v>912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99</v>
      </c>
      <c r="C44" s="164"/>
      <c r="D44" s="164"/>
      <c r="E44" s="164">
        <f>'実質公債費比率（分子）の構造'!L$50</f>
        <v>99</v>
      </c>
      <c r="F44" s="164"/>
      <c r="G44" s="164"/>
      <c r="H44" s="164">
        <f>'実質公債費比率（分子）の構造'!M$50</f>
        <v>125</v>
      </c>
      <c r="I44" s="164"/>
      <c r="J44" s="164"/>
      <c r="K44" s="164">
        <f>'実質公債費比率（分子）の構造'!N$50</f>
        <v>867</v>
      </c>
      <c r="L44" s="164"/>
      <c r="M44" s="164"/>
      <c r="N44" s="164">
        <f>'実質公債費比率（分子）の構造'!O$50</f>
        <v>230</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202</v>
      </c>
      <c r="C46" s="164"/>
      <c r="D46" s="164"/>
      <c r="E46" s="164">
        <f>'実質公債費比率（分子）の構造'!L$48</f>
        <v>195</v>
      </c>
      <c r="F46" s="164"/>
      <c r="G46" s="164"/>
      <c r="H46" s="164">
        <f>'実質公債費比率（分子）の構造'!M$48</f>
        <v>212</v>
      </c>
      <c r="I46" s="164"/>
      <c r="J46" s="164"/>
      <c r="K46" s="164">
        <f>'実質公債費比率（分子）の構造'!N$48</f>
        <v>206</v>
      </c>
      <c r="L46" s="164"/>
      <c r="M46" s="164"/>
      <c r="N46" s="164">
        <f>'実質公債費比率（分子）の構造'!O$48</f>
        <v>158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1032</v>
      </c>
      <c r="C49" s="164"/>
      <c r="D49" s="164"/>
      <c r="E49" s="164">
        <f>'実質公債費比率（分子）の構造'!L$45</f>
        <v>1099</v>
      </c>
      <c r="F49" s="164"/>
      <c r="G49" s="164"/>
      <c r="H49" s="164">
        <f>'実質公債費比率（分子）の構造'!M$45</f>
        <v>1083</v>
      </c>
      <c r="I49" s="164"/>
      <c r="J49" s="164"/>
      <c r="K49" s="164">
        <f>'実質公債費比率（分子）の構造'!N$45</f>
        <v>1033</v>
      </c>
      <c r="L49" s="164"/>
      <c r="M49" s="164"/>
      <c r="N49" s="164">
        <f>'実質公債費比率（分子）の構造'!O$45</f>
        <v>989</v>
      </c>
      <c r="O49" s="164"/>
      <c r="P49" s="164"/>
    </row>
    <row r="50" spans="1:16" x14ac:dyDescent="0.2">
      <c r="A50" s="164" t="s">
        <v>67</v>
      </c>
      <c r="B50" s="164" t="e">
        <f>NA()</f>
        <v>#N/A</v>
      </c>
      <c r="C50" s="164">
        <f>IF(ISNUMBER('実質公債費比率（分子）の構造'!K$53),'実質公債費比率（分子）の構造'!K$53,NA())</f>
        <v>206</v>
      </c>
      <c r="D50" s="164" t="e">
        <f>NA()</f>
        <v>#N/A</v>
      </c>
      <c r="E50" s="164" t="e">
        <f>NA()</f>
        <v>#N/A</v>
      </c>
      <c r="F50" s="164">
        <f>IF(ISNUMBER('実質公債費比率（分子）の構造'!L$53),'実質公債費比率（分子）の構造'!L$53,NA())</f>
        <v>320</v>
      </c>
      <c r="G50" s="164" t="e">
        <f>NA()</f>
        <v>#N/A</v>
      </c>
      <c r="H50" s="164" t="e">
        <f>NA()</f>
        <v>#N/A</v>
      </c>
      <c r="I50" s="164">
        <f>IF(ISNUMBER('実質公債費比率（分子）の構造'!M$53),'実質公債費比率（分子）の構造'!M$53,NA())</f>
        <v>400</v>
      </c>
      <c r="J50" s="164" t="e">
        <f>NA()</f>
        <v>#N/A</v>
      </c>
      <c r="K50" s="164" t="e">
        <f>NA()</f>
        <v>#N/A</v>
      </c>
      <c r="L50" s="164">
        <f>IF(ISNUMBER('実質公債費比率（分子）の構造'!N$53),'実質公債費比率（分子）の構造'!N$53,NA())</f>
        <v>1142</v>
      </c>
      <c r="M50" s="164" t="e">
        <f>NA()</f>
        <v>#N/A</v>
      </c>
      <c r="N50" s="164" t="e">
        <f>NA()</f>
        <v>#N/A</v>
      </c>
      <c r="O50" s="164">
        <f>IF(ISNUMBER('実質公債費比率（分子）の構造'!O$53),'実質公債費比率（分子）の構造'!O$53,NA())</f>
        <v>465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5643</v>
      </c>
      <c r="E56" s="163"/>
      <c r="F56" s="163"/>
      <c r="G56" s="163">
        <f>'将来負担比率（分子）の構造'!J$52</f>
        <v>5280</v>
      </c>
      <c r="H56" s="163"/>
      <c r="I56" s="163"/>
      <c r="J56" s="163">
        <f>'将来負担比率（分子）の構造'!K$52</f>
        <v>4900</v>
      </c>
      <c r="K56" s="163"/>
      <c r="L56" s="163"/>
      <c r="M56" s="163">
        <f>'将来負担比率（分子）の構造'!L$52</f>
        <v>4559</v>
      </c>
      <c r="N56" s="163"/>
      <c r="O56" s="163"/>
      <c r="P56" s="163">
        <f>'将来負担比率（分子）の構造'!M$52</f>
        <v>4188</v>
      </c>
    </row>
    <row r="57" spans="1:16" x14ac:dyDescent="0.2">
      <c r="A57" s="163" t="s">
        <v>42</v>
      </c>
      <c r="B57" s="163"/>
      <c r="C57" s="163"/>
      <c r="D57" s="163">
        <f>'将来負担比率（分子）の構造'!I$51</f>
        <v>2257</v>
      </c>
      <c r="E57" s="163"/>
      <c r="F57" s="163"/>
      <c r="G57" s="163">
        <f>'将来負担比率（分子）の構造'!J$51</f>
        <v>2122</v>
      </c>
      <c r="H57" s="163"/>
      <c r="I57" s="163"/>
      <c r="J57" s="163">
        <f>'将来負担比率（分子）の構造'!K$51</f>
        <v>2407</v>
      </c>
      <c r="K57" s="163"/>
      <c r="L57" s="163"/>
      <c r="M57" s="163">
        <f>'将来負担比率（分子）の構造'!L$51</f>
        <v>2562</v>
      </c>
      <c r="N57" s="163"/>
      <c r="O57" s="163"/>
      <c r="P57" s="163">
        <f>'将来負担比率（分子）の構造'!M$51</f>
        <v>2559</v>
      </c>
    </row>
    <row r="58" spans="1:16" x14ac:dyDescent="0.2">
      <c r="A58" s="163" t="s">
        <v>41</v>
      </c>
      <c r="B58" s="163"/>
      <c r="C58" s="163"/>
      <c r="D58" s="163">
        <f>'将来負担比率（分子）の構造'!I$50</f>
        <v>4963</v>
      </c>
      <c r="E58" s="163"/>
      <c r="F58" s="163"/>
      <c r="G58" s="163">
        <f>'将来負担比率（分子）の構造'!J$50</f>
        <v>5017</v>
      </c>
      <c r="H58" s="163"/>
      <c r="I58" s="163"/>
      <c r="J58" s="163">
        <f>'将来負担比率（分子）の構造'!K$50</f>
        <v>5675</v>
      </c>
      <c r="K58" s="163"/>
      <c r="L58" s="163"/>
      <c r="M58" s="163">
        <f>'将来負担比率（分子）の構造'!L$50</f>
        <v>5967</v>
      </c>
      <c r="N58" s="163"/>
      <c r="O58" s="163"/>
      <c r="P58" s="163">
        <f>'将来負担比率（分子）の構造'!M$50</f>
        <v>6430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1103</v>
      </c>
      <c r="C62" s="163"/>
      <c r="D62" s="163"/>
      <c r="E62" s="163">
        <f>'将来負担比率（分子）の構造'!J$45</f>
        <v>720</v>
      </c>
      <c r="F62" s="163"/>
      <c r="G62" s="163"/>
      <c r="H62" s="163">
        <f>'将来負担比率（分子）の構造'!K$45</f>
        <v>758</v>
      </c>
      <c r="I62" s="163"/>
      <c r="J62" s="163"/>
      <c r="K62" s="163">
        <f>'将来負担比率（分子）の構造'!L$45</f>
        <v>783</v>
      </c>
      <c r="L62" s="163"/>
      <c r="M62" s="163"/>
      <c r="N62" s="163">
        <f>'将来負担比率（分子）の構造'!M$45</f>
        <v>621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2559</v>
      </c>
      <c r="C64" s="163"/>
      <c r="D64" s="163"/>
      <c r="E64" s="163">
        <f>'将来負担比率（分子）の構造'!J$43</f>
        <v>2489</v>
      </c>
      <c r="F64" s="163"/>
      <c r="G64" s="163"/>
      <c r="H64" s="163">
        <f>'将来負担比率（分子）の構造'!K$43</f>
        <v>2701</v>
      </c>
      <c r="I64" s="163"/>
      <c r="J64" s="163"/>
      <c r="K64" s="163">
        <f>'将来負担比率（分子）の構造'!L$43</f>
        <v>2470</v>
      </c>
      <c r="L64" s="163"/>
      <c r="M64" s="163"/>
      <c r="N64" s="163">
        <f>'将来負担比率（分子）の構造'!M$43</f>
        <v>2063</v>
      </c>
      <c r="O64" s="163"/>
      <c r="P64" s="163"/>
    </row>
    <row r="65" spans="1:16" x14ac:dyDescent="0.2">
      <c r="A65" s="163" t="s">
        <v>32</v>
      </c>
      <c r="B65" s="163">
        <f>'将来負担比率（分子）の構造'!I$42</f>
        <v>1013</v>
      </c>
      <c r="C65" s="163"/>
      <c r="D65" s="163"/>
      <c r="E65" s="163">
        <f>'将来負担比率（分子）の構造'!J$42</f>
        <v>919</v>
      </c>
      <c r="F65" s="163"/>
      <c r="G65" s="163"/>
      <c r="H65" s="163">
        <f>'将来負担比率（分子）の構造'!K$42</f>
        <v>1010</v>
      </c>
      <c r="I65" s="163"/>
      <c r="J65" s="163"/>
      <c r="K65" s="163">
        <f>'将来負担比率（分子）の構造'!L$42</f>
        <v>2412</v>
      </c>
      <c r="L65" s="163"/>
      <c r="M65" s="163"/>
      <c r="N65" s="163">
        <f>'将来負担比率（分子）の構造'!M$42</f>
        <v>2187</v>
      </c>
      <c r="O65" s="163"/>
      <c r="P65" s="163"/>
    </row>
    <row r="66" spans="1:16" x14ac:dyDescent="0.2">
      <c r="A66" s="163" t="s">
        <v>31</v>
      </c>
      <c r="B66" s="163">
        <f>'将来負担比率（分子）の構造'!I$41</f>
        <v>7523</v>
      </c>
      <c r="C66" s="163"/>
      <c r="D66" s="163"/>
      <c r="E66" s="163">
        <f>'将来負担比率（分子）の構造'!J$41</f>
        <v>6989</v>
      </c>
      <c r="F66" s="163"/>
      <c r="G66" s="163"/>
      <c r="H66" s="163">
        <f>'将来負担比率（分子）の構造'!K$41</f>
        <v>6859</v>
      </c>
      <c r="I66" s="163"/>
      <c r="J66" s="163"/>
      <c r="K66" s="163">
        <f>'将来負担比率（分子）の構造'!L$41</f>
        <v>7263</v>
      </c>
      <c r="L66" s="163"/>
      <c r="M66" s="163"/>
      <c r="N66" s="163">
        <f>'将来負担比率（分子）の構造'!M$41</f>
        <v>7188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3189</v>
      </c>
      <c r="C72" s="167">
        <f>基金残高に係る経年分析!G55</f>
        <v>2092</v>
      </c>
      <c r="D72" s="167">
        <f>基金残高に係る経年分析!H55</f>
        <v>2477</v>
      </c>
    </row>
    <row r="73" spans="1:16" x14ac:dyDescent="0.2">
      <c r="A73" s="166" t="s">
        <v>74</v>
      </c>
      <c r="B73" s="167">
        <f>基金残高に係る経年分析!F56</f>
        <v>46</v>
      </c>
      <c r="C73" s="167" t="str">
        <f>基金残高に係る経年分析!G56</f>
        <v>-</v>
      </c>
      <c r="D73" s="167" t="str">
        <f>基金残高に係る経年分析!H56</f>
        <v>-</v>
      </c>
    </row>
    <row r="74" spans="1:16" x14ac:dyDescent="0.2">
      <c r="A74" s="166" t="s">
        <v>75</v>
      </c>
      <c r="B74" s="167">
        <f>基金残高に係る経年分析!F57</f>
        <v>1374</v>
      </c>
      <c r="C74" s="167">
        <f>基金残高に係る経年分析!G57</f>
        <v>2979</v>
      </c>
      <c r="D74" s="167">
        <f>基金残高に係る経年分析!H57</f>
        <v>3201</v>
      </c>
    </row>
  </sheetData>
  <sheetProtection algorithmName="SHA-512" hashValue="eDg/0t+uxxlRKX6uYtxvFMbBZl25q0JR9ZvB3xghszrVBk/EJyvahXLOM5cPh+rf+6dMwMa+FH5Kk6fAk+avIg==" saltValue="Zq98njcZNZUo9Ec6SoFD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9440262</v>
      </c>
      <c r="S5" s="677"/>
      <c r="T5" s="677"/>
      <c r="U5" s="677"/>
      <c r="V5" s="677"/>
      <c r="W5" s="677"/>
      <c r="X5" s="677"/>
      <c r="Y5" s="702"/>
      <c r="Z5" s="715">
        <v>43.1</v>
      </c>
      <c r="AA5" s="715"/>
      <c r="AB5" s="715"/>
      <c r="AC5" s="715"/>
      <c r="AD5" s="716">
        <v>8888086</v>
      </c>
      <c r="AE5" s="716"/>
      <c r="AF5" s="716"/>
      <c r="AG5" s="716"/>
      <c r="AH5" s="716"/>
      <c r="AI5" s="716"/>
      <c r="AJ5" s="716"/>
      <c r="AK5" s="716"/>
      <c r="AL5" s="703">
        <v>81</v>
      </c>
      <c r="AM5" s="685"/>
      <c r="AN5" s="685"/>
      <c r="AO5" s="704"/>
      <c r="AP5" s="679" t="s">
        <v>216</v>
      </c>
      <c r="AQ5" s="680"/>
      <c r="AR5" s="680"/>
      <c r="AS5" s="680"/>
      <c r="AT5" s="680"/>
      <c r="AU5" s="680"/>
      <c r="AV5" s="680"/>
      <c r="AW5" s="680"/>
      <c r="AX5" s="680"/>
      <c r="AY5" s="680"/>
      <c r="AZ5" s="680"/>
      <c r="BA5" s="680"/>
      <c r="BB5" s="680"/>
      <c r="BC5" s="680"/>
      <c r="BD5" s="680"/>
      <c r="BE5" s="680"/>
      <c r="BF5" s="681"/>
      <c r="BG5" s="621">
        <v>8888086</v>
      </c>
      <c r="BH5" s="622"/>
      <c r="BI5" s="622"/>
      <c r="BJ5" s="622"/>
      <c r="BK5" s="622"/>
      <c r="BL5" s="622"/>
      <c r="BM5" s="622"/>
      <c r="BN5" s="623"/>
      <c r="BO5" s="659">
        <v>94.2</v>
      </c>
      <c r="BP5" s="659"/>
      <c r="BQ5" s="659"/>
      <c r="BR5" s="659"/>
      <c r="BS5" s="660">
        <v>77360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104578</v>
      </c>
      <c r="S6" s="622"/>
      <c r="T6" s="622"/>
      <c r="U6" s="622"/>
      <c r="V6" s="622"/>
      <c r="W6" s="622"/>
      <c r="X6" s="622"/>
      <c r="Y6" s="623"/>
      <c r="Z6" s="659">
        <v>0.5</v>
      </c>
      <c r="AA6" s="659"/>
      <c r="AB6" s="659"/>
      <c r="AC6" s="659"/>
      <c r="AD6" s="660">
        <v>104578</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8888086</v>
      </c>
      <c r="BH6" s="622"/>
      <c r="BI6" s="622"/>
      <c r="BJ6" s="622"/>
      <c r="BK6" s="622"/>
      <c r="BL6" s="622"/>
      <c r="BM6" s="622"/>
      <c r="BN6" s="623"/>
      <c r="BO6" s="659">
        <v>94.2</v>
      </c>
      <c r="BP6" s="659"/>
      <c r="BQ6" s="659"/>
      <c r="BR6" s="659"/>
      <c r="BS6" s="660">
        <v>77360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196948</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196516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3197</v>
      </c>
      <c r="S7" s="622"/>
      <c r="T7" s="622"/>
      <c r="U7" s="622"/>
      <c r="V7" s="622"/>
      <c r="W7" s="622"/>
      <c r="X7" s="622"/>
      <c r="Y7" s="623"/>
      <c r="Z7" s="659">
        <v>0</v>
      </c>
      <c r="AA7" s="659"/>
      <c r="AB7" s="659"/>
      <c r="AC7" s="659"/>
      <c r="AD7" s="660">
        <v>3197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3382634</v>
      </c>
      <c r="BH7" s="622"/>
      <c r="BI7" s="622"/>
      <c r="BJ7" s="622"/>
      <c r="BK7" s="622"/>
      <c r="BL7" s="622"/>
      <c r="BM7" s="622"/>
      <c r="BN7" s="623"/>
      <c r="BO7" s="659">
        <v>35.799999999999997</v>
      </c>
      <c r="BP7" s="659"/>
      <c r="BQ7" s="659"/>
      <c r="BR7" s="659"/>
      <c r="BS7" s="660">
        <v>77360</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4061442</v>
      </c>
      <c r="CS7" s="622"/>
      <c r="CT7" s="622"/>
      <c r="CU7" s="622"/>
      <c r="CV7" s="622"/>
      <c r="CW7" s="622"/>
      <c r="CX7" s="622"/>
      <c r="CY7" s="623"/>
      <c r="CZ7" s="659">
        <v>19.899999999999999</v>
      </c>
      <c r="DA7" s="659"/>
      <c r="DB7" s="659"/>
      <c r="DC7" s="659"/>
      <c r="DD7" s="627">
        <v>197829</v>
      </c>
      <c r="DE7" s="622"/>
      <c r="DF7" s="622"/>
      <c r="DG7" s="622"/>
      <c r="DH7" s="622"/>
      <c r="DI7" s="622"/>
      <c r="DJ7" s="622"/>
      <c r="DK7" s="622"/>
      <c r="DL7" s="622"/>
      <c r="DM7" s="622"/>
      <c r="DN7" s="622"/>
      <c r="DO7" s="622"/>
      <c r="DP7" s="623"/>
      <c r="DQ7" s="627">
        <v>3712140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73174</v>
      </c>
      <c r="S8" s="622"/>
      <c r="T8" s="622"/>
      <c r="U8" s="622"/>
      <c r="V8" s="622"/>
      <c r="W8" s="622"/>
      <c r="X8" s="622"/>
      <c r="Y8" s="623"/>
      <c r="Z8" s="659">
        <v>0.3</v>
      </c>
      <c r="AA8" s="659"/>
      <c r="AB8" s="659"/>
      <c r="AC8" s="659"/>
      <c r="AD8" s="660">
        <v>73174</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77729</v>
      </c>
      <c r="BH8" s="622"/>
      <c r="BI8" s="622"/>
      <c r="BJ8" s="622"/>
      <c r="BK8" s="622"/>
      <c r="BL8" s="622"/>
      <c r="BM8" s="622"/>
      <c r="BN8" s="623"/>
      <c r="BO8" s="659">
        <v>0.8</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7643778</v>
      </c>
      <c r="CS8" s="622"/>
      <c r="CT8" s="622"/>
      <c r="CU8" s="622"/>
      <c r="CV8" s="622"/>
      <c r="CW8" s="622"/>
      <c r="CX8" s="622"/>
      <c r="CY8" s="623"/>
      <c r="CZ8" s="659">
        <v>37.5</v>
      </c>
      <c r="DA8" s="659"/>
      <c r="DB8" s="659"/>
      <c r="DC8" s="659"/>
      <c r="DD8" s="627">
        <v>245564</v>
      </c>
      <c r="DE8" s="622"/>
      <c r="DF8" s="622"/>
      <c r="DG8" s="622"/>
      <c r="DH8" s="622"/>
      <c r="DI8" s="622"/>
      <c r="DJ8" s="622"/>
      <c r="DK8" s="622"/>
      <c r="DL8" s="622"/>
      <c r="DM8" s="622"/>
      <c r="DN8" s="622"/>
      <c r="DO8" s="622"/>
      <c r="DP8" s="623"/>
      <c r="DQ8" s="627">
        <v>4057187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104965</v>
      </c>
      <c r="S9" s="622"/>
      <c r="T9" s="622"/>
      <c r="U9" s="622"/>
      <c r="V9" s="622"/>
      <c r="W9" s="622"/>
      <c r="X9" s="622"/>
      <c r="Y9" s="623"/>
      <c r="Z9" s="659">
        <v>0.5</v>
      </c>
      <c r="AA9" s="659"/>
      <c r="AB9" s="659"/>
      <c r="AC9" s="659"/>
      <c r="AD9" s="660">
        <v>104965</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2617799</v>
      </c>
      <c r="BH9" s="622"/>
      <c r="BI9" s="622"/>
      <c r="BJ9" s="622"/>
      <c r="BK9" s="622"/>
      <c r="BL9" s="622"/>
      <c r="BM9" s="622"/>
      <c r="BN9" s="623"/>
      <c r="BO9" s="659">
        <v>27.7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2161595</v>
      </c>
      <c r="CS9" s="622"/>
      <c r="CT9" s="622"/>
      <c r="CU9" s="622"/>
      <c r="CV9" s="622"/>
      <c r="CW9" s="622"/>
      <c r="CX9" s="622"/>
      <c r="CY9" s="623"/>
      <c r="CZ9" s="659">
        <v>10.6</v>
      </c>
      <c r="DA9" s="659"/>
      <c r="DB9" s="659"/>
      <c r="DC9" s="659"/>
      <c r="DD9" s="627">
        <v>186306</v>
      </c>
      <c r="DE9" s="622"/>
      <c r="DF9" s="622"/>
      <c r="DG9" s="622"/>
      <c r="DH9" s="622"/>
      <c r="DI9" s="622"/>
      <c r="DJ9" s="622"/>
      <c r="DK9" s="622"/>
      <c r="DL9" s="622"/>
      <c r="DM9" s="622"/>
      <c r="DN9" s="622"/>
      <c r="DO9" s="622"/>
      <c r="DP9" s="623"/>
      <c r="DQ9" s="627">
        <v>1113805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165507</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26308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6308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1245576</v>
      </c>
      <c r="S11" s="622"/>
      <c r="T11" s="622"/>
      <c r="U11" s="622"/>
      <c r="V11" s="622"/>
      <c r="W11" s="622"/>
      <c r="X11" s="622"/>
      <c r="Y11" s="623"/>
      <c r="Z11" s="624">
        <v>5.7</v>
      </c>
      <c r="AA11" s="625"/>
      <c r="AB11" s="625"/>
      <c r="AC11" s="626"/>
      <c r="AD11" s="627">
        <v>1245576</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521599</v>
      </c>
      <c r="BH11" s="622"/>
      <c r="BI11" s="622"/>
      <c r="BJ11" s="622"/>
      <c r="BK11" s="622"/>
      <c r="BL11" s="622"/>
      <c r="BM11" s="622"/>
      <c r="BN11" s="623"/>
      <c r="BO11" s="659">
        <v>5.5</v>
      </c>
      <c r="BP11" s="659"/>
      <c r="BQ11" s="659"/>
      <c r="BR11" s="659"/>
      <c r="BS11" s="660">
        <v>77360</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113839</v>
      </c>
      <c r="CS11" s="622"/>
      <c r="CT11" s="622"/>
      <c r="CU11" s="622"/>
      <c r="CV11" s="622"/>
      <c r="CW11" s="622"/>
      <c r="CX11" s="622"/>
      <c r="CY11" s="623"/>
      <c r="CZ11" s="659">
        <v>0.6</v>
      </c>
      <c r="DA11" s="659"/>
      <c r="DB11" s="659"/>
      <c r="DC11" s="659"/>
      <c r="DD11" s="627">
        <v>22663</v>
      </c>
      <c r="DE11" s="622"/>
      <c r="DF11" s="622"/>
      <c r="DG11" s="622"/>
      <c r="DH11" s="622"/>
      <c r="DI11" s="622"/>
      <c r="DJ11" s="622"/>
      <c r="DK11" s="622"/>
      <c r="DL11" s="622"/>
      <c r="DM11" s="622"/>
      <c r="DN11" s="622"/>
      <c r="DO11" s="622"/>
      <c r="DP11" s="623"/>
      <c r="DQ11" s="627">
        <v>106734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4932328</v>
      </c>
      <c r="BH12" s="622"/>
      <c r="BI12" s="622"/>
      <c r="BJ12" s="622"/>
      <c r="BK12" s="622"/>
      <c r="BL12" s="622"/>
      <c r="BM12" s="622"/>
      <c r="BN12" s="623"/>
      <c r="BO12" s="659">
        <v>52.2</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269192</v>
      </c>
      <c r="CS12" s="622"/>
      <c r="CT12" s="622"/>
      <c r="CU12" s="622"/>
      <c r="CV12" s="622"/>
      <c r="CW12" s="622"/>
      <c r="CX12" s="622"/>
      <c r="CY12" s="623"/>
      <c r="CZ12" s="659">
        <v>1.3</v>
      </c>
      <c r="DA12" s="659"/>
      <c r="DB12" s="659"/>
      <c r="DC12" s="659"/>
      <c r="DD12" s="627">
        <v>2657</v>
      </c>
      <c r="DE12" s="622"/>
      <c r="DF12" s="622"/>
      <c r="DG12" s="622"/>
      <c r="DH12" s="622"/>
      <c r="DI12" s="622"/>
      <c r="DJ12" s="622"/>
      <c r="DK12" s="622"/>
      <c r="DL12" s="622"/>
      <c r="DM12" s="622"/>
      <c r="DN12" s="622"/>
      <c r="DO12" s="622"/>
      <c r="DP12" s="623"/>
      <c r="DQ12" s="627">
        <v>174931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4783052</v>
      </c>
      <c r="BH13" s="622"/>
      <c r="BI13" s="622"/>
      <c r="BJ13" s="622"/>
      <c r="BK13" s="622"/>
      <c r="BL13" s="622"/>
      <c r="BM13" s="622"/>
      <c r="BN13" s="623"/>
      <c r="BO13" s="659">
        <v>50.7</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1633327</v>
      </c>
      <c r="CS13" s="622"/>
      <c r="CT13" s="622"/>
      <c r="CU13" s="622"/>
      <c r="CV13" s="622"/>
      <c r="CW13" s="622"/>
      <c r="CX13" s="622"/>
      <c r="CY13" s="623"/>
      <c r="CZ13" s="659">
        <v>8</v>
      </c>
      <c r="DA13" s="659"/>
      <c r="DB13" s="659"/>
      <c r="DC13" s="659"/>
      <c r="DD13" s="627">
        <v>544207</v>
      </c>
      <c r="DE13" s="622"/>
      <c r="DF13" s="622"/>
      <c r="DG13" s="622"/>
      <c r="DH13" s="622"/>
      <c r="DI13" s="622"/>
      <c r="DJ13" s="622"/>
      <c r="DK13" s="622"/>
      <c r="DL13" s="622"/>
      <c r="DM13" s="622"/>
      <c r="DN13" s="622"/>
      <c r="DO13" s="622"/>
      <c r="DP13" s="623"/>
      <c r="DQ13" s="627">
        <v>1080335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135833</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816362</v>
      </c>
      <c r="CS14" s="622"/>
      <c r="CT14" s="622"/>
      <c r="CU14" s="622"/>
      <c r="CV14" s="622"/>
      <c r="CW14" s="622"/>
      <c r="CX14" s="622"/>
      <c r="CY14" s="623"/>
      <c r="CZ14" s="659">
        <v>4</v>
      </c>
      <c r="DA14" s="659"/>
      <c r="DB14" s="659"/>
      <c r="DC14" s="659"/>
      <c r="DD14" s="627">
        <v>161248</v>
      </c>
      <c r="DE14" s="622"/>
      <c r="DF14" s="622"/>
      <c r="DG14" s="622"/>
      <c r="DH14" s="622"/>
      <c r="DI14" s="622"/>
      <c r="DJ14" s="622"/>
      <c r="DK14" s="622"/>
      <c r="DL14" s="622"/>
      <c r="DM14" s="622"/>
      <c r="DN14" s="622"/>
      <c r="DO14" s="622"/>
      <c r="DP14" s="623"/>
      <c r="DQ14" s="627">
        <v>648171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29116</v>
      </c>
      <c r="S15" s="622"/>
      <c r="T15" s="622"/>
      <c r="U15" s="622"/>
      <c r="V15" s="622"/>
      <c r="W15" s="622"/>
      <c r="X15" s="622"/>
      <c r="Y15" s="623"/>
      <c r="Z15" s="659">
        <v>0.1</v>
      </c>
      <c r="AA15" s="659"/>
      <c r="AB15" s="659"/>
      <c r="AC15" s="659"/>
      <c r="AD15" s="660">
        <v>29116</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437291</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2459563</v>
      </c>
      <c r="CS15" s="622"/>
      <c r="CT15" s="622"/>
      <c r="CU15" s="622"/>
      <c r="CV15" s="622"/>
      <c r="CW15" s="622"/>
      <c r="CX15" s="622"/>
      <c r="CY15" s="623"/>
      <c r="CZ15" s="659">
        <v>12.1</v>
      </c>
      <c r="DA15" s="659"/>
      <c r="DB15" s="659"/>
      <c r="DC15" s="659"/>
      <c r="DD15" s="627">
        <v>304486</v>
      </c>
      <c r="DE15" s="622"/>
      <c r="DF15" s="622"/>
      <c r="DG15" s="622"/>
      <c r="DH15" s="622"/>
      <c r="DI15" s="622"/>
      <c r="DJ15" s="622"/>
      <c r="DK15" s="622"/>
      <c r="DL15" s="622"/>
      <c r="DM15" s="622"/>
      <c r="DN15" s="622"/>
      <c r="DO15" s="622"/>
      <c r="DP15" s="623"/>
      <c r="DQ15" s="627">
        <v>2131288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160111</v>
      </c>
      <c r="S16" s="622"/>
      <c r="T16" s="622"/>
      <c r="U16" s="622"/>
      <c r="V16" s="622"/>
      <c r="W16" s="622"/>
      <c r="X16" s="622"/>
      <c r="Y16" s="623"/>
      <c r="Z16" s="659">
        <v>0.7</v>
      </c>
      <c r="AA16" s="659"/>
      <c r="AB16" s="659"/>
      <c r="AC16" s="659"/>
      <c r="AD16" s="660">
        <v>160111</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315941</v>
      </c>
      <c r="S17" s="622"/>
      <c r="T17" s="622"/>
      <c r="U17" s="622"/>
      <c r="V17" s="622"/>
      <c r="W17" s="622"/>
      <c r="X17" s="622"/>
      <c r="Y17" s="623"/>
      <c r="Z17" s="659">
        <v>1.4</v>
      </c>
      <c r="AA17" s="659"/>
      <c r="AB17" s="659"/>
      <c r="AC17" s="659"/>
      <c r="AD17" s="660">
        <v>315941</v>
      </c>
      <c r="AE17" s="660"/>
      <c r="AF17" s="660"/>
      <c r="AG17" s="660"/>
      <c r="AH17" s="660"/>
      <c r="AI17" s="660"/>
      <c r="AJ17" s="660"/>
      <c r="AK17" s="660"/>
      <c r="AL17" s="624">
        <v>2.9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989087</v>
      </c>
      <c r="CS17" s="622"/>
      <c r="CT17" s="622"/>
      <c r="CU17" s="622"/>
      <c r="CV17" s="622"/>
      <c r="CW17" s="622"/>
      <c r="CX17" s="622"/>
      <c r="CY17" s="623"/>
      <c r="CZ17" s="659">
        <v>4.9000000000000004</v>
      </c>
      <c r="DA17" s="659"/>
      <c r="DB17" s="659"/>
      <c r="DC17" s="659"/>
      <c r="DD17" s="627" t="s">
        <v>122</v>
      </c>
      <c r="DE17" s="622"/>
      <c r="DF17" s="622"/>
      <c r="DG17" s="622"/>
      <c r="DH17" s="622"/>
      <c r="DI17" s="622"/>
      <c r="DJ17" s="622"/>
      <c r="DK17" s="622"/>
      <c r="DL17" s="622"/>
      <c r="DM17" s="622"/>
      <c r="DN17" s="622"/>
      <c r="DO17" s="622"/>
      <c r="DP17" s="623"/>
      <c r="DQ17" s="627">
        <v>989087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79028</v>
      </c>
      <c r="S18" s="622"/>
      <c r="T18" s="622"/>
      <c r="U18" s="622"/>
      <c r="V18" s="622"/>
      <c r="W18" s="622"/>
      <c r="X18" s="622"/>
      <c r="Y18" s="623"/>
      <c r="Z18" s="659">
        <v>0.4</v>
      </c>
      <c r="AA18" s="659"/>
      <c r="AB18" s="659"/>
      <c r="AC18" s="659"/>
      <c r="AD18" s="660">
        <v>79028</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232696</v>
      </c>
      <c r="S19" s="622"/>
      <c r="T19" s="622"/>
      <c r="U19" s="622"/>
      <c r="V19" s="622"/>
      <c r="W19" s="622"/>
      <c r="X19" s="622"/>
      <c r="Y19" s="623"/>
      <c r="Z19" s="659">
        <v>1.1000000000000001</v>
      </c>
      <c r="AA19" s="659"/>
      <c r="AB19" s="659"/>
      <c r="AC19" s="659"/>
      <c r="AD19" s="660">
        <v>232696</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552176</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4217</v>
      </c>
      <c r="S20" s="622"/>
      <c r="T20" s="622"/>
      <c r="U20" s="622"/>
      <c r="V20" s="622"/>
      <c r="W20" s="622"/>
      <c r="X20" s="622"/>
      <c r="Y20" s="623"/>
      <c r="Z20" s="659">
        <v>0</v>
      </c>
      <c r="AA20" s="659"/>
      <c r="AB20" s="659"/>
      <c r="AC20" s="659"/>
      <c r="AD20" s="660">
        <v>4217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552176</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20371441</v>
      </c>
      <c r="CS20" s="622"/>
      <c r="CT20" s="622"/>
      <c r="CU20" s="622"/>
      <c r="CV20" s="622"/>
      <c r="CW20" s="622"/>
      <c r="CX20" s="622"/>
      <c r="CY20" s="623"/>
      <c r="CZ20" s="659">
        <v>100</v>
      </c>
      <c r="DA20" s="659"/>
      <c r="DB20" s="659"/>
      <c r="DC20" s="659"/>
      <c r="DD20" s="627">
        <v>1664960</v>
      </c>
      <c r="DE20" s="622"/>
      <c r="DF20" s="622"/>
      <c r="DG20" s="622"/>
      <c r="DH20" s="622"/>
      <c r="DI20" s="622"/>
      <c r="DJ20" s="622"/>
      <c r="DK20" s="622"/>
      <c r="DL20" s="622"/>
      <c r="DM20" s="622"/>
      <c r="DN20" s="622"/>
      <c r="DO20" s="622"/>
      <c r="DP20" s="623"/>
      <c r="DQ20" s="627">
        <v>14216502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5983</v>
      </c>
      <c r="S21" s="622"/>
      <c r="T21" s="622"/>
      <c r="U21" s="622"/>
      <c r="V21" s="622"/>
      <c r="W21" s="622"/>
      <c r="X21" s="622"/>
      <c r="Y21" s="623"/>
      <c r="Z21" s="659">
        <v>0</v>
      </c>
      <c r="AA21" s="659"/>
      <c r="AB21" s="659"/>
      <c r="AC21" s="659"/>
      <c r="AD21" s="660" t="s">
        <v>122</v>
      </c>
      <c r="AE21" s="660"/>
      <c r="AF21" s="660"/>
      <c r="AG21" s="660"/>
      <c r="AH21" s="660"/>
      <c r="AI21" s="660"/>
      <c r="AJ21" s="660"/>
      <c r="AK21" s="660"/>
      <c r="AL21" s="624" t="s">
        <v>122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5948</v>
      </c>
      <c r="S23" s="622"/>
      <c r="T23" s="622"/>
      <c r="U23" s="622"/>
      <c r="V23" s="622"/>
      <c r="W23" s="622"/>
      <c r="X23" s="622"/>
      <c r="Y23" s="623"/>
      <c r="Z23" s="659">
        <v>0</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552176</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35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9255041</v>
      </c>
      <c r="CS24" s="677"/>
      <c r="CT24" s="677"/>
      <c r="CU24" s="677"/>
      <c r="CV24" s="677"/>
      <c r="CW24" s="677"/>
      <c r="CX24" s="677"/>
      <c r="CY24" s="702"/>
      <c r="CZ24" s="703">
        <v>45.4</v>
      </c>
      <c r="DA24" s="685"/>
      <c r="DB24" s="685"/>
      <c r="DC24" s="705"/>
      <c r="DD24" s="701">
        <v>6000854</v>
      </c>
      <c r="DE24" s="677"/>
      <c r="DF24" s="677"/>
      <c r="DG24" s="677"/>
      <c r="DH24" s="677"/>
      <c r="DI24" s="677"/>
      <c r="DJ24" s="677"/>
      <c r="DK24" s="702"/>
      <c r="DL24" s="701">
        <v>5343529</v>
      </c>
      <c r="DM24" s="677"/>
      <c r="DN24" s="677"/>
      <c r="DO24" s="677"/>
      <c r="DP24" s="677"/>
      <c r="DQ24" s="677"/>
      <c r="DR24" s="677"/>
      <c r="DS24" s="677"/>
      <c r="DT24" s="677"/>
      <c r="DU24" s="677"/>
      <c r="DV24" s="702"/>
      <c r="DW24" s="703">
        <v>48.7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11482903</v>
      </c>
      <c r="S25" s="622"/>
      <c r="T25" s="622"/>
      <c r="U25" s="622"/>
      <c r="V25" s="622"/>
      <c r="W25" s="622"/>
      <c r="X25" s="622"/>
      <c r="Y25" s="623"/>
      <c r="Z25" s="659">
        <v>52.4</v>
      </c>
      <c r="AA25" s="659"/>
      <c r="AB25" s="659"/>
      <c r="AC25" s="659"/>
      <c r="AD25" s="660">
        <v>10924744</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3166739</v>
      </c>
      <c r="CS25" s="634"/>
      <c r="CT25" s="634"/>
      <c r="CU25" s="634"/>
      <c r="CV25" s="634"/>
      <c r="CW25" s="634"/>
      <c r="CX25" s="634"/>
      <c r="CY25" s="635"/>
      <c r="CZ25" s="624">
        <v>15.5</v>
      </c>
      <c r="DA25" s="636"/>
      <c r="DB25" s="636"/>
      <c r="DC25" s="637"/>
      <c r="DD25" s="627">
        <v>2978503</v>
      </c>
      <c r="DE25" s="634"/>
      <c r="DF25" s="634"/>
      <c r="DG25" s="634"/>
      <c r="DH25" s="634"/>
      <c r="DI25" s="634"/>
      <c r="DJ25" s="634"/>
      <c r="DK25" s="635"/>
      <c r="DL25" s="627">
        <v>2970667</v>
      </c>
      <c r="DM25" s="634"/>
      <c r="DN25" s="634"/>
      <c r="DO25" s="634"/>
      <c r="DP25" s="634"/>
      <c r="DQ25" s="634"/>
      <c r="DR25" s="634"/>
      <c r="DS25" s="634"/>
      <c r="DT25" s="634"/>
      <c r="DU25" s="634"/>
      <c r="DV25" s="635"/>
      <c r="DW25" s="624">
        <v>27.1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6153</v>
      </c>
      <c r="S26" s="622"/>
      <c r="T26" s="622"/>
      <c r="U26" s="622"/>
      <c r="V26" s="622"/>
      <c r="W26" s="622"/>
      <c r="X26" s="622"/>
      <c r="Y26" s="623"/>
      <c r="Z26" s="659">
        <v>0</v>
      </c>
      <c r="AA26" s="659"/>
      <c r="AB26" s="659"/>
      <c r="AC26" s="659"/>
      <c r="AD26" s="660">
        <v>6153</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1984899</v>
      </c>
      <c r="CS26" s="622"/>
      <c r="CT26" s="622"/>
      <c r="CU26" s="622"/>
      <c r="CV26" s="622"/>
      <c r="CW26" s="622"/>
      <c r="CX26" s="622"/>
      <c r="CY26" s="623"/>
      <c r="CZ26" s="624">
        <v>9.6999999999999993</v>
      </c>
      <c r="DA26" s="636"/>
      <c r="DB26" s="636"/>
      <c r="DC26" s="637"/>
      <c r="DD26" s="627">
        <v>1828213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513049</v>
      </c>
      <c r="S27" s="622"/>
      <c r="T27" s="622"/>
      <c r="U27" s="622"/>
      <c r="V27" s="622"/>
      <c r="W27" s="622"/>
      <c r="X27" s="622"/>
      <c r="Y27" s="623"/>
      <c r="Z27" s="659">
        <v>2.2999999999999998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9440262</v>
      </c>
      <c r="BH27" s="622"/>
      <c r="BI27" s="622"/>
      <c r="BJ27" s="622"/>
      <c r="BK27" s="622"/>
      <c r="BL27" s="622"/>
      <c r="BM27" s="622"/>
      <c r="BN27" s="623"/>
      <c r="BO27" s="659">
        <v>100</v>
      </c>
      <c r="BP27" s="659"/>
      <c r="BQ27" s="659"/>
      <c r="BR27" s="659"/>
      <c r="BS27" s="660">
        <v>77360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5099215</v>
      </c>
      <c r="CS27" s="634"/>
      <c r="CT27" s="634"/>
      <c r="CU27" s="634"/>
      <c r="CV27" s="634"/>
      <c r="CW27" s="634"/>
      <c r="CX27" s="634"/>
      <c r="CY27" s="635"/>
      <c r="CZ27" s="624">
        <v>25</v>
      </c>
      <c r="DA27" s="636"/>
      <c r="DB27" s="636"/>
      <c r="DC27" s="637"/>
      <c r="DD27" s="627">
        <v>2033264</v>
      </c>
      <c r="DE27" s="634"/>
      <c r="DF27" s="634"/>
      <c r="DG27" s="634"/>
      <c r="DH27" s="634"/>
      <c r="DI27" s="634"/>
      <c r="DJ27" s="634"/>
      <c r="DK27" s="635"/>
      <c r="DL27" s="627">
        <v>1383775</v>
      </c>
      <c r="DM27" s="634"/>
      <c r="DN27" s="634"/>
      <c r="DO27" s="634"/>
      <c r="DP27" s="634"/>
      <c r="DQ27" s="634"/>
      <c r="DR27" s="634"/>
      <c r="DS27" s="634"/>
      <c r="DT27" s="634"/>
      <c r="DU27" s="634"/>
      <c r="DV27" s="635"/>
      <c r="DW27" s="624">
        <v>12.6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47193</v>
      </c>
      <c r="S28" s="622"/>
      <c r="T28" s="622"/>
      <c r="U28" s="622"/>
      <c r="V28" s="622"/>
      <c r="W28" s="622"/>
      <c r="X28" s="622"/>
      <c r="Y28" s="623"/>
      <c r="Z28" s="659">
        <v>0.2</v>
      </c>
      <c r="AA28" s="659"/>
      <c r="AB28" s="659"/>
      <c r="AC28" s="659"/>
      <c r="AD28" s="660">
        <v>40280</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989087</v>
      </c>
      <c r="CS28" s="622"/>
      <c r="CT28" s="622"/>
      <c r="CU28" s="622"/>
      <c r="CV28" s="622"/>
      <c r="CW28" s="622"/>
      <c r="CX28" s="622"/>
      <c r="CY28" s="623"/>
      <c r="CZ28" s="624">
        <v>4.9000000000000004</v>
      </c>
      <c r="DA28" s="636"/>
      <c r="DB28" s="636"/>
      <c r="DC28" s="637"/>
      <c r="DD28" s="627">
        <v>989087</v>
      </c>
      <c r="DE28" s="622"/>
      <c r="DF28" s="622"/>
      <c r="DG28" s="622"/>
      <c r="DH28" s="622"/>
      <c r="DI28" s="622"/>
      <c r="DJ28" s="622"/>
      <c r="DK28" s="623"/>
      <c r="DL28" s="627">
        <v>989087</v>
      </c>
      <c r="DM28" s="622"/>
      <c r="DN28" s="622"/>
      <c r="DO28" s="622"/>
      <c r="DP28" s="622"/>
      <c r="DQ28" s="622"/>
      <c r="DR28" s="622"/>
      <c r="DS28" s="622"/>
      <c r="DT28" s="622"/>
      <c r="DU28" s="622"/>
      <c r="DV28" s="623"/>
      <c r="DW28" s="624">
        <v>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27434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989087</v>
      </c>
      <c r="CS29" s="634"/>
      <c r="CT29" s="634"/>
      <c r="CU29" s="634"/>
      <c r="CV29" s="634"/>
      <c r="CW29" s="634"/>
      <c r="CX29" s="634"/>
      <c r="CY29" s="635"/>
      <c r="CZ29" s="624">
        <v>4.9000000000000004</v>
      </c>
      <c r="DA29" s="636"/>
      <c r="DB29" s="636"/>
      <c r="DC29" s="637"/>
      <c r="DD29" s="627">
        <v>989087</v>
      </c>
      <c r="DE29" s="634"/>
      <c r="DF29" s="634"/>
      <c r="DG29" s="634"/>
      <c r="DH29" s="634"/>
      <c r="DI29" s="634"/>
      <c r="DJ29" s="634"/>
      <c r="DK29" s="635"/>
      <c r="DL29" s="627">
        <v>989087</v>
      </c>
      <c r="DM29" s="634"/>
      <c r="DN29" s="634"/>
      <c r="DO29" s="634"/>
      <c r="DP29" s="634"/>
      <c r="DQ29" s="634"/>
      <c r="DR29" s="634"/>
      <c r="DS29" s="634"/>
      <c r="DT29" s="634"/>
      <c r="DU29" s="634"/>
      <c r="DV29" s="635"/>
      <c r="DW29" s="624">
        <v>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3309938</v>
      </c>
      <c r="S30" s="622"/>
      <c r="T30" s="622"/>
      <c r="U30" s="622"/>
      <c r="V30" s="622"/>
      <c r="W30" s="622"/>
      <c r="X30" s="622"/>
      <c r="Y30" s="623"/>
      <c r="Z30" s="659">
        <v>15.1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961896</v>
      </c>
      <c r="CS30" s="622"/>
      <c r="CT30" s="622"/>
      <c r="CU30" s="622"/>
      <c r="CV30" s="622"/>
      <c r="CW30" s="622"/>
      <c r="CX30" s="622"/>
      <c r="CY30" s="623"/>
      <c r="CZ30" s="624">
        <v>4.7</v>
      </c>
      <c r="DA30" s="636"/>
      <c r="DB30" s="636"/>
      <c r="DC30" s="637"/>
      <c r="DD30" s="627">
        <v>961896</v>
      </c>
      <c r="DE30" s="622"/>
      <c r="DF30" s="622"/>
      <c r="DG30" s="622"/>
      <c r="DH30" s="622"/>
      <c r="DI30" s="622"/>
      <c r="DJ30" s="622"/>
      <c r="DK30" s="623"/>
      <c r="DL30" s="627">
        <v>961896</v>
      </c>
      <c r="DM30" s="622"/>
      <c r="DN30" s="622"/>
      <c r="DO30" s="622"/>
      <c r="DP30" s="622"/>
      <c r="DQ30" s="622"/>
      <c r="DR30" s="622"/>
      <c r="DS30" s="622"/>
      <c r="DT30" s="622"/>
      <c r="DU30" s="622"/>
      <c r="DV30" s="623"/>
      <c r="DW30" s="624">
        <v>8.8000000000000007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97.9</v>
      </c>
      <c r="BN31" s="684"/>
      <c r="BO31" s="684"/>
      <c r="BP31" s="684"/>
      <c r="BQ31" s="686"/>
      <c r="BR31" s="683">
        <v>99.3</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27191</v>
      </c>
      <c r="CS31" s="634"/>
      <c r="CT31" s="634"/>
      <c r="CU31" s="634"/>
      <c r="CV31" s="634"/>
      <c r="CW31" s="634"/>
      <c r="CX31" s="634"/>
      <c r="CY31" s="635"/>
      <c r="CZ31" s="624">
        <v>0.1</v>
      </c>
      <c r="DA31" s="636"/>
      <c r="DB31" s="636"/>
      <c r="DC31" s="637"/>
      <c r="DD31" s="627">
        <v>27191</v>
      </c>
      <c r="DE31" s="634"/>
      <c r="DF31" s="634"/>
      <c r="DG31" s="634"/>
      <c r="DH31" s="634"/>
      <c r="DI31" s="634"/>
      <c r="DJ31" s="634"/>
      <c r="DK31" s="635"/>
      <c r="DL31" s="627">
        <v>27191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1318241</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96.5</v>
      </c>
      <c r="BN32" s="634"/>
      <c r="BO32" s="634"/>
      <c r="BP32" s="634"/>
      <c r="BQ32" s="657"/>
      <c r="BR32" s="687">
        <v>98.9</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14039</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98.6</v>
      </c>
      <c r="BN33" s="606"/>
      <c r="BO33" s="606"/>
      <c r="BP33" s="606"/>
      <c r="BQ33" s="669"/>
      <c r="BR33" s="682">
        <v>99.6</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9451440</v>
      </c>
      <c r="CS33" s="634"/>
      <c r="CT33" s="634"/>
      <c r="CU33" s="634"/>
      <c r="CV33" s="634"/>
      <c r="CW33" s="634"/>
      <c r="CX33" s="634"/>
      <c r="CY33" s="635"/>
      <c r="CZ33" s="624">
        <v>46.4</v>
      </c>
      <c r="DA33" s="636"/>
      <c r="DB33" s="636"/>
      <c r="DC33" s="637"/>
      <c r="DD33" s="627">
        <v>7688419</v>
      </c>
      <c r="DE33" s="634"/>
      <c r="DF33" s="634"/>
      <c r="DG33" s="634"/>
      <c r="DH33" s="634"/>
      <c r="DI33" s="634"/>
      <c r="DJ33" s="634"/>
      <c r="DK33" s="635"/>
      <c r="DL33" s="627">
        <v>5304228</v>
      </c>
      <c r="DM33" s="634"/>
      <c r="DN33" s="634"/>
      <c r="DO33" s="634"/>
      <c r="DP33" s="634"/>
      <c r="DQ33" s="634"/>
      <c r="DR33" s="634"/>
      <c r="DS33" s="634"/>
      <c r="DT33" s="634"/>
      <c r="DU33" s="634"/>
      <c r="DV33" s="635"/>
      <c r="DW33" s="624">
        <v>48.3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75036</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3751176</v>
      </c>
      <c r="CS34" s="622"/>
      <c r="CT34" s="622"/>
      <c r="CU34" s="622"/>
      <c r="CV34" s="622"/>
      <c r="CW34" s="622"/>
      <c r="CX34" s="622"/>
      <c r="CY34" s="623"/>
      <c r="CZ34" s="624">
        <v>18.399999999999999</v>
      </c>
      <c r="DA34" s="636"/>
      <c r="DB34" s="636"/>
      <c r="DC34" s="637"/>
      <c r="DD34" s="627">
        <v>2751264</v>
      </c>
      <c r="DE34" s="622"/>
      <c r="DF34" s="622"/>
      <c r="DG34" s="622"/>
      <c r="DH34" s="622"/>
      <c r="DI34" s="622"/>
      <c r="DJ34" s="622"/>
      <c r="DK34" s="623"/>
      <c r="DL34" s="627">
        <v>2626294</v>
      </c>
      <c r="DM34" s="622"/>
      <c r="DN34" s="622"/>
      <c r="DO34" s="622"/>
      <c r="DP34" s="622"/>
      <c r="DQ34" s="622"/>
      <c r="DR34" s="622"/>
      <c r="DS34" s="622"/>
      <c r="DT34" s="622"/>
      <c r="DU34" s="622"/>
      <c r="DV34" s="623"/>
      <c r="DW34" s="624">
        <v>23.9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1438141</v>
      </c>
      <c r="S35" s="622"/>
      <c r="T35" s="622"/>
      <c r="U35" s="622"/>
      <c r="V35" s="622"/>
      <c r="W35" s="622"/>
      <c r="X35" s="622"/>
      <c r="Y35" s="623"/>
      <c r="Z35" s="659">
        <v>6.6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102865</v>
      </c>
      <c r="CS35" s="634"/>
      <c r="CT35" s="634"/>
      <c r="CU35" s="634"/>
      <c r="CV35" s="634"/>
      <c r="CW35" s="634"/>
      <c r="CX35" s="634"/>
      <c r="CY35" s="635"/>
      <c r="CZ35" s="624">
        <v>0.5</v>
      </c>
      <c r="DA35" s="636"/>
      <c r="DB35" s="636"/>
      <c r="DC35" s="637"/>
      <c r="DD35" s="627">
        <v>61061</v>
      </c>
      <c r="DE35" s="634"/>
      <c r="DF35" s="634"/>
      <c r="DG35" s="634"/>
      <c r="DH35" s="634"/>
      <c r="DI35" s="634"/>
      <c r="DJ35" s="634"/>
      <c r="DK35" s="635"/>
      <c r="DL35" s="627">
        <v>61061</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1959864</v>
      </c>
      <c r="S36" s="622"/>
      <c r="T36" s="622"/>
      <c r="U36" s="622"/>
      <c r="V36" s="622"/>
      <c r="W36" s="622"/>
      <c r="X36" s="622"/>
      <c r="Y36" s="623"/>
      <c r="Z36" s="659">
        <v>8.9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1938785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115889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1846744</v>
      </c>
      <c r="CS36" s="622"/>
      <c r="CT36" s="622"/>
      <c r="CU36" s="622"/>
      <c r="CV36" s="622"/>
      <c r="CW36" s="622"/>
      <c r="CX36" s="622"/>
      <c r="CY36" s="623"/>
      <c r="CZ36" s="624">
        <v>9.1</v>
      </c>
      <c r="DA36" s="636"/>
      <c r="DB36" s="636"/>
      <c r="DC36" s="637"/>
      <c r="DD36" s="627">
        <v>1524687</v>
      </c>
      <c r="DE36" s="622"/>
      <c r="DF36" s="622"/>
      <c r="DG36" s="622"/>
      <c r="DH36" s="622"/>
      <c r="DI36" s="622"/>
      <c r="DJ36" s="622"/>
      <c r="DK36" s="623"/>
      <c r="DL36" s="627">
        <v>1332315</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829974</v>
      </c>
      <c r="S37" s="622"/>
      <c r="T37" s="622"/>
      <c r="U37" s="622"/>
      <c r="V37" s="622"/>
      <c r="W37" s="622"/>
      <c r="X37" s="622"/>
      <c r="Y37" s="623"/>
      <c r="Z37" s="659">
        <v>3.8</v>
      </c>
      <c r="AA37" s="659"/>
      <c r="AB37" s="659"/>
      <c r="AC37" s="659"/>
      <c r="AD37" s="660">
        <v>521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310586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32527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16621</v>
      </c>
      <c r="CS37" s="634"/>
      <c r="CT37" s="634"/>
      <c r="CU37" s="634"/>
      <c r="CV37" s="634"/>
      <c r="CW37" s="634"/>
      <c r="CX37" s="634"/>
      <c r="CY37" s="635"/>
      <c r="CZ37" s="624">
        <v>0.1</v>
      </c>
      <c r="DA37" s="636"/>
      <c r="DB37" s="636"/>
      <c r="DC37" s="637"/>
      <c r="DD37" s="627">
        <v>15460</v>
      </c>
      <c r="DE37" s="634"/>
      <c r="DF37" s="634"/>
      <c r="DG37" s="634"/>
      <c r="DH37" s="634"/>
      <c r="DI37" s="634"/>
      <c r="DJ37" s="634"/>
      <c r="DK37" s="635"/>
      <c r="DL37" s="627">
        <v>15313</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887100</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5763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1628199</v>
      </c>
      <c r="CS38" s="622"/>
      <c r="CT38" s="622"/>
      <c r="CU38" s="622"/>
      <c r="CV38" s="622"/>
      <c r="CW38" s="622"/>
      <c r="CX38" s="622"/>
      <c r="CY38" s="623"/>
      <c r="CZ38" s="624">
        <v>8</v>
      </c>
      <c r="DA38" s="636"/>
      <c r="DB38" s="636"/>
      <c r="DC38" s="637"/>
      <c r="DD38" s="627">
        <v>1359583</v>
      </c>
      <c r="DE38" s="622"/>
      <c r="DF38" s="622"/>
      <c r="DG38" s="622"/>
      <c r="DH38" s="622"/>
      <c r="DI38" s="622"/>
      <c r="DJ38" s="622"/>
      <c r="DK38" s="623"/>
      <c r="DL38" s="627">
        <v>1284558</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8591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2032456</v>
      </c>
      <c r="CS39" s="634"/>
      <c r="CT39" s="634"/>
      <c r="CU39" s="634"/>
      <c r="CV39" s="634"/>
      <c r="CW39" s="634"/>
      <c r="CX39" s="634"/>
      <c r="CY39" s="635"/>
      <c r="CZ39" s="624">
        <v>10</v>
      </c>
      <c r="DA39" s="636"/>
      <c r="DB39" s="636"/>
      <c r="DC39" s="637"/>
      <c r="DD39" s="627">
        <v>1991824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90000</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21909065</v>
      </c>
      <c r="S41" s="646"/>
      <c r="T41" s="646"/>
      <c r="U41" s="646"/>
      <c r="V41" s="646"/>
      <c r="W41" s="646"/>
      <c r="X41" s="646"/>
      <c r="Y41" s="649"/>
      <c r="Z41" s="650">
        <v>100</v>
      </c>
      <c r="AA41" s="650"/>
      <c r="AB41" s="650"/>
      <c r="AC41" s="650"/>
      <c r="AD41" s="651">
        <v>10971698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360663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1267536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1664960</v>
      </c>
      <c r="CS42" s="634"/>
      <c r="CT42" s="634"/>
      <c r="CU42" s="634"/>
      <c r="CV42" s="634"/>
      <c r="CW42" s="634"/>
      <c r="CX42" s="634"/>
      <c r="CY42" s="635"/>
      <c r="CZ42" s="624">
        <v>8.1999999999999993</v>
      </c>
      <c r="DA42" s="636"/>
      <c r="DB42" s="636"/>
      <c r="DC42" s="637"/>
      <c r="DD42" s="627">
        <v>527229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21329</v>
      </c>
      <c r="CS43" s="634"/>
      <c r="CT43" s="634"/>
      <c r="CU43" s="634"/>
      <c r="CV43" s="634"/>
      <c r="CW43" s="634"/>
      <c r="CX43" s="634"/>
      <c r="CY43" s="635"/>
      <c r="CZ43" s="624">
        <v>0.1</v>
      </c>
      <c r="DA43" s="636"/>
      <c r="DB43" s="636"/>
      <c r="DC43" s="637"/>
      <c r="DD43" s="627">
        <v>21329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1664960</v>
      </c>
      <c r="CS44" s="622"/>
      <c r="CT44" s="622"/>
      <c r="CU44" s="622"/>
      <c r="CV44" s="622"/>
      <c r="CW44" s="622"/>
      <c r="CX44" s="622"/>
      <c r="CY44" s="623"/>
      <c r="CZ44" s="624">
        <v>8.1999999999999993</v>
      </c>
      <c r="DA44" s="625"/>
      <c r="DB44" s="625"/>
      <c r="DC44" s="626"/>
      <c r="DD44" s="627">
        <v>527229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310110</v>
      </c>
      <c r="CS45" s="634"/>
      <c r="CT45" s="634"/>
      <c r="CU45" s="634"/>
      <c r="CV45" s="634"/>
      <c r="CW45" s="634"/>
      <c r="CX45" s="634"/>
      <c r="CY45" s="635"/>
      <c r="CZ45" s="624">
        <v>1.5</v>
      </c>
      <c r="DA45" s="636"/>
      <c r="DB45" s="636"/>
      <c r="DC45" s="637"/>
      <c r="DD45" s="627">
        <v>7419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1349768</v>
      </c>
      <c r="CS46" s="622"/>
      <c r="CT46" s="622"/>
      <c r="CU46" s="622"/>
      <c r="CV46" s="622"/>
      <c r="CW46" s="622"/>
      <c r="CX46" s="622"/>
      <c r="CY46" s="623"/>
      <c r="CZ46" s="624">
        <v>6.6</v>
      </c>
      <c r="DA46" s="625"/>
      <c r="DB46" s="625"/>
      <c r="DC46" s="626"/>
      <c r="DD46" s="627">
        <v>514728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20371441</v>
      </c>
      <c r="CS49" s="606"/>
      <c r="CT49" s="606"/>
      <c r="CU49" s="606"/>
      <c r="CV49" s="606"/>
      <c r="CW49" s="606"/>
      <c r="CX49" s="606"/>
      <c r="CY49" s="607"/>
      <c r="CZ49" s="608">
        <v>100</v>
      </c>
      <c r="DA49" s="609"/>
      <c r="DB49" s="609"/>
      <c r="DC49" s="610"/>
      <c r="DD49" s="611">
        <v>14216502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GzvBcsSCPQhXw8N6BaoE41c+pYjaweYGihP756PsMDGDcpLZYmj0HPhRLztaSd4tkzyee8YX7OAwaS7E2sAuw==" saltValue="ALGTMLesFC+Sx43bJcS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21955</v>
      </c>
      <c r="R7" s="1103"/>
      <c r="S7" s="1103"/>
      <c r="T7" s="1103"/>
      <c r="U7" s="1103"/>
      <c r="V7" s="1103">
        <v>20418</v>
      </c>
      <c r="W7" s="1103"/>
      <c r="X7" s="1103"/>
      <c r="Y7" s="1103"/>
      <c r="Z7" s="1103"/>
      <c r="AA7" s="1103">
        <v>1538</v>
      </c>
      <c r="AB7" s="1103"/>
      <c r="AC7" s="1103"/>
      <c r="AD7" s="1103"/>
      <c r="AE7" s="1104"/>
      <c r="AF7" s="1105">
        <v>1446</v>
      </c>
      <c r="AG7" s="1106"/>
      <c r="AH7" s="1106"/>
      <c r="AI7" s="1106"/>
      <c r="AJ7" s="1107"/>
      <c r="AK7" s="1108" t="s">
        <v>542</v>
      </c>
      <c r="AL7" s="1109"/>
      <c r="AM7" s="1109"/>
      <c r="AN7" s="1109"/>
      <c r="AO7" s="1109"/>
      <c r="AP7" s="1109">
        <v>7188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t="s">
        <v>542</v>
      </c>
      <c r="CI7" s="1097"/>
      <c r="CJ7" s="1097"/>
      <c r="CK7" s="1097"/>
      <c r="CL7" s="1098"/>
      <c r="CM7" s="1096">
        <v>1</v>
      </c>
      <c r="CN7" s="1097"/>
      <c r="CO7" s="1097"/>
      <c r="CP7" s="1097"/>
      <c r="CQ7" s="1098"/>
      <c r="CR7" s="1096">
        <v>1</v>
      </c>
      <c r="CS7" s="1097"/>
      <c r="CT7" s="1097"/>
      <c r="CU7" s="1097"/>
      <c r="CV7" s="1098"/>
      <c r="CW7" s="1096" t="s">
        <v>542</v>
      </c>
      <c r="CX7" s="1097"/>
      <c r="CY7" s="1097"/>
      <c r="CZ7" s="1097"/>
      <c r="DA7" s="1098"/>
      <c r="DB7" s="1096" t="s">
        <v>542</v>
      </c>
      <c r="DC7" s="1097"/>
      <c r="DD7" s="1097"/>
      <c r="DE7" s="1097"/>
      <c r="DF7" s="1098"/>
      <c r="DG7" s="1096" t="s">
        <v>542</v>
      </c>
      <c r="DH7" s="1097"/>
      <c r="DI7" s="1097"/>
      <c r="DJ7" s="1097"/>
      <c r="DK7" s="1098"/>
      <c r="DL7" s="1096" t="s">
        <v>542</v>
      </c>
      <c r="DM7" s="1097"/>
      <c r="DN7" s="1097"/>
      <c r="DO7" s="1097"/>
      <c r="DP7" s="1098"/>
      <c r="DQ7" s="1096" t="s">
        <v>542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21955</v>
      </c>
      <c r="R23" s="1061"/>
      <c r="S23" s="1061"/>
      <c r="T23" s="1061"/>
      <c r="U23" s="1061"/>
      <c r="V23" s="1061">
        <v>20418</v>
      </c>
      <c r="W23" s="1061"/>
      <c r="X23" s="1061"/>
      <c r="Y23" s="1061"/>
      <c r="Z23" s="1061"/>
      <c r="AA23" s="1061">
        <v>1538</v>
      </c>
      <c r="AB23" s="1061"/>
      <c r="AC23" s="1061"/>
      <c r="AD23" s="1061"/>
      <c r="AE23" s="1068"/>
      <c r="AF23" s="1069">
        <v>1446</v>
      </c>
      <c r="AG23" s="1061"/>
      <c r="AH23" s="1061"/>
      <c r="AI23" s="1061"/>
      <c r="AJ23" s="1070"/>
      <c r="AK23" s="1071"/>
      <c r="AL23" s="1072"/>
      <c r="AM23" s="1072"/>
      <c r="AN23" s="1072"/>
      <c r="AO23" s="1072"/>
      <c r="AP23" s="1061">
        <v>7188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4793</v>
      </c>
      <c r="R28" s="1051"/>
      <c r="S28" s="1051"/>
      <c r="T28" s="1051"/>
      <c r="U28" s="1051"/>
      <c r="V28" s="1051">
        <v>4677</v>
      </c>
      <c r="W28" s="1051"/>
      <c r="X28" s="1051"/>
      <c r="Y28" s="1051"/>
      <c r="Z28" s="1051"/>
      <c r="AA28" s="1051">
        <v>116</v>
      </c>
      <c r="AB28" s="1051"/>
      <c r="AC28" s="1051"/>
      <c r="AD28" s="1051"/>
      <c r="AE28" s="1052"/>
      <c r="AF28" s="1053">
        <v>116</v>
      </c>
      <c r="AG28" s="1051"/>
      <c r="AH28" s="1051"/>
      <c r="AI28" s="1051"/>
      <c r="AJ28" s="1054"/>
      <c r="AK28" s="1042">
        <v>591</v>
      </c>
      <c r="AL28" s="1043"/>
      <c r="AM28" s="1043"/>
      <c r="AN28" s="1043"/>
      <c r="AO28" s="1043"/>
      <c r="AP28" s="1043" t="s">
        <v>542</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1378</v>
      </c>
      <c r="R29" s="1039"/>
      <c r="S29" s="1039"/>
      <c r="T29" s="1039"/>
      <c r="U29" s="1039"/>
      <c r="V29" s="1039">
        <v>1343</v>
      </c>
      <c r="W29" s="1039"/>
      <c r="X29" s="1039"/>
      <c r="Y29" s="1039"/>
      <c r="Z29" s="1039"/>
      <c r="AA29" s="1039">
        <v>35</v>
      </c>
      <c r="AB29" s="1039"/>
      <c r="AC29" s="1039"/>
      <c r="AD29" s="1039"/>
      <c r="AE29" s="1040"/>
      <c r="AF29" s="1035">
        <v>35</v>
      </c>
      <c r="AG29" s="1036"/>
      <c r="AH29" s="1036"/>
      <c r="AI29" s="1036"/>
      <c r="AJ29" s="1037"/>
      <c r="AK29" s="980">
        <v>647</v>
      </c>
      <c r="AL29" s="971"/>
      <c r="AM29" s="971"/>
      <c r="AN29" s="971"/>
      <c r="AO29" s="971"/>
      <c r="AP29" s="971" t="s">
        <v>542</v>
      </c>
      <c r="AQ29" s="971"/>
      <c r="AR29" s="971"/>
      <c r="AS29" s="971"/>
      <c r="AT29" s="971"/>
      <c r="AU29" s="971" t="s">
        <v>542</v>
      </c>
      <c r="AV29" s="971"/>
      <c r="AW29" s="971"/>
      <c r="AX29" s="971"/>
      <c r="AY29" s="971"/>
      <c r="AZ29" s="1041" t="s">
        <v>542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3901</v>
      </c>
      <c r="R30" s="1039"/>
      <c r="S30" s="1039"/>
      <c r="T30" s="1039"/>
      <c r="U30" s="1039"/>
      <c r="V30" s="1039">
        <v>3715</v>
      </c>
      <c r="W30" s="1039"/>
      <c r="X30" s="1039"/>
      <c r="Y30" s="1039"/>
      <c r="Z30" s="1039"/>
      <c r="AA30" s="1039">
        <v>186</v>
      </c>
      <c r="AB30" s="1039"/>
      <c r="AC30" s="1039"/>
      <c r="AD30" s="1039"/>
      <c r="AE30" s="1040"/>
      <c r="AF30" s="1035">
        <v>186</v>
      </c>
      <c r="AG30" s="1036"/>
      <c r="AH30" s="1036"/>
      <c r="AI30" s="1036"/>
      <c r="AJ30" s="1037"/>
      <c r="AK30" s="980">
        <v>760</v>
      </c>
      <c r="AL30" s="971"/>
      <c r="AM30" s="971"/>
      <c r="AN30" s="971"/>
      <c r="AO30" s="971"/>
      <c r="AP30" s="971" t="s">
        <v>542</v>
      </c>
      <c r="AQ30" s="971"/>
      <c r="AR30" s="971"/>
      <c r="AS30" s="971"/>
      <c r="AT30" s="971"/>
      <c r="AU30" s="971" t="s">
        <v>542</v>
      </c>
      <c r="AV30" s="971"/>
      <c r="AW30" s="971"/>
      <c r="AX30" s="971"/>
      <c r="AY30" s="971"/>
      <c r="AZ30" s="1041" t="s">
        <v>542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1290</v>
      </c>
      <c r="R31" s="1039"/>
      <c r="S31" s="1039"/>
      <c r="T31" s="1039"/>
      <c r="U31" s="1039"/>
      <c r="V31" s="1039">
        <v>1286</v>
      </c>
      <c r="W31" s="1039"/>
      <c r="X31" s="1039"/>
      <c r="Y31" s="1039"/>
      <c r="Z31" s="1039"/>
      <c r="AA31" s="1039">
        <v>4</v>
      </c>
      <c r="AB31" s="1039"/>
      <c r="AC31" s="1039"/>
      <c r="AD31" s="1039"/>
      <c r="AE31" s="1040"/>
      <c r="AF31" s="1035">
        <v>195</v>
      </c>
      <c r="AG31" s="1036"/>
      <c r="AH31" s="1036"/>
      <c r="AI31" s="1036"/>
      <c r="AJ31" s="1037"/>
      <c r="AK31" s="980">
        <v>311</v>
      </c>
      <c r="AL31" s="971"/>
      <c r="AM31" s="971"/>
      <c r="AN31" s="971"/>
      <c r="AO31" s="971"/>
      <c r="AP31" s="971">
        <v>6348</v>
      </c>
      <c r="AQ31" s="971"/>
      <c r="AR31" s="971"/>
      <c r="AS31" s="971"/>
      <c r="AT31" s="971"/>
      <c r="AU31" s="971">
        <v>2063</v>
      </c>
      <c r="AV31" s="971"/>
      <c r="AW31" s="971"/>
      <c r="AX31" s="971"/>
      <c r="AY31" s="971"/>
      <c r="AZ31" s="1041" t="s">
        <v>542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532</v>
      </c>
      <c r="AG63" s="959"/>
      <c r="AH63" s="959"/>
      <c r="AI63" s="959"/>
      <c r="AJ63" s="1022"/>
      <c r="AK63" s="1023"/>
      <c r="AL63" s="963"/>
      <c r="AM63" s="963"/>
      <c r="AN63" s="963"/>
      <c r="AO63" s="963"/>
      <c r="AP63" s="959">
        <v>6348</v>
      </c>
      <c r="AQ63" s="959"/>
      <c r="AR63" s="959"/>
      <c r="AS63" s="959"/>
      <c r="AT63" s="959"/>
      <c r="AU63" s="959">
        <v>2063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543</v>
      </c>
      <c r="C68" s="986"/>
      <c r="D68" s="986"/>
      <c r="E68" s="986"/>
      <c r="F68" s="986"/>
      <c r="G68" s="986"/>
      <c r="H68" s="986"/>
      <c r="I68" s="986"/>
      <c r="J68" s="986"/>
      <c r="K68" s="986"/>
      <c r="L68" s="986"/>
      <c r="M68" s="986"/>
      <c r="N68" s="986"/>
      <c r="O68" s="986"/>
      <c r="P68" s="987"/>
      <c r="Q68" s="988">
        <v>3611</v>
      </c>
      <c r="R68" s="982"/>
      <c r="S68" s="982"/>
      <c r="T68" s="982"/>
      <c r="U68" s="982"/>
      <c r="V68" s="982">
        <v>3403</v>
      </c>
      <c r="W68" s="982"/>
      <c r="X68" s="982"/>
      <c r="Y68" s="982"/>
      <c r="Z68" s="982"/>
      <c r="AA68" s="982">
        <v>207</v>
      </c>
      <c r="AB68" s="982"/>
      <c r="AC68" s="982"/>
      <c r="AD68" s="982"/>
      <c r="AE68" s="982"/>
      <c r="AF68" s="982">
        <v>207</v>
      </c>
      <c r="AG68" s="982"/>
      <c r="AH68" s="982"/>
      <c r="AI68" s="982"/>
      <c r="AJ68" s="982"/>
      <c r="AK68" s="982">
        <v>50</v>
      </c>
      <c r="AL68" s="982"/>
      <c r="AM68" s="982"/>
      <c r="AN68" s="982"/>
      <c r="AO68" s="982"/>
      <c r="AP68" s="982" t="s">
        <v>485</v>
      </c>
      <c r="AQ68" s="982"/>
      <c r="AR68" s="982"/>
      <c r="AS68" s="982"/>
      <c r="AT68" s="982"/>
      <c r="AU68" s="982" t="s">
        <v>485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544</v>
      </c>
      <c r="C69" s="975"/>
      <c r="D69" s="975"/>
      <c r="E69" s="975"/>
      <c r="F69" s="975"/>
      <c r="G69" s="975"/>
      <c r="H69" s="975"/>
      <c r="I69" s="975"/>
      <c r="J69" s="975"/>
      <c r="K69" s="975"/>
      <c r="L69" s="975"/>
      <c r="M69" s="975"/>
      <c r="N69" s="975"/>
      <c r="O69" s="975"/>
      <c r="P69" s="976"/>
      <c r="Q69" s="977">
        <v>1213</v>
      </c>
      <c r="R69" s="971"/>
      <c r="S69" s="971"/>
      <c r="T69" s="971"/>
      <c r="U69" s="971"/>
      <c r="V69" s="971">
        <v>1170</v>
      </c>
      <c r="W69" s="971"/>
      <c r="X69" s="971"/>
      <c r="Y69" s="971"/>
      <c r="Z69" s="971"/>
      <c r="AA69" s="971">
        <v>43</v>
      </c>
      <c r="AB69" s="971"/>
      <c r="AC69" s="971"/>
      <c r="AD69" s="971"/>
      <c r="AE69" s="971"/>
      <c r="AF69" s="971">
        <v>43</v>
      </c>
      <c r="AG69" s="971"/>
      <c r="AH69" s="971"/>
      <c r="AI69" s="971"/>
      <c r="AJ69" s="971"/>
      <c r="AK69" s="971" t="s">
        <v>485</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545</v>
      </c>
      <c r="C70" s="975"/>
      <c r="D70" s="975"/>
      <c r="E70" s="975"/>
      <c r="F70" s="975"/>
      <c r="G70" s="975"/>
      <c r="H70" s="975"/>
      <c r="I70" s="975"/>
      <c r="J70" s="975"/>
      <c r="K70" s="975"/>
      <c r="L70" s="975"/>
      <c r="M70" s="975"/>
      <c r="N70" s="975"/>
      <c r="O70" s="975"/>
      <c r="P70" s="976"/>
      <c r="Q70" s="977">
        <v>5236</v>
      </c>
      <c r="R70" s="971"/>
      <c r="S70" s="971"/>
      <c r="T70" s="971"/>
      <c r="U70" s="971"/>
      <c r="V70" s="971">
        <v>4899</v>
      </c>
      <c r="W70" s="971"/>
      <c r="X70" s="971"/>
      <c r="Y70" s="971"/>
      <c r="Z70" s="971"/>
      <c r="AA70" s="971">
        <v>337</v>
      </c>
      <c r="AB70" s="971"/>
      <c r="AC70" s="971"/>
      <c r="AD70" s="971"/>
      <c r="AE70" s="971"/>
      <c r="AF70" s="971">
        <v>337</v>
      </c>
      <c r="AG70" s="971"/>
      <c r="AH70" s="971"/>
      <c r="AI70" s="971"/>
      <c r="AJ70" s="971"/>
      <c r="AK70" s="971">
        <v>863</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546</v>
      </c>
      <c r="C71" s="975"/>
      <c r="D71" s="975"/>
      <c r="E71" s="975"/>
      <c r="F71" s="975"/>
      <c r="G71" s="975"/>
      <c r="H71" s="975"/>
      <c r="I71" s="975"/>
      <c r="J71" s="975"/>
      <c r="K71" s="975"/>
      <c r="L71" s="975"/>
      <c r="M71" s="975"/>
      <c r="N71" s="975"/>
      <c r="O71" s="975"/>
      <c r="P71" s="976"/>
      <c r="Q71" s="977">
        <v>1148479</v>
      </c>
      <c r="R71" s="971"/>
      <c r="S71" s="971"/>
      <c r="T71" s="971"/>
      <c r="U71" s="971"/>
      <c r="V71" s="971">
        <v>1132469</v>
      </c>
      <c r="W71" s="971"/>
      <c r="X71" s="971"/>
      <c r="Y71" s="971"/>
      <c r="Z71" s="971"/>
      <c r="AA71" s="971">
        <v>16010</v>
      </c>
      <c r="AB71" s="971"/>
      <c r="AC71" s="971"/>
      <c r="AD71" s="971"/>
      <c r="AE71" s="971"/>
      <c r="AF71" s="971">
        <v>16010</v>
      </c>
      <c r="AG71" s="971"/>
      <c r="AH71" s="971"/>
      <c r="AI71" s="971"/>
      <c r="AJ71" s="971"/>
      <c r="AK71" s="971">
        <v>6316</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16597</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t="s">
        <v>542</v>
      </c>
      <c r="CX102" s="953"/>
      <c r="CY102" s="953"/>
      <c r="CZ102" s="953"/>
      <c r="DA102" s="954"/>
      <c r="DB102" s="952" t="s">
        <v>542</v>
      </c>
      <c r="DC102" s="953"/>
      <c r="DD102" s="953"/>
      <c r="DE102" s="953"/>
      <c r="DF102" s="954"/>
      <c r="DG102" s="952" t="s">
        <v>542</v>
      </c>
      <c r="DH102" s="953"/>
      <c r="DI102" s="953"/>
      <c r="DJ102" s="953"/>
      <c r="DK102" s="954"/>
      <c r="DL102" s="952" t="s">
        <v>542</v>
      </c>
      <c r="DM102" s="953"/>
      <c r="DN102" s="953"/>
      <c r="DO102" s="953"/>
      <c r="DP102" s="954"/>
      <c r="DQ102" s="952" t="s">
        <v>542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1082855</v>
      </c>
      <c r="AB110" s="889"/>
      <c r="AC110" s="889"/>
      <c r="AD110" s="889"/>
      <c r="AE110" s="890"/>
      <c r="AF110" s="891">
        <v>1033340</v>
      </c>
      <c r="AG110" s="889"/>
      <c r="AH110" s="889"/>
      <c r="AI110" s="889"/>
      <c r="AJ110" s="890"/>
      <c r="AK110" s="891">
        <v>989087</v>
      </c>
      <c r="AL110" s="889"/>
      <c r="AM110" s="889"/>
      <c r="AN110" s="889"/>
      <c r="AO110" s="890"/>
      <c r="AP110" s="892">
        <v>9.6</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6858989</v>
      </c>
      <c r="BR110" s="842"/>
      <c r="BS110" s="842"/>
      <c r="BT110" s="842"/>
      <c r="BU110" s="842"/>
      <c r="BV110" s="842">
        <v>7262706</v>
      </c>
      <c r="BW110" s="842"/>
      <c r="BX110" s="842"/>
      <c r="BY110" s="842"/>
      <c r="BZ110" s="842"/>
      <c r="CA110" s="842">
        <v>7187909</v>
      </c>
      <c r="CB110" s="842"/>
      <c r="CC110" s="842"/>
      <c r="CD110" s="842"/>
      <c r="CE110" s="842"/>
      <c r="CF110" s="866">
        <v>69.400000000000006</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1009667</v>
      </c>
      <c r="BR111" s="817"/>
      <c r="BS111" s="817"/>
      <c r="BT111" s="817"/>
      <c r="BU111" s="817"/>
      <c r="BV111" s="817">
        <v>2411777</v>
      </c>
      <c r="BW111" s="817"/>
      <c r="BX111" s="817"/>
      <c r="BY111" s="817"/>
      <c r="BZ111" s="817"/>
      <c r="CA111" s="817">
        <v>2187377</v>
      </c>
      <c r="CB111" s="817"/>
      <c r="CC111" s="817"/>
      <c r="CD111" s="817"/>
      <c r="CE111" s="817"/>
      <c r="CF111" s="875">
        <v>21.1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2700501</v>
      </c>
      <c r="BR112" s="817"/>
      <c r="BS112" s="817"/>
      <c r="BT112" s="817"/>
      <c r="BU112" s="817"/>
      <c r="BV112" s="817">
        <v>2470126</v>
      </c>
      <c r="BW112" s="817"/>
      <c r="BX112" s="817"/>
      <c r="BY112" s="817"/>
      <c r="BZ112" s="817"/>
      <c r="CA112" s="817">
        <v>2063171</v>
      </c>
      <c r="CB112" s="817"/>
      <c r="CC112" s="817"/>
      <c r="CD112" s="817"/>
      <c r="CE112" s="817"/>
      <c r="CF112" s="875">
        <v>19.899999999999999</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211622</v>
      </c>
      <c r="AB113" s="919"/>
      <c r="AC113" s="919"/>
      <c r="AD113" s="919"/>
      <c r="AE113" s="920"/>
      <c r="AF113" s="921">
        <v>206198</v>
      </c>
      <c r="AG113" s="919"/>
      <c r="AH113" s="919"/>
      <c r="AI113" s="919"/>
      <c r="AJ113" s="920"/>
      <c r="AK113" s="921">
        <v>157621</v>
      </c>
      <c r="AL113" s="919"/>
      <c r="AM113" s="919"/>
      <c r="AN113" s="919"/>
      <c r="AO113" s="920"/>
      <c r="AP113" s="922">
        <v>1.5</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757554</v>
      </c>
      <c r="BR114" s="817"/>
      <c r="BS114" s="817"/>
      <c r="BT114" s="817"/>
      <c r="BU114" s="817"/>
      <c r="BV114" s="817">
        <v>783479</v>
      </c>
      <c r="BW114" s="817"/>
      <c r="BX114" s="817"/>
      <c r="BY114" s="817"/>
      <c r="BZ114" s="817"/>
      <c r="CA114" s="817">
        <v>621365</v>
      </c>
      <c r="CB114" s="817"/>
      <c r="CC114" s="817"/>
      <c r="CD114" s="817"/>
      <c r="CE114" s="817"/>
      <c r="CF114" s="875">
        <v>6</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124822</v>
      </c>
      <c r="AB115" s="919"/>
      <c r="AC115" s="919"/>
      <c r="AD115" s="919"/>
      <c r="AE115" s="920"/>
      <c r="AF115" s="921">
        <v>867268</v>
      </c>
      <c r="AG115" s="919"/>
      <c r="AH115" s="919"/>
      <c r="AI115" s="919"/>
      <c r="AJ115" s="920"/>
      <c r="AK115" s="921">
        <v>230084</v>
      </c>
      <c r="AL115" s="919"/>
      <c r="AM115" s="919"/>
      <c r="AN115" s="919"/>
      <c r="AO115" s="920"/>
      <c r="AP115" s="922">
        <v>2.2000000000000002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1419299</v>
      </c>
      <c r="AB117" s="903"/>
      <c r="AC117" s="903"/>
      <c r="AD117" s="903"/>
      <c r="AE117" s="904"/>
      <c r="AF117" s="905">
        <v>2106806</v>
      </c>
      <c r="AG117" s="903"/>
      <c r="AH117" s="903"/>
      <c r="AI117" s="903"/>
      <c r="AJ117" s="904"/>
      <c r="AK117" s="905">
        <v>1376792</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11326711</v>
      </c>
      <c r="BR119" s="845"/>
      <c r="BS119" s="845"/>
      <c r="BT119" s="845"/>
      <c r="BU119" s="845"/>
      <c r="BV119" s="845">
        <v>12928088</v>
      </c>
      <c r="BW119" s="845"/>
      <c r="BX119" s="845"/>
      <c r="BY119" s="845"/>
      <c r="BZ119" s="845"/>
      <c r="CA119" s="845">
        <v>12059822</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1009667</v>
      </c>
      <c r="DH119" s="764"/>
      <c r="DI119" s="764"/>
      <c r="DJ119" s="764"/>
      <c r="DK119" s="765"/>
      <c r="DL119" s="766">
        <v>2411777</v>
      </c>
      <c r="DM119" s="764"/>
      <c r="DN119" s="764"/>
      <c r="DO119" s="764"/>
      <c r="DP119" s="765"/>
      <c r="DQ119" s="766">
        <v>2187377</v>
      </c>
      <c r="DR119" s="764"/>
      <c r="DS119" s="764"/>
      <c r="DT119" s="764"/>
      <c r="DU119" s="765"/>
      <c r="DV119" s="848">
        <v>21.1</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5674632</v>
      </c>
      <c r="BR120" s="842"/>
      <c r="BS120" s="842"/>
      <c r="BT120" s="842"/>
      <c r="BU120" s="842"/>
      <c r="BV120" s="842">
        <v>5967132</v>
      </c>
      <c r="BW120" s="842"/>
      <c r="BX120" s="842"/>
      <c r="BY120" s="842"/>
      <c r="BZ120" s="842"/>
      <c r="CA120" s="842">
        <v>6429726</v>
      </c>
      <c r="CB120" s="842"/>
      <c r="CC120" s="842"/>
      <c r="CD120" s="842"/>
      <c r="CE120" s="842"/>
      <c r="CF120" s="866">
        <v>62.1</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2700501</v>
      </c>
      <c r="DH120" s="842"/>
      <c r="DI120" s="842"/>
      <c r="DJ120" s="842"/>
      <c r="DK120" s="842"/>
      <c r="DL120" s="842">
        <v>2470126</v>
      </c>
      <c r="DM120" s="842"/>
      <c r="DN120" s="842"/>
      <c r="DO120" s="842"/>
      <c r="DP120" s="842"/>
      <c r="DQ120" s="842">
        <v>2063171</v>
      </c>
      <c r="DR120" s="842"/>
      <c r="DS120" s="842"/>
      <c r="DT120" s="842"/>
      <c r="DU120" s="842"/>
      <c r="DV120" s="843">
        <v>19.899999999999999</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2407214</v>
      </c>
      <c r="BR121" s="817"/>
      <c r="BS121" s="817"/>
      <c r="BT121" s="817"/>
      <c r="BU121" s="817"/>
      <c r="BV121" s="817">
        <v>2561812</v>
      </c>
      <c r="BW121" s="817"/>
      <c r="BX121" s="817"/>
      <c r="BY121" s="817"/>
      <c r="BZ121" s="817"/>
      <c r="CA121" s="817">
        <v>2558738</v>
      </c>
      <c r="CB121" s="817"/>
      <c r="CC121" s="817"/>
      <c r="CD121" s="817"/>
      <c r="CE121" s="817"/>
      <c r="CF121" s="875">
        <v>24.7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4899547</v>
      </c>
      <c r="BR122" s="845"/>
      <c r="BS122" s="845"/>
      <c r="BT122" s="845"/>
      <c r="BU122" s="845"/>
      <c r="BV122" s="845">
        <v>4559052</v>
      </c>
      <c r="BW122" s="845"/>
      <c r="BX122" s="845"/>
      <c r="BY122" s="845"/>
      <c r="BZ122" s="845"/>
      <c r="CA122" s="845">
        <v>4187863</v>
      </c>
      <c r="CB122" s="845"/>
      <c r="CC122" s="845"/>
      <c r="CD122" s="845"/>
      <c r="CE122" s="845"/>
      <c r="CF122" s="846">
        <v>40.5</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12981393</v>
      </c>
      <c r="BR123" s="833"/>
      <c r="BS123" s="833"/>
      <c r="BT123" s="833"/>
      <c r="BU123" s="833"/>
      <c r="BV123" s="833">
        <v>13087996</v>
      </c>
      <c r="BW123" s="833"/>
      <c r="BX123" s="833"/>
      <c r="BY123" s="833"/>
      <c r="BZ123" s="833"/>
      <c r="CA123" s="833">
        <v>13176327</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124822</v>
      </c>
      <c r="AB126" s="780"/>
      <c r="AC126" s="780"/>
      <c r="AD126" s="780"/>
      <c r="AE126" s="781"/>
      <c r="AF126" s="782">
        <v>867268</v>
      </c>
      <c r="AG126" s="780"/>
      <c r="AH126" s="780"/>
      <c r="AI126" s="780"/>
      <c r="AJ126" s="781"/>
      <c r="AK126" s="782">
        <v>230084</v>
      </c>
      <c r="AL126" s="780"/>
      <c r="AM126" s="780"/>
      <c r="AN126" s="780"/>
      <c r="AO126" s="781"/>
      <c r="AP126" s="824">
        <v>2.2000000000000002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320525</v>
      </c>
      <c r="AB128" s="801"/>
      <c r="AC128" s="801"/>
      <c r="AD128" s="801"/>
      <c r="AE128" s="802"/>
      <c r="AF128" s="803">
        <v>320787</v>
      </c>
      <c r="AG128" s="801"/>
      <c r="AH128" s="801"/>
      <c r="AI128" s="801"/>
      <c r="AJ128" s="802"/>
      <c r="AK128" s="803">
        <v>353744</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13.19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10338887</v>
      </c>
      <c r="AB129" s="780"/>
      <c r="AC129" s="780"/>
      <c r="AD129" s="780"/>
      <c r="AE129" s="781"/>
      <c r="AF129" s="782">
        <v>10520875</v>
      </c>
      <c r="AG129" s="780"/>
      <c r="AH129" s="780"/>
      <c r="AI129" s="780"/>
      <c r="AJ129" s="781"/>
      <c r="AK129" s="782">
        <v>10910585</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18.190000000000001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699278</v>
      </c>
      <c r="AB130" s="780"/>
      <c r="AC130" s="780"/>
      <c r="AD130" s="780"/>
      <c r="AE130" s="781"/>
      <c r="AF130" s="782">
        <v>643447</v>
      </c>
      <c r="AG130" s="780"/>
      <c r="AH130" s="780"/>
      <c r="AI130" s="780"/>
      <c r="AJ130" s="781"/>
      <c r="AK130" s="782">
        <v>558175</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9639609</v>
      </c>
      <c r="AB131" s="764"/>
      <c r="AC131" s="764"/>
      <c r="AD131" s="764"/>
      <c r="AE131" s="765"/>
      <c r="AF131" s="766">
        <v>9877428</v>
      </c>
      <c r="AG131" s="764"/>
      <c r="AH131" s="764"/>
      <c r="AI131" s="764"/>
      <c r="AJ131" s="765"/>
      <c r="AK131" s="766">
        <v>10352410</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4.144317472</v>
      </c>
      <c r="AB132" s="745"/>
      <c r="AC132" s="745"/>
      <c r="AD132" s="745"/>
      <c r="AE132" s="746"/>
      <c r="AF132" s="747">
        <v>11.56750523</v>
      </c>
      <c r="AG132" s="745"/>
      <c r="AH132" s="745"/>
      <c r="AI132" s="745"/>
      <c r="AJ132" s="746"/>
      <c r="AK132" s="747">
        <v>4.4904809600000002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3.3</v>
      </c>
      <c r="AB133" s="724"/>
      <c r="AC133" s="724"/>
      <c r="AD133" s="724"/>
      <c r="AE133" s="725"/>
      <c r="AF133" s="723">
        <v>6.4</v>
      </c>
      <c r="AG133" s="724"/>
      <c r="AH133" s="724"/>
      <c r="AI133" s="724"/>
      <c r="AJ133" s="725"/>
      <c r="AK133" s="723">
        <v>6.7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HuQNti+W1mcu9t1kgnNuRez+kuFJiqsaSKJ7vC6OnbundP+BEFJHg5j0QZEwSJnvP6uFeLQQkYlQyyr817w==" saltValue="Td2CkGdgcscZ/9R/649v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mPj7IzjUU6mmNdMdPLuj/Xer0T0VcpDwAPTWG/C6BrEFe8MhAXomKmqbzLe09fOGeywRQj9jIx2fA9SSFlp3g==" saltValue="s9XTmFoBQUEqr68hQJEu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hIbqIX0THUuMjPhXcltqk9vjGRZrPmK2c+lFfqJo8amZ03nIU32mC1dZTajUSIVor9IQureHQpi8/49By8ACQ==" saltValue="aw16Ikxo2E3mtWa3WfkB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3166739</v>
      </c>
      <c r="AP9" s="269">
        <v>64631</v>
      </c>
      <c r="AQ9" s="270">
        <v>72090</v>
      </c>
      <c r="AR9" s="271">
        <v>-10.3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424</v>
      </c>
      <c r="AP10" s="272">
        <v>9</v>
      </c>
      <c r="AQ10" s="273">
        <v>9072</v>
      </c>
      <c r="AR10" s="274">
        <v>-99.9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41952</v>
      </c>
      <c r="AP11" s="272">
        <v>856</v>
      </c>
      <c r="AQ11" s="273">
        <v>383</v>
      </c>
      <c r="AR11" s="274">
        <v>123.5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175452</v>
      </c>
      <c r="AP13" s="272">
        <v>3581</v>
      </c>
      <c r="AQ13" s="273">
        <v>2732</v>
      </c>
      <c r="AR13" s="274">
        <v>31.1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21329</v>
      </c>
      <c r="AP14" s="272">
        <v>435</v>
      </c>
      <c r="AQ14" s="273">
        <v>1315</v>
      </c>
      <c r="AR14" s="274">
        <v>-66.900000000000006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-202975</v>
      </c>
      <c r="AP15" s="272">
        <v>-4143</v>
      </c>
      <c r="AQ15" s="273">
        <v>-4107</v>
      </c>
      <c r="AR15" s="274">
        <v>0.9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3202921</v>
      </c>
      <c r="AP16" s="272">
        <v>65370</v>
      </c>
      <c r="AQ16" s="273">
        <v>81511</v>
      </c>
      <c r="AR16" s="274">
        <v>-19.8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5.92</v>
      </c>
      <c r="AP21" s="286">
        <v>6.74</v>
      </c>
      <c r="AQ21" s="287">
        <v>-0.82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99.2</v>
      </c>
      <c r="AP22" s="291">
        <v>97</v>
      </c>
      <c r="AQ22" s="292">
        <v>2.2000000000000002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989087</v>
      </c>
      <c r="AP32" s="300">
        <v>20187</v>
      </c>
      <c r="AQ32" s="301">
        <v>33695</v>
      </c>
      <c r="AR32" s="302">
        <v>-40.1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157621</v>
      </c>
      <c r="AP35" s="300">
        <v>3217</v>
      </c>
      <c r="AQ35" s="301">
        <v>8394</v>
      </c>
      <c r="AR35" s="302">
        <v>-61.7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t="s">
        <v>485</v>
      </c>
      <c r="AP36" s="300" t="s">
        <v>485</v>
      </c>
      <c r="AQ36" s="301">
        <v>1998</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230084</v>
      </c>
      <c r="AP37" s="300">
        <v>4696</v>
      </c>
      <c r="AQ37" s="301">
        <v>1021</v>
      </c>
      <c r="AR37" s="302">
        <v>359.9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-353744</v>
      </c>
      <c r="AP39" s="300">
        <v>-7220</v>
      </c>
      <c r="AQ39" s="301">
        <v>-3210</v>
      </c>
      <c r="AR39" s="302">
        <v>124.9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-558175</v>
      </c>
      <c r="AP40" s="300">
        <v>-11392</v>
      </c>
      <c r="AQ40" s="301">
        <v>-26336</v>
      </c>
      <c r="AR40" s="302">
        <v>-56.7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464873</v>
      </c>
      <c r="AP41" s="300">
        <v>9488</v>
      </c>
      <c r="AQ41" s="301">
        <v>15565</v>
      </c>
      <c r="AR41" s="302">
        <v>-39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1873769</v>
      </c>
      <c r="AN51" s="322">
        <v>38293</v>
      </c>
      <c r="AO51" s="323">
        <v>94.3</v>
      </c>
      <c r="AP51" s="324">
        <v>52068</v>
      </c>
      <c r="AQ51" s="325">
        <v>1.6</v>
      </c>
      <c r="AR51" s="326">
        <v>92.7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1362163</v>
      </c>
      <c r="AN52" s="330">
        <v>27837</v>
      </c>
      <c r="AO52" s="331">
        <v>157.4</v>
      </c>
      <c r="AP52" s="332">
        <v>26936</v>
      </c>
      <c r="AQ52" s="333">
        <v>3.4</v>
      </c>
      <c r="AR52" s="334">
        <v>154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1215180</v>
      </c>
      <c r="AN53" s="322">
        <v>24767</v>
      </c>
      <c r="AO53" s="323">
        <v>-35.299999999999997</v>
      </c>
      <c r="AP53" s="324">
        <v>47161</v>
      </c>
      <c r="AQ53" s="325">
        <v>-9.4</v>
      </c>
      <c r="AR53" s="326">
        <v>-25.9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756120</v>
      </c>
      <c r="AN54" s="330">
        <v>15411</v>
      </c>
      <c r="AO54" s="331">
        <v>-44.6</v>
      </c>
      <c r="AP54" s="332">
        <v>24595</v>
      </c>
      <c r="AQ54" s="333">
        <v>-8.6999999999999993</v>
      </c>
      <c r="AR54" s="334">
        <v>-35.9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1627552</v>
      </c>
      <c r="AN55" s="322">
        <v>33173</v>
      </c>
      <c r="AO55" s="323">
        <v>33.9</v>
      </c>
      <c r="AP55" s="324">
        <v>43423</v>
      </c>
      <c r="AQ55" s="325">
        <v>-7.9</v>
      </c>
      <c r="AR55" s="326">
        <v>41.8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1517847</v>
      </c>
      <c r="AN56" s="330">
        <v>30937</v>
      </c>
      <c r="AO56" s="331">
        <v>100.7</v>
      </c>
      <c r="AP56" s="332">
        <v>22207</v>
      </c>
      <c r="AQ56" s="333">
        <v>-9.6999999999999993</v>
      </c>
      <c r="AR56" s="334">
        <v>110.4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2831387</v>
      </c>
      <c r="AN57" s="322">
        <v>57625</v>
      </c>
      <c r="AO57" s="323">
        <v>73.7</v>
      </c>
      <c r="AP57" s="324">
        <v>45265</v>
      </c>
      <c r="AQ57" s="325">
        <v>4.2</v>
      </c>
      <c r="AR57" s="326">
        <v>69.5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1846571</v>
      </c>
      <c r="AN58" s="330">
        <v>37582</v>
      </c>
      <c r="AO58" s="331">
        <v>21.5</v>
      </c>
      <c r="AP58" s="332">
        <v>22600</v>
      </c>
      <c r="AQ58" s="333">
        <v>1.8</v>
      </c>
      <c r="AR58" s="334">
        <v>19.7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1664960</v>
      </c>
      <c r="AN59" s="322">
        <v>33981</v>
      </c>
      <c r="AO59" s="323">
        <v>-41</v>
      </c>
      <c r="AP59" s="324">
        <v>54621</v>
      </c>
      <c r="AQ59" s="325">
        <v>20.7</v>
      </c>
      <c r="AR59" s="326">
        <v>-61.7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1349768</v>
      </c>
      <c r="AN60" s="330">
        <v>27548</v>
      </c>
      <c r="AO60" s="331">
        <v>-26.7</v>
      </c>
      <c r="AP60" s="332">
        <v>30892</v>
      </c>
      <c r="AQ60" s="333">
        <v>36.700000000000003</v>
      </c>
      <c r="AR60" s="334">
        <v>-63.4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1842570</v>
      </c>
      <c r="AN61" s="337">
        <v>37568</v>
      </c>
      <c r="AO61" s="338">
        <v>25.1</v>
      </c>
      <c r="AP61" s="339">
        <v>48508</v>
      </c>
      <c r="AQ61" s="340">
        <v>1.8</v>
      </c>
      <c r="AR61" s="326">
        <v>23.3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1366494</v>
      </c>
      <c r="AN62" s="330">
        <v>27863</v>
      </c>
      <c r="AO62" s="331">
        <v>41.7</v>
      </c>
      <c r="AP62" s="332">
        <v>25446</v>
      </c>
      <c r="AQ62" s="333">
        <v>4.7</v>
      </c>
      <c r="AR62" s="334">
        <v>37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m6BqaZZ4xyqkdE8EOvAaDd52jiu3f21pqgCE9Bq6PCfpc0cezd+rCGDxtHZ5yd45fqlunxBWIwznsKQ/IU04g==" saltValue="pp9Etf3LOFwTV6gN0H9p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5HUJqkeIUkAjOunhnjp3OQFOw8VbAu/19vpPxRyPu0NwuDzD2mPKRqxY7d1F3lVc96fEP3/mTqWZPNzli7Lhgg==" saltValue="NDKNf6JlNZw1sdREuxu5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oPCH49YhlUtaDZN+92W+r3L/9MA1Ij2OGGRsi3S54RRLOpOu0zU/qn3YgjfH8dyc6rkHQ4IhOO3sr5ma2WmPGw==" saltValue="w3hxWZKhc78j4EN2rD7X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24.56</v>
      </c>
      <c r="G47" s="12">
        <v>26.77</v>
      </c>
      <c r="H47" s="12">
        <v>30.84</v>
      </c>
      <c r="I47" s="12">
        <v>19.88</v>
      </c>
      <c r="J47" s="13">
        <v>22.71</v>
      </c>
    </row>
    <row r="48" spans="2:10" ht="57.75" customHeight="1" x14ac:dyDescent="0.2">
      <c r="B48" s="14"/>
      <c r="C48" s="1141" t="s">
        <v>4</v>
      </c>
      <c r="D48" s="1141"/>
      <c r="E48" s="1142"/>
      <c r="F48" s="15">
        <v>10.07</v>
      </c>
      <c r="G48" s="16">
        <v>22.76</v>
      </c>
      <c r="H48" s="16">
        <v>18.829999999999998</v>
      </c>
      <c r="I48" s="16">
        <v>18.23</v>
      </c>
      <c r="J48" s="17">
        <v>13.25</v>
      </c>
    </row>
    <row r="49" spans="2:10" ht="57.75" customHeight="1" thickBot="1" x14ac:dyDescent="0.25">
      <c r="B49" s="18"/>
      <c r="C49" s="1143" t="s">
        <v>5</v>
      </c>
      <c r="D49" s="1143"/>
      <c r="E49" s="1144"/>
      <c r="F49" s="19">
        <v>0.74</v>
      </c>
      <c r="G49" s="20">
        <v>13.65</v>
      </c>
      <c r="H49" s="20">
        <v>4.21</v>
      </c>
      <c r="I49" s="20" t="s">
        <v>528</v>
      </c>
      <c r="J49" s="21" t="s">
        <v>529</v>
      </c>
    </row>
    <row r="50" spans="2:10" ht="13" x14ac:dyDescent="0.2"/>
  </sheetData>
  <sheetProtection algorithmName="SHA-512" hashValue="x5izwBNhBkmk/VkXHau0M9+4x/Dp8Ab31on2O1/2DGvR+GKLHqoJlN1Gd9ayGpswdNEZeeWwuPCfAYJ3yJ3Lmg==" saltValue="qxJnrsIZ6fliezfEATyM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2026-03-11T05:06:05Z</cp:lastPrinted>
  <dcterms:created xsi:type="dcterms:W3CDTF">2026-02-26T09:40:13Z</dcterms:created>
  <dcterms:modified xsi:type="dcterms:W3CDTF">2026-03-25T03:09:42Z</dcterms:modified>
  <cp:category/>
</cp:coreProperties>
</file>