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368248\Desktop\新しいフォルダー\"/>
    </mc:Choice>
  </mc:AlternateContent>
  <xr:revisionPtr revIDLastSave="0" documentId="13_ncr:1_{2458B014-7F95-41BF-B884-FDCDC67F66B6}" xr6:coauthVersionLast="47" xr6:coauthVersionMax="47" xr10:uidLastSave="{00000000-0000-0000-0000-000000000000}"/>
  <bookViews>
    <workbookView xWindow="-110" yWindow="-110" windowWidth="19420" windowHeight="115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69" i="12" l="1"/>
  <c r="AA70" i="12"/>
  <c r="AA71" i="12"/>
  <c r="AA68" i="12"/>
  <c r="AA29" i="12"/>
  <c r="AA30" i="12"/>
  <c r="AA31" i="12"/>
  <c r="AA28" i="12"/>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E37" i="10"/>
  <c r="AM37" i="10"/>
  <c r="U37" i="10"/>
  <c r="C37" i="10"/>
  <c r="CO36" i="10"/>
  <c r="BE36" i="10"/>
  <c r="AM36" i="10"/>
  <c r="C36" i="10"/>
  <c r="CO35" i="10"/>
  <c r="BE35" i="10"/>
  <c r="AM35" i="10"/>
  <c r="C35" i="10"/>
  <c r="CO34" i="10"/>
  <c r="BW34" i="10"/>
  <c r="BW35" i="10" s="1"/>
  <c r="BW36" i="10" s="1"/>
  <c r="BW37" i="10" s="1"/>
  <c r="BE34" i="10"/>
  <c r="U34" i="10"/>
  <c r="U35" i="10" s="1"/>
  <c r="C34" i="10"/>
  <c r="AM34" i="10" l="1"/>
  <c r="U36"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<sst xmlns="http://schemas.openxmlformats.org/spreadsheetml/2006/main" count="1149" uniqueCount="555">
  <si>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</si>
  <si>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</si>
  <si>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</si>
  <si>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</si>
  <si>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</si>
  <si>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</si>
  <si>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</si>
  <si>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</si>
  <si>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</si>
  <si>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</si>
  <si>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</si>
  <si>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</si>
  <si>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</si>
  <si>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</si>
  <si>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</si>
  <si>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</si>
  <si>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</si>
  <si>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</si>
  <si>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</si>
  <si>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</si>
  <si>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</si>
  <si>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</si>
  <si>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</si>
  <si>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</si>
  <si>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</si>
  <si>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</si>
  <si>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</si>
  <si>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</si>
  <si>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</si>
  <si>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</si>
  <si>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</si>
  <si>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</si>
  <si>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</si>
  <si>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</si>
  <si>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</si>
  <si>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</si>
  <si>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</si>
  <si>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</si>
  <si>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</si>
  <si>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</si>
  <si>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</si>
  <si>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</si>
  <si>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</si>
  <si>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</si>
  <si>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</si>
  <si>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</si>
  <si>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</si>
  <si>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</si>
  <si>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</si>
  <si>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</si>
  <si>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</si>
  <si>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</si>
  <si>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</si>
  <si>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</si>
  <si>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</si>
  <si>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</si>
  <si>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</si>
  <si>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</si>
  <si>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</si>
  <si>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</si>
  <si>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</si>
  <si>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</si>
  <si>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</si>
  <si>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</si>
  <si>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</si>
  <si>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</si>
  <si>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</si>
  <si>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</si>
  <si>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</si>
  <si>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</si>
  <si>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</si>
  <si>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</si>
  <si>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</si>
  <si>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</si>
  <si>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</si>
  <si>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</si>
  <si>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</si>
  <si>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</si>
  <si>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</si>
  <si>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</si>
  <si>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</si>
  <si>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Ⅴ－２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</si>
  <si>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</si>
  <si>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</si>
  <si>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</si>
  <si>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</si>
  <si>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</si>
  <si>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</si>
  <si>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</si>
  <si>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</si>
  <si>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</si>
  <si>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</si>
  <si>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</si>
  <si>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</si>
  <si>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二宮町</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</si>
  <si>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</si>
  <si>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</si>
  <si>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</si>
  <si>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</si>
  <si>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</si>
  <si>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</si>
  <si>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</si>
  <si>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</si>
  <si>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</si>
  <si>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</si>
  <si>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</si>
  <si>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</si>
  <si>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</si>
  <si>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</si>
  <si>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</si>
  <si>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</si>
  <si>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</si>
  <si>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</si>
  <si>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</si>
  <si>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</si>
  <si>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</si>
  <si>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</si>
  <si>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</si>
  <si>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</si>
  <si>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</si>
  <si>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</si>
  <si>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</si>
  <si>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</si>
  <si>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</si>
  <si>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</si>
  <si>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</si>
  <si>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</si>
  <si>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</si>
  <si>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</si>
  <si>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</si>
  <si>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</si>
  <si>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</si>
  <si>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</si>
  <si>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</si>
  <si>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</si>
  <si>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</si>
  <si>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</si>
  <si>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</si>
  <si>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</si>
  <si>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</si>
  <si>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</si>
  <si>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</si>
  <si>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</si>
  <si>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</si>
  <si>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</si>
  <si>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</si>
  <si>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</si>
  <si>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</si>
  <si>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</si>
  <si>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</si>
  <si>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</si>
  <si>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</si>
  <si>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</si>
  <si>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</si>
  <si>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</si>
  <si>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</si>
  <si>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</si>
  <si>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</si>
  <si>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</si>
  <si>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</si>
  <si>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</si>
  <si>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</si>
  <si>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</si>
  <si>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</si>
  <si>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</si>
  <si>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</si>
  <si>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</si>
  <si>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</si>
  <si>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</si>
  <si>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</si>
  <si>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</si>
  <si>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</si>
  <si>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</si>
  <si>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</si>
  <si>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</si>
  <si>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</si>
  <si>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</si>
  <si>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</si>
  <si>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</si>
  <si>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</si>
  <si>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</si>
  <si>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</si>
  <si>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</si>
  <si>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</si>
  <si>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</si>
  <si>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</si>
  <si>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</si>
  <si>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</si>
  <si>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</si>
  <si>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</si>
  <si>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</si>
  <si>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</si>
  <si>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</si>
  <si>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</si>
  <si>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</si>
  <si>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</si>
  <si>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</si>
  <si>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</si>
  <si>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</si>
  <si>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</si>
  <si>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</si>
  <si>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</si>
  <si>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</si>
  <si>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</si>
  <si>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神奈川県二宮町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</si>
  <si>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</si>
  <si>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</si>
  <si>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</si>
  <si>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</si>
  <si>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</si>
  <si>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</si>
  <si>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</si>
  <si>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</si>
  <si>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</si>
  <si>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</si>
  <si>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</si>
  <si>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</si>
  <si>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</si>
  <si>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</si>
  <si>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</si>
  <si>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</si>
  <si>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</si>
  <si>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</si>
  <si>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</si>
  <si>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</si>
  <si>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</si>
  <si>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</si>
  <si>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</si>
  <si>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</si>
  <si>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</si>
  <si>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</si>
  <si>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</si>
  <si>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</si>
  <si>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</si>
  <si>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</si>
  <si>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</si>
  <si>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</si>
  <si>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</si>
  <si>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</si>
  <si>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</si>
  <si>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</si>
  <si>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</si>
  <si>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</si>
  <si>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</si>
  <si>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</si>
  <si>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</si>
  <si>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</si>
  <si>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</si>
  <si>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</si>
  <si>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</si>
  <si>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</si>
  <si>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</si>
  <si>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</si>
  <si>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</si>
  <si>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</si>
  <si>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</si>
  <si>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</si>
  <si>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</si>
  <si>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</si>
  <si>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</si>
  <si>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</si>
  <si>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</si>
  <si>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</si>
  <si>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</si>
  <si>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</si>
  <si>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</si>
  <si>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</si>
  <si>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</si>
  <si>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</si>
  <si>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</si>
  <si>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</si>
  <si>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</si>
  <si>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</si>
  <si>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</si>
  <si>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</si>
  <si>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</si>
  <si>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</si>
  <si>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</si>
  <si>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</si>
  <si>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</si>
  <si>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</si>
  <si>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</si>
  <si>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</si>
  <si>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</si>
  <si>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</si>
  <si>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</si>
  <si>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</si>
  <si>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</si>
  <si>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</si>
  <si>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</si>
  <si>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</si>
  <si>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</si>
  <si>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</si>
  <si>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</si>
  <si>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</si>
  <si>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</si>
  <si>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</si>
  <si>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</si>
  <si>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</si>
  <si>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</si>
  <si>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</si>
  <si>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</si>
  <si>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</si>
  <si>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</si>
  <si>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</si>
  <si>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</si>
  <si>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</si>
  <si>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</si>
  <si>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</si>
  <si>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</si>
  <si>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</si>
  <si>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</si>
  <si>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</si>
  <si>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</si>
  <si>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</si>
  <si>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</si>
  <si>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</si>
  <si>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</si>
  <si>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</si>
  <si>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</si>
  <si>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</si>
  <si>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</si>
  <si>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</si>
  <si>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</si>
  <si>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</si>
  <si>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</si>
  <si>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</si>
  <si>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</si>
  <si>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</si>
  <si>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</si>
  <si>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</si>
  <si>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</si>
  <si>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</si>
  <si>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</si>
  <si>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</si>
  <si>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</si>
  <si>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</si>
  <si>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</si>
  <si>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</si>
  <si>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</si>
  <si>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</si>
  <si>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</si>
  <si>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</si>
  <si>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</si>
  <si>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</si>
  <si>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</si>
  <si>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</si>
  <si>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</si>
  <si>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</si>
  <si>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</si>
  <si>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</si>
  <si>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</si>
  <si>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</si>
  <si>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</si>
  <si>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</si>
  <si>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神奈川県二宮町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</si>
  <si>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</si>
  <si>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</si>
  <si>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</si>
  <si>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</si>
  <si>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</si>
  <si>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</si>
  <si>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</si>
  <si>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</si>
  <si>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</si>
  <si>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</si>
  <si>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</si>
  <si>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</si>
  <si>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</si>
  <si>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</si>
  <si>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</si>
  <si>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</si>
  <si>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</si>
  <si>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</si>
  <si>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</si>
  <si>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</si>
  <si>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</si>
  <si>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</si>
  <si>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</si>
  <si>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</si>
  <si>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</si>
  <si>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</si>
  <si>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</si>
  <si>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</si>
  <si>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</si>
  <si>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</si>
  <si>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</si>
  <si>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</si>
  <si>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</si>
  <si>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</si>
  <si>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</si>
  <si>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</si>
  <si>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</si>
  <si>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</si>
  <si>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</si>
  <si>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</si>
  <si>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</si>
  <si>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</si>
  <si>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</si>
  <si>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</si>
  <si>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</si>
  <si>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</si>
  <si>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</si>
  <si>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</si>
  <si>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</si>
  <si>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</si>
  <si>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</si>
  <si>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</si>
  <si>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</si>
  <si>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</si>
  <si>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</si>
  <si>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</si>
  <si>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</si>
  <si>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</si>
  <si>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</si>
  <si>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</si>
  <si>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</si>
  <si>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</si>
  <si>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</si>
  <si>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</si>
  <si>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</si>
  <si>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</si>
  <si>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</si>
  <si>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</si>
  <si>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</si>
  <si>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</si>
  <si>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</si>
  <si>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</si>
  <si>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</si>
  <si>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</si>
  <si>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</si>
  <si>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</si>
  <si>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</si>
  <si>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</si>
  <si>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</si>
  <si>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</si>
  <si>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</si>
  <si>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</si>
  <si>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</si>
  <si>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</si>
  <si>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</si>
  <si>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</si>
  <si>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</si>
  <si>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</si>
  <si>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</si>
  <si>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</si>
  <si>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</si>
  <si>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</si>
  <si>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</si>
  <si>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</si>
  <si>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</si>
  <si>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</si>
  <si>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</si>
  <si>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</si>
  <si>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</si>
  <si>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</si>
  <si>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</si>
  <si>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</si>
  <si>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</si>
  <si>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</si>
  <si>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</si>
  <si>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</si>
  <si>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</si>
  <si>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</si>
  <si>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</si>
  <si>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</si>
  <si>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</si>
  <si>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</si>
  <si>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</si>
  <si>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</si>
  <si>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</si>
  <si>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</si>
  <si>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</si>
  <si>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</si>
  <si>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</si>
  <si>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</si>
  <si>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</si>
  <si>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</si>
  <si>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</si>
  <si>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</si>
  <si>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</si>
  <si>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</si>
  <si>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</si>
  <si>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</si>
  <si>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</si>
  <si>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</si>
  <si>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</si>
  <si>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</si>
  <si>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</si>
  <si>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</si>
  <si>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</si>
  <si>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</si>
  <si>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</si>
  <si>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</si>
  <si>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</si>
  <si>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</si>
  <si>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</si>
  <si>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</si>
  <si>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</si>
  <si>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</si>
  <si>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</si>
  <si>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</si>
  <si>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</si>
  <si>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</si>
  <si>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</si>
  <si>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</si>
  <si>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</si>
  <si>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</si>
  <si>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</si>
  <si>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</si>
  <si>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</si>
  <si>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</si>
  <si>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</si>
  <si>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</si>
  <si>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</si>
  <si>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</si>
  <si>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</si>
  <si>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</si>
  <si>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</si>
  <si>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</si>
  <si>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</si>
  <si>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</si>
  <si>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</si>
  <si>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</si>
  <si>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</si>
  <si>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</si>
  <si>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</si>
  <si>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</si>
  <si>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</si>
  <si>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0.05</t>
  </si>
  <si>
    <t>▲ 0.62</t>
  </si>
  <si>
    <t>▲ 2.68</t>
  </si>
  <si>
    <t>一般会計</t>
  </si>
  <si>
    <t>介護保険特別会計</t>
  </si>
  <si>
    <t>下水道事業会計</t>
  </si>
  <si>
    <t>国民健康保険特別会計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</si>
  <si>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</si>
  <si>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</si>
  <si>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</si>
  <si>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</si>
  <si>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</si>
  <si>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</si>
  <si>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</si>
  <si>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</si>
  <si>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</si>
  <si>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38"/>
  </si>
  <si>
    <t>神奈川県後期高齢者医療広域連合（事業会計）</t>
    <rPh sb="16" eb="18">
      <t>ジギョウ</t>
    </rPh>
    <phoneticPr fontId="38"/>
  </si>
  <si>
    <t>神奈川県市町村職員退職手当組合</t>
    <rPh sb="0" eb="4">
      <t>カナガワケン</t>
    </rPh>
    <rPh sb="4" eb="7">
      <t>シチョウソン</t>
    </rPh>
    <rPh sb="7" eb="9">
      <t>ショクイン</t>
    </rPh>
    <rPh sb="9" eb="13">
      <t>タイショクテアテ</t>
    </rPh>
    <rPh sb="13" eb="15">
      <t>クミアイ</t>
    </rPh>
    <phoneticPr fontId="38"/>
  </si>
  <si>
    <t>神奈川県町村情報システム共同事業組合</t>
    <rPh sb="4" eb="6">
      <t>チョウソン</t>
    </rPh>
    <rPh sb="6" eb="8">
      <t>ジョウホウ</t>
    </rPh>
    <rPh sb="12" eb="14">
      <t>キョウドウ</t>
    </rPh>
    <rPh sb="14" eb="16">
      <t>ジギョウ</t>
    </rPh>
    <rPh sb="16" eb="18">
      <t>クミアイ</t>
    </rPh>
    <phoneticPr fontId="38"/>
  </si>
  <si>
    <t>二宮町土地開発公社</t>
    <phoneticPr fontId="2"/>
  </si>
  <si>
    <t>庁舎整備基金</t>
    <phoneticPr fontId="5"/>
  </si>
  <si>
    <t>公共施設整備基金</t>
    <rPh sb="0" eb="2">
      <t>コウキョウ</t>
    </rPh>
    <rPh sb="2" eb="4">
      <t>シセツ</t>
    </rPh>
    <rPh sb="4" eb="6">
      <t>セイビ</t>
    </rPh>
    <rPh sb="6" eb="8">
      <t>キキン</t>
    </rPh>
    <phoneticPr fontId="5"/>
  </si>
  <si>
    <t>災害対策基金</t>
    <rPh sb="0" eb="2">
      <t>サイガイ</t>
    </rPh>
    <rPh sb="2" eb="4">
      <t>タイサク</t>
    </rPh>
    <rPh sb="4" eb="6">
      <t>キキン</t>
    </rPh>
    <phoneticPr fontId="38"/>
  </si>
  <si>
    <t>地域福祉基金</t>
    <rPh sb="0" eb="2">
      <t>チイキ</t>
    </rPh>
    <rPh sb="2" eb="4">
      <t>フクシ</t>
    </rPh>
    <rPh sb="4" eb="6">
      <t>キキン</t>
    </rPh>
    <phoneticPr fontId="38"/>
  </si>
  <si>
    <t>みどり基金</t>
    <rPh sb="3" eb="5">
      <t>キキン</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</si>
</sst>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2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52068</c:v>
                </c:pt>
                <c:pt idx="1">
                  <c:v>47161</c:v>
                </c:pt>
                <c:pt idx="2">
                  <c:v>43423</c:v>
                </c:pt>
                <c:pt idx="3">
                  <c:v>45265</c:v>
                </c:pt>
                <c:pt idx="4">
                  <c:v>54621</c:v>
                </c:pt>
              </c:numCache>
            </c:numRef>
          </c:val>
          <c:smooth val="0"/>
          <c:extLst>
            <c:ext xmlns:c16="http://schemas.microsoft.com/office/drawing/2014/chart" uri="{C3380CC4-5D6E-409C-BE32-E72D297353CC}">
              <c16:uniqueId val="{00000000-911A-4169-BDFB-04C5AEEB408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15806</c:v>
                </c:pt>
                <c:pt idx="1">
                  <c:v>10714</c:v>
                </c:pt>
                <c:pt idx="2">
                  <c:v>18319</c:v>
                </c:pt>
                <c:pt idx="3">
                  <c:v>18969</c:v>
                </c:pt>
                <c:pt idx="4">
                  <c:v>34234</c:v>
                </c:pt>
              </c:numCache>
            </c:numRef>
          </c:val>
          <c:smooth val="0"/>
          <c:extLst>
            <c:ext xmlns:c16="http://schemas.microsoft.com/office/drawing/2014/chart" uri="{C3380CC4-5D6E-409C-BE32-E72D297353CC}">
              <c16:uniqueId val="{00000001-911A-4169-BDFB-04C5AEEB408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6.6</c:v>
                </c:pt>
                <c:pt idx="1">
                  <c:v>8.23</c:v>
                </c:pt>
                <c:pt idx="2">
                  <c:v>7.78</c:v>
                </c:pt>
                <c:pt idx="3">
                  <c:v>6.64</c:v>
                </c:pt>
                <c:pt idx="4">
                  <c:v>5.77</c:v>
                </c:pt>
              </c:numCache>
            </c:numRef>
          </c:val>
          <c:extLst>
            <c:ext xmlns:c16="http://schemas.microsoft.com/office/drawing/2014/chart" uri="{C3380CC4-5D6E-409C-BE32-E72D297353CC}">
              <c16:uniqueId val="{00000000-EE64-4F7E-B0BE-BC79F854289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14.06</c:v>
                </c:pt>
                <c:pt idx="1">
                  <c:v>14.84</c:v>
                </c:pt>
                <c:pt idx="2">
                  <c:v>16.010000000000002</c:v>
                </c:pt>
                <c:pt idx="3">
                  <c:v>16.079999999999998</c:v>
                </c:pt>
                <c:pt idx="4">
                  <c:v>13.7</c:v>
                </c:pt>
              </c:numCache>
            </c:numRef>
          </c:val>
          <c:extLst>
            <c:ext xmlns:c16="http://schemas.microsoft.com/office/drawing/2014/chart" uri="{C3380CC4-5D6E-409C-BE32-E72D297353CC}">
              <c16:uniqueId val="{00000001-EE64-4F7E-B0BE-BC79F854289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0.18</c:v>
                </c:pt>
                <c:pt idx="1">
                  <c:v>3.77</c:v>
                </c:pt>
                <c:pt idx="2">
                  <c:v>-0.05</c:v>
                </c:pt>
                <c:pt idx="3">
                  <c:v>-0.62</c:v>
                </c:pt>
                <c:pt idx="4">
                  <c:v>-2.68</c:v>
                </c:pt>
              </c:numCache>
            </c:numRef>
          </c:val>
          <c:smooth val="0"/>
          <c:extLst>
            <c:ext xmlns:c16="http://schemas.microsoft.com/office/drawing/2014/chart" uri="{C3380CC4-5D6E-409C-BE32-E72D297353CC}">
              <c16:uniqueId val="{00000002-EE64-4F7E-B0BE-BC79F854289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0.36</c:v>
                </c:pt>
                <c:pt idx="2">
                  <c:v>#N/A</c:v>
                </c:pt>
                <c:pt idx="3">
                  <c:v>0.25</c:v>
                </c:pt>
                <c:pt idx="4">
                  <c:v>#N/A</c:v>
                </c:pt>
                <c:pt idx="5">
                  <c:v>0.79</c:v>
                </c:pt>
                <c:pt idx="6">
                  <c:v>0</c:v>
                </c:pt>
                <c:pt idx="7">
                  <c:v>0</c:v>
                </c:pt>
                <c:pt idx="8">
                  <c:v>0</c:v>
                </c:pt>
                <c:pt idx="9">
                  <c:v>0</c:v>
                </c:pt>
              </c:numCache>
            </c:numRef>
          </c:val>
          <c:extLst>
            <c:ext xmlns:c16="http://schemas.microsoft.com/office/drawing/2014/chart" uri="{C3380CC4-5D6E-409C-BE32-E72D297353CC}">
              <c16:uniqueId val="{00000000-B3B9-473D-B565-F3BE57E2444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3B9-473D-B565-F3BE57E2444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3B9-473D-B565-F3BE57E2444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3B9-473D-B565-F3BE57E24446}"/>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B3B9-473D-B565-F3BE57E24446}"/>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0.09</c:v>
                </c:pt>
                <c:pt idx="2">
                  <c:v>#N/A</c:v>
                </c:pt>
                <c:pt idx="3">
                  <c:v>0.05</c:v>
                </c:pt>
                <c:pt idx="4">
                  <c:v>#N/A</c:v>
                </c:pt>
                <c:pt idx="5">
                  <c:v>0.31</c:v>
                </c:pt>
                <c:pt idx="6">
                  <c:v>#N/A</c:v>
                </c:pt>
                <c:pt idx="7">
                  <c:v>0.31</c:v>
                </c:pt>
                <c:pt idx="8">
                  <c:v>#N/A</c:v>
                </c:pt>
                <c:pt idx="9">
                  <c:v>0.11</c:v>
                </c:pt>
              </c:numCache>
            </c:numRef>
          </c:val>
          <c:extLst>
            <c:ext xmlns:c16="http://schemas.microsoft.com/office/drawing/2014/chart" uri="{C3380CC4-5D6E-409C-BE32-E72D297353CC}">
              <c16:uniqueId val="{00000005-B3B9-473D-B565-F3BE57E24446}"/>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0.45</c:v>
                </c:pt>
                <c:pt idx="2">
                  <c:v>#N/A</c:v>
                </c:pt>
                <c:pt idx="3">
                  <c:v>1.19</c:v>
                </c:pt>
                <c:pt idx="4">
                  <c:v>#N/A</c:v>
                </c:pt>
                <c:pt idx="5">
                  <c:v>0.91</c:v>
                </c:pt>
                <c:pt idx="6">
                  <c:v>#N/A</c:v>
                </c:pt>
                <c:pt idx="7">
                  <c:v>0.76</c:v>
                </c:pt>
                <c:pt idx="8">
                  <c:v>#N/A</c:v>
                </c:pt>
                <c:pt idx="9">
                  <c:v>0.77</c:v>
                </c:pt>
              </c:numCache>
            </c:numRef>
          </c:val>
          <c:extLst>
            <c:ext xmlns:c16="http://schemas.microsoft.com/office/drawing/2014/chart" uri="{C3380CC4-5D6E-409C-BE32-E72D297353CC}">
              <c16:uniqueId val="{00000006-B3B9-473D-B565-F3BE57E24446}"/>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0.87</c:v>
                </c:pt>
                <c:pt idx="8">
                  <c:v>#N/A</c:v>
                </c:pt>
                <c:pt idx="9">
                  <c:v>1.28</c:v>
                </c:pt>
              </c:numCache>
            </c:numRef>
          </c:val>
          <c:extLst>
            <c:ext xmlns:c16="http://schemas.microsoft.com/office/drawing/2014/chart" uri="{C3380CC4-5D6E-409C-BE32-E72D297353CC}">
              <c16:uniqueId val="{00000007-B3B9-473D-B565-F3BE57E24446}"/>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1.19</c:v>
                </c:pt>
                <c:pt idx="2">
                  <c:v>#N/A</c:v>
                </c:pt>
                <c:pt idx="3">
                  <c:v>1.38</c:v>
                </c:pt>
                <c:pt idx="4">
                  <c:v>#N/A</c:v>
                </c:pt>
                <c:pt idx="5">
                  <c:v>1.48</c:v>
                </c:pt>
                <c:pt idx="6">
                  <c:v>#N/A</c:v>
                </c:pt>
                <c:pt idx="7">
                  <c:v>1.87</c:v>
                </c:pt>
                <c:pt idx="8">
                  <c:v>#N/A</c:v>
                </c:pt>
                <c:pt idx="9">
                  <c:v>1.73</c:v>
                </c:pt>
              </c:numCache>
            </c:numRef>
          </c:val>
          <c:extLst>
            <c:ext xmlns:c16="http://schemas.microsoft.com/office/drawing/2014/chart" uri="{C3380CC4-5D6E-409C-BE32-E72D297353CC}">
              <c16:uniqueId val="{00000008-B3B9-473D-B565-F3BE57E2444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6.59</c:v>
                </c:pt>
                <c:pt idx="2">
                  <c:v>#N/A</c:v>
                </c:pt>
                <c:pt idx="3">
                  <c:v>8.2200000000000006</c:v>
                </c:pt>
                <c:pt idx="4">
                  <c:v>#N/A</c:v>
                </c:pt>
                <c:pt idx="5">
                  <c:v>7.78</c:v>
                </c:pt>
                <c:pt idx="6">
                  <c:v>#N/A</c:v>
                </c:pt>
                <c:pt idx="7">
                  <c:v>6.63</c:v>
                </c:pt>
                <c:pt idx="8">
                  <c:v>#N/A</c:v>
                </c:pt>
                <c:pt idx="9">
                  <c:v>5.77</c:v>
                </c:pt>
              </c:numCache>
            </c:numRef>
          </c:val>
          <c:extLst>
            <c:ext xmlns:c16="http://schemas.microsoft.com/office/drawing/2014/chart" uri="{C3380CC4-5D6E-409C-BE32-E72D297353CC}">
              <c16:uniqueId val="{00000009-B3B9-473D-B565-F3BE57E2444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674</c:v>
                </c:pt>
                <c:pt idx="5">
                  <c:v>675</c:v>
                </c:pt>
                <c:pt idx="8">
                  <c:v>689</c:v>
                </c:pt>
                <c:pt idx="11">
                  <c:v>687</c:v>
                </c:pt>
                <c:pt idx="14">
                  <c:v>681</c:v>
                </c:pt>
              </c:numCache>
            </c:numRef>
          </c:val>
          <c:extLst>
            <c:ext xmlns:c16="http://schemas.microsoft.com/office/drawing/2014/chart" uri="{C3380CC4-5D6E-409C-BE32-E72D297353CC}">
              <c16:uniqueId val="{00000000-0FBE-440E-BF91-32DB3F35E6D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FBE-440E-BF91-32DB3F35E6D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FBE-440E-BF91-32DB3F35E6D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FBE-440E-BF91-32DB3F35E6D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266</c:v>
                </c:pt>
                <c:pt idx="3">
                  <c:v>285</c:v>
                </c:pt>
                <c:pt idx="6">
                  <c:v>288</c:v>
                </c:pt>
                <c:pt idx="9">
                  <c:v>315</c:v>
                </c:pt>
                <c:pt idx="12">
                  <c:v>321</c:v>
                </c:pt>
              </c:numCache>
            </c:numRef>
          </c:val>
          <c:extLst>
            <c:ext xmlns:c16="http://schemas.microsoft.com/office/drawing/2014/chart" uri="{C3380CC4-5D6E-409C-BE32-E72D297353CC}">
              <c16:uniqueId val="{00000004-0FBE-440E-BF91-32DB3F35E6D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FBE-440E-BF91-32DB3F35E6D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FBE-440E-BF91-32DB3F35E6D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636</c:v>
                </c:pt>
                <c:pt idx="3">
                  <c:v>653</c:v>
                </c:pt>
                <c:pt idx="6">
                  <c:v>702</c:v>
                </c:pt>
                <c:pt idx="9">
                  <c:v>713</c:v>
                </c:pt>
                <c:pt idx="12">
                  <c:v>708</c:v>
                </c:pt>
              </c:numCache>
            </c:numRef>
          </c:val>
          <c:extLst>
            <c:ext xmlns:c16="http://schemas.microsoft.com/office/drawing/2014/chart" uri="{C3380CC4-5D6E-409C-BE32-E72D297353CC}">
              <c16:uniqueId val="{00000007-0FBE-440E-BF91-32DB3F35E6D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228</c:v>
                </c:pt>
                <c:pt idx="2">
                  <c:v>#N/A</c:v>
                </c:pt>
                <c:pt idx="3">
                  <c:v>#N/A</c:v>
                </c:pt>
                <c:pt idx="4">
                  <c:v>263</c:v>
                </c:pt>
                <c:pt idx="5">
                  <c:v>#N/A</c:v>
                </c:pt>
                <c:pt idx="6">
                  <c:v>#N/A</c:v>
                </c:pt>
                <c:pt idx="7">
                  <c:v>301</c:v>
                </c:pt>
                <c:pt idx="8">
                  <c:v>#N/A</c:v>
                </c:pt>
                <c:pt idx="9">
                  <c:v>#N/A</c:v>
                </c:pt>
                <c:pt idx="10">
                  <c:v>341</c:v>
                </c:pt>
                <c:pt idx="11">
                  <c:v>#N/A</c:v>
                </c:pt>
                <c:pt idx="12">
                  <c:v>#N/A</c:v>
                </c:pt>
                <c:pt idx="13">
                  <c:v>348</c:v>
                </c:pt>
                <c:pt idx="14">
                  <c:v>#N/A</c:v>
                </c:pt>
              </c:numCache>
            </c:numRef>
          </c:val>
          <c:smooth val="0"/>
          <c:extLst>
            <c:ext xmlns:c16="http://schemas.microsoft.com/office/drawing/2014/chart" uri="{C3380CC4-5D6E-409C-BE32-E72D297353CC}">
              <c16:uniqueId val="{00000008-0FBE-440E-BF91-32DB3F35E6D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8921</c:v>
                </c:pt>
                <c:pt idx="5">
                  <c:v>8780</c:v>
                </c:pt>
                <c:pt idx="8">
                  <c:v>8401</c:v>
                </c:pt>
                <c:pt idx="11">
                  <c:v>7924</c:v>
                </c:pt>
                <c:pt idx="14">
                  <c:v>7390</c:v>
                </c:pt>
              </c:numCache>
            </c:numRef>
          </c:val>
          <c:extLst>
            <c:ext xmlns:c16="http://schemas.microsoft.com/office/drawing/2014/chart" uri="{C3380CC4-5D6E-409C-BE32-E72D297353CC}">
              <c16:uniqueId val="{00000000-9128-488D-800F-FE495C5C8F7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9128-488D-800F-FE495C5C8F7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2237</c:v>
                </c:pt>
                <c:pt idx="5">
                  <c:v>2705</c:v>
                </c:pt>
                <c:pt idx="8">
                  <c:v>2837</c:v>
                </c:pt>
                <c:pt idx="11">
                  <c:v>2887</c:v>
                </c:pt>
                <c:pt idx="14">
                  <c:v>2821</c:v>
                </c:pt>
              </c:numCache>
            </c:numRef>
          </c:val>
          <c:extLst>
            <c:ext xmlns:c16="http://schemas.microsoft.com/office/drawing/2014/chart" uri="{C3380CC4-5D6E-409C-BE32-E72D297353CC}">
              <c16:uniqueId val="{00000002-9128-488D-800F-FE495C5C8F7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128-488D-800F-FE495C5C8F7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128-488D-800F-FE495C5C8F7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128-488D-800F-FE495C5C8F7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1160</c:v>
                </c:pt>
                <c:pt idx="3">
                  <c:v>1136</c:v>
                </c:pt>
                <c:pt idx="6">
                  <c:v>1039</c:v>
                </c:pt>
                <c:pt idx="9">
                  <c:v>981</c:v>
                </c:pt>
                <c:pt idx="12">
                  <c:v>940</c:v>
                </c:pt>
              </c:numCache>
            </c:numRef>
          </c:val>
          <c:extLst>
            <c:ext xmlns:c16="http://schemas.microsoft.com/office/drawing/2014/chart" uri="{C3380CC4-5D6E-409C-BE32-E72D297353CC}">
              <c16:uniqueId val="{00000006-9128-488D-800F-FE495C5C8F7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9128-488D-800F-FE495C5C8F7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3355</c:v>
                </c:pt>
                <c:pt idx="3">
                  <c:v>3330</c:v>
                </c:pt>
                <c:pt idx="6">
                  <c:v>3487</c:v>
                </c:pt>
                <c:pt idx="9">
                  <c:v>3677</c:v>
                </c:pt>
                <c:pt idx="12">
                  <c:v>3849</c:v>
                </c:pt>
              </c:numCache>
            </c:numRef>
          </c:val>
          <c:extLst>
            <c:ext xmlns:c16="http://schemas.microsoft.com/office/drawing/2014/chart" uri="{C3380CC4-5D6E-409C-BE32-E72D297353CC}">
              <c16:uniqueId val="{00000008-9128-488D-800F-FE495C5C8F7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9128-488D-800F-FE495C5C8F7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7518</c:v>
                </c:pt>
                <c:pt idx="3">
                  <c:v>7350</c:v>
                </c:pt>
                <c:pt idx="6">
                  <c:v>6980</c:v>
                </c:pt>
                <c:pt idx="9">
                  <c:v>6526</c:v>
                </c:pt>
                <c:pt idx="12">
                  <c:v>6220</c:v>
                </c:pt>
              </c:numCache>
            </c:numRef>
          </c:val>
          <c:extLst>
            <c:ext xmlns:c16="http://schemas.microsoft.com/office/drawing/2014/chart" uri="{C3380CC4-5D6E-409C-BE32-E72D297353CC}">
              <c16:uniqueId val="{0000000A-9128-488D-800F-FE495C5C8F7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875</c:v>
                </c:pt>
                <c:pt idx="2">
                  <c:v>#N/A</c:v>
                </c:pt>
                <c:pt idx="3">
                  <c:v>#N/A</c:v>
                </c:pt>
                <c:pt idx="4">
                  <c:v>330</c:v>
                </c:pt>
                <c:pt idx="5">
                  <c:v>#N/A</c:v>
                </c:pt>
                <c:pt idx="6">
                  <c:v>#N/A</c:v>
                </c:pt>
                <c:pt idx="7">
                  <c:v>269</c:v>
                </c:pt>
                <c:pt idx="8">
                  <c:v>#N/A</c:v>
                </c:pt>
                <c:pt idx="9">
                  <c:v>#N/A</c:v>
                </c:pt>
                <c:pt idx="10">
                  <c:v>373</c:v>
                </c:pt>
                <c:pt idx="11">
                  <c:v>#N/A</c:v>
                </c:pt>
                <c:pt idx="12">
                  <c:v>#N/A</c:v>
                </c:pt>
                <c:pt idx="13">
                  <c:v>799</c:v>
                </c:pt>
                <c:pt idx="14">
                  <c:v>#N/A</c:v>
                </c:pt>
              </c:numCache>
            </c:numRef>
          </c:val>
          <c:smooth val="0"/>
          <c:extLst>
            <c:ext xmlns:c16="http://schemas.microsoft.com/office/drawing/2014/chart" uri="{C3380CC4-5D6E-409C-BE32-E72D297353CC}">
              <c16:uniqueId val="{0000000B-9128-488D-800F-FE495C5C8F7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983</c:v>
                </c:pt>
                <c:pt idx="1">
                  <c:v>1007</c:v>
                </c:pt>
                <c:pt idx="2">
                  <c:v>879</c:v>
                </c:pt>
              </c:numCache>
            </c:numRef>
          </c:val>
          <c:extLst>
            <c:ext xmlns:c16="http://schemas.microsoft.com/office/drawing/2014/chart" uri="{C3380CC4-5D6E-409C-BE32-E72D297353CC}">
              <c16:uniqueId val="{00000000-2465-4CAF-B6E7-2796311888C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2465-4CAF-B6E7-2796311888C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1441</c:v>
                </c:pt>
                <c:pt idx="1">
                  <c:v>1550</c:v>
                </c:pt>
                <c:pt idx="2">
                  <c:v>1549</c:v>
                </c:pt>
              </c:numCache>
            </c:numRef>
          </c:val>
          <c:extLst>
            <c:ext xmlns:c16="http://schemas.microsoft.com/office/drawing/2014/chart" uri="{C3380CC4-5D6E-409C-BE32-E72D297353CC}">
              <c16:uniqueId val="{00000002-2465-4CAF-B6E7-2796311888C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神奈川県二宮町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実質公債費比率の分子は、大型事業の元金償還の開始などにより近年増加傾向にある。</a:t>
          </a:r>
        </a:p>
        <a:p>
          <a:r>
            <a:rPr kumimoji="1" lang="ja-JP" altLang="en-US" sz="1400">
              <a:latin typeface="ＭＳ ゴシック" pitchFamily="49" charset="-128"/>
              <a:ea typeface="ＭＳ ゴシック" pitchFamily="49" charset="-128"/>
            </a:rPr>
            <a:t>　また、今後大型の施設更新を複数予定しており、各事業において町債発行をすることに伴い将来的に数値の上昇が見込まれる。</a:t>
          </a:r>
        </a:p>
        <a:p>
          <a:r>
            <a:rPr kumimoji="1" lang="ja-JP" altLang="en-US" sz="1400">
              <a:latin typeface="ＭＳ ゴシック" pitchFamily="49" charset="-128"/>
              <a:ea typeface="ＭＳ ゴシック" pitchFamily="49" charset="-128"/>
            </a:rPr>
            <a:t>　引続き、地方債の発行に頼らない財源を模索しつつ、地方債を発行せざるを得ない場合も、可能な限り交付税措置されるものを選択するように努める。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二宮町においては、当基金の利用はありません。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神奈川県二宮町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地方債現在高が</a:t>
          </a:r>
          <a:r>
            <a:rPr kumimoji="1" lang="en-US" altLang="ja-JP" sz="1400">
              <a:latin typeface="ＭＳ ゴシック" pitchFamily="49" charset="-128"/>
              <a:ea typeface="ＭＳ ゴシック" pitchFamily="49" charset="-128"/>
            </a:rPr>
            <a:t>306</a:t>
          </a:r>
          <a:r>
            <a:rPr kumimoji="1" lang="ja-JP" altLang="en-US" sz="1400">
              <a:latin typeface="ＭＳ ゴシック" pitchFamily="49" charset="-128"/>
              <a:ea typeface="ＭＳ ゴシック" pitchFamily="49" charset="-128"/>
            </a:rPr>
            <a:t>百万円（△</a:t>
          </a:r>
          <a:r>
            <a:rPr kumimoji="1" lang="en-US" altLang="ja-JP" sz="1400">
              <a:latin typeface="ＭＳ ゴシック" pitchFamily="49" charset="-128"/>
              <a:ea typeface="ＭＳ ゴシック" pitchFamily="49" charset="-128"/>
            </a:rPr>
            <a:t>4.7</a:t>
          </a:r>
          <a:r>
            <a:rPr kumimoji="1" lang="ja-JP" altLang="en-US" sz="1400">
              <a:latin typeface="ＭＳ ゴシック" pitchFamily="49" charset="-128"/>
              <a:ea typeface="ＭＳ ゴシック" pitchFamily="49" charset="-128"/>
            </a:rPr>
            <a:t>％）の減となった一方で、公営企業債等繰入見込額が</a:t>
          </a:r>
          <a:r>
            <a:rPr kumimoji="1" lang="en-US" altLang="ja-JP" sz="1400">
              <a:latin typeface="ＭＳ ゴシック" pitchFamily="49" charset="-128"/>
              <a:ea typeface="ＭＳ ゴシック" pitchFamily="49" charset="-128"/>
            </a:rPr>
            <a:t>172</a:t>
          </a:r>
          <a:r>
            <a:rPr kumimoji="1" lang="ja-JP" altLang="en-US" sz="1400">
              <a:latin typeface="ＭＳ ゴシック" pitchFamily="49" charset="-128"/>
              <a:ea typeface="ＭＳ ゴシック" pitchFamily="49" charset="-128"/>
            </a:rPr>
            <a:t>百万円（</a:t>
          </a:r>
          <a:r>
            <a:rPr kumimoji="1" lang="en-US" altLang="ja-JP" sz="1400">
              <a:latin typeface="ＭＳ ゴシック" pitchFamily="49" charset="-128"/>
              <a:ea typeface="ＭＳ ゴシック" pitchFamily="49" charset="-128"/>
            </a:rPr>
            <a:t>4.7</a:t>
          </a:r>
          <a:r>
            <a:rPr kumimoji="1" lang="ja-JP" altLang="en-US" sz="1400">
              <a:latin typeface="ＭＳ ゴシック" pitchFamily="49" charset="-128"/>
              <a:ea typeface="ＭＳ ゴシック" pitchFamily="49" charset="-128"/>
            </a:rPr>
            <a:t>％）の増、基準財政需要額算入見込額が</a:t>
          </a:r>
          <a:r>
            <a:rPr kumimoji="1" lang="en-US" altLang="ja-JP" sz="1400">
              <a:latin typeface="ＭＳ ゴシック" pitchFamily="49" charset="-128"/>
              <a:ea typeface="ＭＳ ゴシック" pitchFamily="49" charset="-128"/>
            </a:rPr>
            <a:t>534</a:t>
          </a:r>
          <a:r>
            <a:rPr kumimoji="1" lang="ja-JP" altLang="en-US" sz="1400">
              <a:latin typeface="ＭＳ ゴシック" pitchFamily="49" charset="-128"/>
              <a:ea typeface="ＭＳ ゴシック" pitchFamily="49" charset="-128"/>
            </a:rPr>
            <a:t>百万円（△</a:t>
          </a:r>
          <a:r>
            <a:rPr kumimoji="1" lang="en-US" altLang="ja-JP" sz="1400">
              <a:latin typeface="ＭＳ ゴシック" pitchFamily="49" charset="-128"/>
              <a:ea typeface="ＭＳ ゴシック" pitchFamily="49" charset="-128"/>
            </a:rPr>
            <a:t>6.7</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の減となった結果、将来負担比率の分子は</a:t>
          </a:r>
          <a:r>
            <a:rPr kumimoji="1" lang="en-US" altLang="ja-JP" sz="1400">
              <a:latin typeface="ＭＳ ゴシック" pitchFamily="49" charset="-128"/>
              <a:ea typeface="ＭＳ ゴシック" pitchFamily="49" charset="-128"/>
            </a:rPr>
            <a:t>426</a:t>
          </a:r>
          <a:r>
            <a:rPr kumimoji="1" lang="ja-JP" altLang="en-US" sz="1400">
              <a:latin typeface="ＭＳ ゴシック" pitchFamily="49" charset="-128"/>
              <a:ea typeface="ＭＳ ゴシック" pitchFamily="49" charset="-128"/>
            </a:rPr>
            <a:t>百万円の増となった。</a:t>
          </a:r>
        </a:p>
        <a:p>
          <a:r>
            <a:rPr kumimoji="1" lang="ja-JP" altLang="en-US" sz="1400">
              <a:latin typeface="ＭＳ ゴシック" pitchFamily="49" charset="-128"/>
              <a:ea typeface="ＭＳ ゴシック" pitchFamily="49" charset="-128"/>
            </a:rPr>
            <a:t>　今後老朽化した施設の更新が複数控えており、地方債に頼らざるを得ない状況が考えられることから、将来的に過度な負担とならないよう、長期的な視点を持ちつつ事業の計画を立て、効果的な事業の執行ができるように努め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神奈川県二宮町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庁舎整備のための備えとしていた財政調整基金を一部取り崩したため、減となり、その他特定目的基金は、公共施設整備基金、再額対策基金の一部を取り崩ししたが、庁舎整備基金を積み立てたため、前年度と同じ水準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今後控える事業への備えとして計画的に積立てを行うとともに、必要に応じて適宜取り崩しを行い事業の財源として活用していく。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庁舎整備基金：二宮町庁舎の整備に要する財源に充てるため。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公共施設整備基金：二宮町の公共施設及び当該公共施設整備のために必要な用地の取得の資金に充てるため。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災害対策基金：地震や風水害等の災害から町民の生命と財産を守るべく、その予防対策、復旧対策、復興対策等の円滑な推進を図る事業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の財源とするため。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地域福祉基金：地域福祉の推進を図る事業の財源とするため。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みどり基金：緑化の推進を図る事業の財源とするため。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今後に控える庁舎整備のために庁舎整備基金に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百万円を積み立てたが、公共施設整備基金で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月の大雨による被害のため災害対策基金を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百万円の取崩しを行ったことなどにより、特定目的基金においては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公共施設整備基金や庁舎整備基金は今後の施設整備の財源として計画的に積立てを行いつつ、事業執行の際には適宜財源として取り崩しを行うことで、後年度への財政負担の平準化を図っていく。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また、その他の基金についても、近年増加する自然災害への備えのために災害対策基金へ積立てを行うなど、各基金条例に定める目的に沿った適切な運用を行うように努める。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財政調整基金は新庁舎整備のために一部を取り崩した結果、前年度残高から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今後の財政運営の中で年度間の財政負担の偏りを軽減できるよう適宜積立てを行いつつ、必要に応じて財源として取り崩しを行う。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二宮町においては、当基金の利用はありません。</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二宮町においては、当基金の利用はありません。</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神奈川県二宮町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27,415
27,090
9.08
10,486,357
10,095,561
370,581
6,417,251
6,219,873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人件費・物価高騰等の影響により、基準財政需要額が増加傾向であるため、財政力指数については減少傾向となっている。</a:t>
          </a:r>
        </a:p>
        <a:p>
          <a:r>
            <a:rPr kumimoji="1" lang="ja-JP" altLang="en-US" sz="1300">
              <a:latin typeface="ＭＳ Ｐゴシック" panose="020B0600070205080204" pitchFamily="50" charset="-128"/>
              <a:ea typeface="ＭＳ Ｐゴシック" panose="020B0600070205080204" pitchFamily="50" charset="-128"/>
            </a:rPr>
            <a:t>　引き続き、税の徴収強化や移住定住の促進による生産年齢人口の増など、安定的な財政基盤を構築できるように努める。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68345"/>
          <a:ext cx="0" cy="1461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6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42</xdr:row>
      <xdr:rowOff>159455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46950"/>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111777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41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146050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3067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81845</xdr:rowOff>
    </xdr:from>
    <xdr:to>
      <xdr:col>19</xdr:col>
      <xdr:colOff>184150</xdr:colOff>
      <xdr:row>43</xdr:row>
      <xdr:rowOff>11995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82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22172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51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52211</xdr:rowOff>
    </xdr:from>
    <xdr:to>
      <xdr:col>15</xdr:col>
      <xdr:colOff>82550</xdr:colOff>
      <xdr:row>42</xdr:row>
      <xdr:rowOff>105833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53111"/>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11995</xdr:rowOff>
    </xdr:from>
    <xdr:to>
      <xdr:col>11</xdr:col>
      <xdr:colOff>31750</xdr:colOff>
      <xdr:row>42</xdr:row>
      <xdr:rowOff>52211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21289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14817</xdr:rowOff>
    </xdr:from>
    <xdr:to>
      <xdr:col>7</xdr:col>
      <xdr:colOff>31750</xdr:colOff>
      <xdr:row>42</xdr:row>
      <xdr:rowOff>116417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101194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108655</xdr:rowOff>
    </xdr:from>
    <xdr:to>
      <xdr:col>23</xdr:col>
      <xdr:colOff>184150</xdr:colOff>
      <xdr:row>43</xdr:row>
      <xdr:rowOff>38805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80732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81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10177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55033</xdr:rowOff>
    </xdr:from>
    <xdr:to>
      <xdr:col>15</xdr:col>
      <xdr:colOff>133350</xdr:colOff>
      <xdr:row>42</xdr:row>
      <xdr:rowOff>156633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166810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1411</xdr:rowOff>
    </xdr:from>
    <xdr:to>
      <xdr:col>11</xdr:col>
      <xdr:colOff>82550</xdr:colOff>
      <xdr:row>42</xdr:row>
      <xdr:rowOff>103011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113188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97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6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72972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93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類似団体と比較すると、当町は財政構造の弾力性が低いことがわかる。</a:t>
          </a:r>
        </a:p>
        <a:p>
          <a:r>
            <a:rPr kumimoji="1" lang="ja-JP" altLang="en-US" sz="1300">
              <a:latin typeface="ＭＳ Ｐゴシック" panose="020B0600070205080204" pitchFamily="50" charset="-128"/>
              <a:ea typeface="ＭＳ Ｐゴシック" panose="020B0600070205080204" pitchFamily="50" charset="-128"/>
            </a:rPr>
            <a:t>　今後も年々増加する人件費や扶助費等の経常的経費の抑制を図りつつ町税等の財源を確保し、数値の改善に努める。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21907</xdr:rowOff>
    </xdr:from>
    <xdr:to>
      <xdr:col>23</xdr:col>
      <xdr:colOff>133350</xdr:colOff>
      <xdr:row>66</xdr:row>
      <xdr:rowOff>142875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37457"/>
          <a:ext cx="0" cy="13211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114952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3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142875</xdr:rowOff>
    </xdr:from>
    <xdr:to>
      <xdr:col>24</xdr:col>
      <xdr:colOff>12700</xdr:colOff>
      <xdr:row>66</xdr:row>
      <xdr:rowOff>142875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458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108284</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88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21907</xdr:rowOff>
    </xdr:from>
    <xdr:to>
      <xdr:col>24</xdr:col>
      <xdr:colOff>12700</xdr:colOff>
      <xdr:row>59</xdr:row>
      <xdr:rowOff>21907</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3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123825</xdr:rowOff>
    </xdr:from>
    <xdr:to>
      <xdr:col>23</xdr:col>
      <xdr:colOff>133350</xdr:colOff>
      <xdr:row>65</xdr:row>
      <xdr:rowOff>54928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1096625"/>
          <a:ext cx="838200" cy="10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37799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67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117793</xdr:rowOff>
    </xdr:from>
    <xdr:to>
      <xdr:col>19</xdr:col>
      <xdr:colOff>133350</xdr:colOff>
      <xdr:row>64</xdr:row>
      <xdr:rowOff>123825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090593"/>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120984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57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74613</xdr:rowOff>
    </xdr:from>
    <xdr:to>
      <xdr:col>15</xdr:col>
      <xdr:colOff>82550</xdr:colOff>
      <xdr:row>64</xdr:row>
      <xdr:rowOff>117793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704513"/>
          <a:ext cx="889000" cy="386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72072</xdr:rowOff>
    </xdr:from>
    <xdr:to>
      <xdr:col>15</xdr:col>
      <xdr:colOff>133350</xdr:colOff>
      <xdr:row>63</xdr:row>
      <xdr:rowOff>2222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1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12399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74613</xdr:rowOff>
    </xdr:from>
    <xdr:to>
      <xdr:col>11</xdr:col>
      <xdr:colOff>31750</xdr:colOff>
      <xdr:row>64</xdr:row>
      <xdr:rowOff>33338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704513"/>
          <a:ext cx="8890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2222</xdr:rowOff>
    </xdr:from>
    <xdr:to>
      <xdr:col>11</xdr:col>
      <xdr:colOff>82550</xdr:colOff>
      <xdr:row>61</xdr:row>
      <xdr:rowOff>103822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113999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150495</xdr:rowOff>
    </xdr:from>
    <xdr:to>
      <xdr:col>7</xdr:col>
      <xdr:colOff>31750</xdr:colOff>
      <xdr:row>63</xdr:row>
      <xdr:rowOff>80645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90822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54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4128</xdr:rowOff>
    </xdr:from>
    <xdr:to>
      <xdr:col>23</xdr:col>
      <xdr:colOff>184150</xdr:colOff>
      <xdr:row>65</xdr:row>
      <xdr:rowOff>105728</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14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147655</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120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73025</xdr:rowOff>
    </xdr:from>
    <xdr:to>
      <xdr:col>19</xdr:col>
      <xdr:colOff>184150</xdr:colOff>
      <xdr:row>65</xdr:row>
      <xdr:rowOff>3175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04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159402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132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66993</xdr:rowOff>
    </xdr:from>
    <xdr:to>
      <xdr:col>15</xdr:col>
      <xdr:colOff>133350</xdr:colOff>
      <xdr:row>64</xdr:row>
      <xdr:rowOff>168593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03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153370</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12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23813</xdr:rowOff>
    </xdr:from>
    <xdr:to>
      <xdr:col>11</xdr:col>
      <xdr:colOff>82550</xdr:colOff>
      <xdr:row>62</xdr:row>
      <xdr:rowOff>125413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6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110190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74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68915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[139,500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当年度は前年度よりも決算額が増加し、その主な要因としては、人事院勧告に伴う人件費の増及び委託料を始めとした物件費の増加によるものであると考えられる。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引き続き業務効率の改善を図ることや必要経費の精査により人件費・物件費等の削減に努める。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a:extLst>
            <a:ext uri="{FF2B5EF4-FFF2-40B4-BE49-F238E27FC236}">
              <a16:creationId xmlns:a16="http://schemas.microsoft.com/office/drawing/2014/main" id="{00000000-0008-0000-0300-0000B5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146935</xdr:rowOff>
    </xdr:from>
    <xdr:to>
      <xdr:col>23</xdr:col>
      <xdr:colOff>133350</xdr:colOff>
      <xdr:row>88</xdr:row>
      <xdr:rowOff>169224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flipV="1">
          <a:off x="4953000" y="14034385"/>
          <a:ext cx="0" cy="1222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141301</xdr:rowOff>
    </xdr:from>
    <xdr:ext cx="762000" cy="259045"/>
    <xdr:sp macro="" textlink="">
      <xdr:nvSpPr>
        <xdr:cNvPr id="183" name="人件費・物件費等の状況最小値テキスト">
          <a:extLst>
            <a:ext uri="{FF2B5EF4-FFF2-40B4-BE49-F238E27FC236}">
              <a16:creationId xmlns:a16="http://schemas.microsoft.com/office/drawing/2014/main" id="{00000000-0008-0000-0300-0000B7000000}"/>
            </a:ext>
          </a:extLst>
        </xdr:cNvPr>
        <xdr:cNvSpPr txBox="1"/>
      </xdr:nvSpPr>
      <xdr:spPr>
        <a:xfrm>
          <a:off x="5041900" y="1522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169224</xdr:rowOff>
    </xdr:from>
    <xdr:to>
      <xdr:col>24</xdr:col>
      <xdr:colOff>12700</xdr:colOff>
      <xdr:row>88</xdr:row>
      <xdr:rowOff>169224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4864100" y="15256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61862</xdr:rowOff>
    </xdr:from>
    <xdr:ext cx="762000" cy="259045"/>
    <xdr:sp macro="" textlink="">
      <xdr:nvSpPr>
        <xdr:cNvPr id="185" name="人件費・物件費等の状況最大値テキスト">
          <a:extLst>
            <a:ext uri="{FF2B5EF4-FFF2-40B4-BE49-F238E27FC236}">
              <a16:creationId xmlns:a16="http://schemas.microsoft.com/office/drawing/2014/main" id="{00000000-0008-0000-0300-0000B9000000}"/>
            </a:ext>
          </a:extLst>
        </xdr:cNvPr>
        <xdr:cNvSpPr txBox="1"/>
      </xdr:nvSpPr>
      <xdr:spPr>
        <a:xfrm>
          <a:off x="5041900" y="13777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146935</xdr:rowOff>
    </xdr:from>
    <xdr:to>
      <xdr:col>24</xdr:col>
      <xdr:colOff>12700</xdr:colOff>
      <xdr:row>81</xdr:row>
      <xdr:rowOff>146935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4034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140813</xdr:rowOff>
    </xdr:from>
    <xdr:to>
      <xdr:col>23</xdr:col>
      <xdr:colOff>133350</xdr:colOff>
      <xdr:row>83</xdr:row>
      <xdr:rowOff>9683</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4114800" y="14199713"/>
          <a:ext cx="838200" cy="4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149319</xdr:rowOff>
    </xdr:from>
    <xdr:ext cx="762000" cy="259045"/>
    <xdr:sp macro="" textlink="">
      <xdr:nvSpPr>
        <xdr:cNvPr id="188" name="人件費・物件費等の状況平均値テキスト">
          <a:extLst>
            <a:ext uri="{FF2B5EF4-FFF2-40B4-BE49-F238E27FC236}">
              <a16:creationId xmlns:a16="http://schemas.microsoft.com/office/drawing/2014/main" id="{00000000-0008-0000-0300-0000BC000000}"/>
            </a:ext>
          </a:extLst>
        </xdr:cNvPr>
        <xdr:cNvSpPr txBox="1"/>
      </xdr:nvSpPr>
      <xdr:spPr>
        <a:xfrm>
          <a:off x="5041900" y="14208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5792</xdr:rowOff>
    </xdr:from>
    <xdr:to>
      <xdr:col>23</xdr:col>
      <xdr:colOff>184150</xdr:colOff>
      <xdr:row>83</xdr:row>
      <xdr:rowOff>107392</xdr:rowOff>
    </xdr:to>
    <xdr:sp macro="" textlink="">
      <xdr:nvSpPr>
        <xdr:cNvPr id="189" name="フローチャート: 判断 188">
          <a:extLst>
            <a:ext uri="{FF2B5EF4-FFF2-40B4-BE49-F238E27FC236}">
              <a16:creationId xmlns:a16="http://schemas.microsoft.com/office/drawing/2014/main" id="{00000000-0008-0000-0300-0000BD000000}"/>
            </a:ext>
          </a:extLst>
        </xdr:cNvPr>
        <xdr:cNvSpPr/>
      </xdr:nvSpPr>
      <xdr:spPr>
        <a:xfrm>
          <a:off x="4902200" y="1423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140813</xdr:rowOff>
    </xdr:from>
    <xdr:to>
      <xdr:col>19</xdr:col>
      <xdr:colOff>133350</xdr:colOff>
      <xdr:row>82</xdr:row>
      <xdr:rowOff>171036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3225800" y="14199713"/>
          <a:ext cx="889000" cy="30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135075</xdr:rowOff>
    </xdr:from>
    <xdr:to>
      <xdr:col>19</xdr:col>
      <xdr:colOff>184150</xdr:colOff>
      <xdr:row>83</xdr:row>
      <xdr:rowOff>65225</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064000" y="1419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50002</xdr:rowOff>
    </xdr:from>
    <xdr:ext cx="7366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3733800" y="14280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124351</xdr:rowOff>
    </xdr:from>
    <xdr:to>
      <xdr:col>15</xdr:col>
      <xdr:colOff>82550</xdr:colOff>
      <xdr:row>82</xdr:row>
      <xdr:rowOff>171036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2336800" y="14183251"/>
          <a:ext cx="889000" cy="4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136348</xdr:rowOff>
    </xdr:from>
    <xdr:to>
      <xdr:col>15</xdr:col>
      <xdr:colOff>133350</xdr:colOff>
      <xdr:row>83</xdr:row>
      <xdr:rowOff>66498</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3175000" y="1419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51275</xdr:rowOff>
    </xdr:from>
    <xdr:ext cx="762000" cy="259045"/>
    <xdr:sp macro="" textlink="">
      <xdr:nvSpPr>
        <xdr:cNvPr id="195" name="テキスト ボックス 194">
          <a:extLst>
            <a:ext uri="{FF2B5EF4-FFF2-40B4-BE49-F238E27FC236}">
              <a16:creationId xmlns:a16="http://schemas.microsoft.com/office/drawing/2014/main" id="{00000000-0008-0000-0300-0000C3000000}"/>
            </a:ext>
          </a:extLst>
        </xdr:cNvPr>
        <xdr:cNvSpPr txBox="1"/>
      </xdr:nvSpPr>
      <xdr:spPr>
        <a:xfrm>
          <a:off x="2844800" y="1428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63041</xdr:rowOff>
    </xdr:from>
    <xdr:to>
      <xdr:col>11</xdr:col>
      <xdr:colOff>31750</xdr:colOff>
      <xdr:row>82</xdr:row>
      <xdr:rowOff>124351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1447800" y="14121941"/>
          <a:ext cx="889000" cy="61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103290</xdr:rowOff>
    </xdr:from>
    <xdr:to>
      <xdr:col>11</xdr:col>
      <xdr:colOff>82550</xdr:colOff>
      <xdr:row>83</xdr:row>
      <xdr:rowOff>33440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2286000" y="14162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18217</xdr:rowOff>
    </xdr:from>
    <xdr:ext cx="7620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1955800" y="1424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60393</xdr:rowOff>
    </xdr:from>
    <xdr:to>
      <xdr:col>7</xdr:col>
      <xdr:colOff>31750</xdr:colOff>
      <xdr:row>82</xdr:row>
      <xdr:rowOff>161993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1397000" y="1411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146770</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066800" y="14205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130333</xdr:rowOff>
    </xdr:from>
    <xdr:to>
      <xdr:col>23</xdr:col>
      <xdr:colOff>184150</xdr:colOff>
      <xdr:row>83</xdr:row>
      <xdr:rowOff>60483</xdr:rowOff>
    </xdr:to>
    <xdr:sp macro="" textlink="">
      <xdr:nvSpPr>
        <xdr:cNvPr id="206" name="楕円 205">
          <a:extLst>
            <a:ext uri="{FF2B5EF4-FFF2-40B4-BE49-F238E27FC236}">
              <a16:creationId xmlns:a16="http://schemas.microsoft.com/office/drawing/2014/main" id="{00000000-0008-0000-0300-0000CE000000}"/>
            </a:ext>
          </a:extLst>
        </xdr:cNvPr>
        <xdr:cNvSpPr/>
      </xdr:nvSpPr>
      <xdr:spPr>
        <a:xfrm>
          <a:off x="4902200" y="1418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146860</xdr:rowOff>
    </xdr:from>
    <xdr:ext cx="762000" cy="259045"/>
    <xdr:sp macro="" textlink="">
      <xdr:nvSpPr>
        <xdr:cNvPr id="207" name="人件費・物件費等の状況該当値テキスト">
          <a:extLst>
            <a:ext uri="{FF2B5EF4-FFF2-40B4-BE49-F238E27FC236}">
              <a16:creationId xmlns:a16="http://schemas.microsoft.com/office/drawing/2014/main" id="{00000000-0008-0000-0300-0000CF000000}"/>
            </a:ext>
          </a:extLst>
        </xdr:cNvPr>
        <xdr:cNvSpPr txBox="1"/>
      </xdr:nvSpPr>
      <xdr:spPr>
        <a:xfrm>
          <a:off x="5041900" y="14034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90013</xdr:rowOff>
    </xdr:from>
    <xdr:to>
      <xdr:col>19</xdr:col>
      <xdr:colOff>184150</xdr:colOff>
      <xdr:row>83</xdr:row>
      <xdr:rowOff>20163</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064000" y="1414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30340</xdr:rowOff>
    </xdr:from>
    <xdr:ext cx="7366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733800" y="13917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120236</xdr:rowOff>
    </xdr:from>
    <xdr:to>
      <xdr:col>15</xdr:col>
      <xdr:colOff>133350</xdr:colOff>
      <xdr:row>83</xdr:row>
      <xdr:rowOff>50386</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175000" y="1417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60563</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844800" y="13948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73551</xdr:rowOff>
    </xdr:from>
    <xdr:to>
      <xdr:col>11</xdr:col>
      <xdr:colOff>82550</xdr:colOff>
      <xdr:row>83</xdr:row>
      <xdr:rowOff>3701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286000" y="1413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13878</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955800" y="13901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12241</xdr:rowOff>
    </xdr:from>
    <xdr:to>
      <xdr:col>7</xdr:col>
      <xdr:colOff>31750</xdr:colOff>
      <xdr:row>82</xdr:row>
      <xdr:rowOff>113841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1397000" y="14071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124018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066800" y="13840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a:extLst>
            <a:ext uri="{FF2B5EF4-FFF2-40B4-BE49-F238E27FC236}">
              <a16:creationId xmlns:a16="http://schemas.microsoft.com/office/drawing/2014/main" id="{00000000-0008-0000-0300-0000D8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a:extLst>
            <a:ext uri="{FF2B5EF4-FFF2-40B4-BE49-F238E27FC236}">
              <a16:creationId xmlns:a16="http://schemas.microsoft.com/office/drawing/2014/main" id="{00000000-0008-0000-0300-0000DB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直近</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年間は横ばい、当年度は前年度から引き続き類似団体の平均を上回っている。</a:t>
          </a:r>
        </a:p>
        <a:p>
          <a:r>
            <a:rPr kumimoji="1" lang="ja-JP" altLang="en-US" sz="1300">
              <a:latin typeface="ＭＳ Ｐゴシック" panose="020B0600070205080204" pitchFamily="50" charset="-128"/>
              <a:ea typeface="ＭＳ Ｐゴシック" panose="020B0600070205080204" pitchFamily="50" charset="-128"/>
            </a:rPr>
            <a:t>　主な要因としては、人事院勧告に伴う人件費の増が挙げられるが、今後、働き方改革等により、庁内における業務内容の見直しを進め、職員の資質の向上や業務の効率化を図るなど、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a:extLst>
            <a:ext uri="{FF2B5EF4-FFF2-40B4-BE49-F238E27FC236}">
              <a16:creationId xmlns:a16="http://schemas.microsoft.com/office/drawing/2014/main" id="{00000000-0008-0000-0300-0000E5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45357</xdr:rowOff>
    </xdr:from>
    <xdr:to>
      <xdr:col>81</xdr:col>
      <xdr:colOff>44450</xdr:colOff>
      <xdr:row>89</xdr:row>
      <xdr:rowOff>138793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3932807"/>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131734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67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45357</xdr:rowOff>
    </xdr:from>
    <xdr:to>
      <xdr:col>81</xdr:col>
      <xdr:colOff>133350</xdr:colOff>
      <xdr:row>81</xdr:row>
      <xdr:rowOff>45357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393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48986</xdr:rowOff>
    </xdr:from>
    <xdr:to>
      <xdr:col>81</xdr:col>
      <xdr:colOff>44450</xdr:colOff>
      <xdr:row>85</xdr:row>
      <xdr:rowOff>100693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6179800" y="14622236"/>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100693</xdr:rowOff>
    </xdr:from>
    <xdr:to>
      <xdr:col>77</xdr:col>
      <xdr:colOff>44450</xdr:colOff>
      <xdr:row>85</xdr:row>
      <xdr:rowOff>100693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90800" y="1467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31750</xdr:rowOff>
    </xdr:from>
    <xdr:to>
      <xdr:col>72</xdr:col>
      <xdr:colOff>203200</xdr:colOff>
      <xdr:row>85</xdr:row>
      <xdr:rowOff>100693</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401800" y="146050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85</xdr:row>
      <xdr:rowOff>117929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512800" y="1460500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169636</xdr:rowOff>
    </xdr:from>
    <xdr:to>
      <xdr:col>68</xdr:col>
      <xdr:colOff>203200</xdr:colOff>
      <xdr:row>85</xdr:row>
      <xdr:rowOff>99786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84563</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65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169636</xdr:rowOff>
    </xdr:from>
    <xdr:to>
      <xdr:col>81</xdr:col>
      <xdr:colOff>95250</xdr:colOff>
      <xdr:row>85</xdr:row>
      <xdr:rowOff>99786</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571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141713</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543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49893</xdr:rowOff>
    </xdr:from>
    <xdr:to>
      <xdr:col>77</xdr:col>
      <xdr:colOff>95250</xdr:colOff>
      <xdr:row>85</xdr:row>
      <xdr:rowOff>151493</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136270</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4709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49893</xdr:rowOff>
    </xdr:from>
    <xdr:to>
      <xdr:col>73</xdr:col>
      <xdr:colOff>44450</xdr:colOff>
      <xdr:row>85</xdr:row>
      <xdr:rowOff>151493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136270</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470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152400</xdr:rowOff>
    </xdr:from>
    <xdr:to>
      <xdr:col>68</xdr:col>
      <xdr:colOff>203200</xdr:colOff>
      <xdr:row>85</xdr:row>
      <xdr:rowOff>82550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153506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職員数は、例年ほぼ同程度で推移しており、退職者が出た場合に同数程度の採用を行う形になっている。類似団体の平均を上回っているのは、他団体に比べ人口が少ないことも影響している。</a:t>
          </a:r>
        </a:p>
        <a:p>
          <a:r>
            <a:rPr kumimoji="1" lang="ja-JP" altLang="en-US" sz="1300">
              <a:latin typeface="ＭＳ Ｐゴシック" panose="020B0600070205080204" pitchFamily="50" charset="-128"/>
              <a:ea typeface="ＭＳ Ｐゴシック" panose="020B0600070205080204" pitchFamily="50" charset="-128"/>
            </a:rPr>
            <a:t>　現状として、類似団体の水準からは逸脱している状況ではないが、今後も働き方の見直し等を行い、業務内容の改善を進めることで、住民サービスの低下を招くことなく、適正な職員管理に努める。</a:t>
          </a: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8" name="定員管理の状況グラフ枠">
          <a:extLst>
            <a:ext uri="{FF2B5EF4-FFF2-40B4-BE49-F238E27FC236}">
              <a16:creationId xmlns:a16="http://schemas.microsoft.com/office/drawing/2014/main" id="{00000000-0008-0000-0300-000034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27940</xdr:rowOff>
    </xdr:from>
    <xdr:to>
      <xdr:col>81</xdr:col>
      <xdr:colOff>44450</xdr:colOff>
      <xdr:row>67</xdr:row>
      <xdr:rowOff>2258</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flipV="1">
          <a:off x="17018000" y="10143490"/>
          <a:ext cx="0" cy="13459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145785</xdr:rowOff>
    </xdr:from>
    <xdr:ext cx="762000" cy="259045"/>
    <xdr:sp macro="" textlink="">
      <xdr:nvSpPr>
        <xdr:cNvPr id="310" name="定員管理の状況最小値テキスト">
          <a:extLst>
            <a:ext uri="{FF2B5EF4-FFF2-40B4-BE49-F238E27FC236}">
              <a16:creationId xmlns:a16="http://schemas.microsoft.com/office/drawing/2014/main" id="{00000000-0008-0000-0300-000036010000}"/>
            </a:ext>
          </a:extLst>
        </xdr:cNvPr>
        <xdr:cNvSpPr txBox="1"/>
      </xdr:nvSpPr>
      <xdr:spPr>
        <a:xfrm>
          <a:off x="17106900" y="1146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2258</xdr:rowOff>
    </xdr:from>
    <xdr:to>
      <xdr:col>81</xdr:col>
      <xdr:colOff>133350</xdr:colOff>
      <xdr:row>67</xdr:row>
      <xdr:rowOff>2258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6929100" y="1148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114317</xdr:rowOff>
    </xdr:from>
    <xdr:ext cx="762000" cy="259045"/>
    <xdr:sp macro="" textlink="">
      <xdr:nvSpPr>
        <xdr:cNvPr id="312" name="定員管理の状況最大値テキスト">
          <a:extLst>
            <a:ext uri="{FF2B5EF4-FFF2-40B4-BE49-F238E27FC236}">
              <a16:creationId xmlns:a16="http://schemas.microsoft.com/office/drawing/2014/main" id="{00000000-0008-0000-0300-000038010000}"/>
            </a:ext>
          </a:extLst>
        </xdr:cNvPr>
        <xdr:cNvSpPr txBox="1"/>
      </xdr:nvSpPr>
      <xdr:spPr>
        <a:xfrm>
          <a:off x="17106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27940</xdr:rowOff>
    </xdr:from>
    <xdr:to>
      <xdr:col>81</xdr:col>
      <xdr:colOff>133350</xdr:colOff>
      <xdr:row>59</xdr:row>
      <xdr:rowOff>27940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134126</xdr:rowOff>
    </xdr:from>
    <xdr:to>
      <xdr:col>81</xdr:col>
      <xdr:colOff>44450</xdr:colOff>
      <xdr:row>61</xdr:row>
      <xdr:rowOff>166299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179800" y="10592576"/>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170762</xdr:rowOff>
    </xdr:from>
    <xdr:ext cx="762000" cy="259045"/>
    <xdr:sp macro="" textlink="">
      <xdr:nvSpPr>
        <xdr:cNvPr id="315" name="定員管理の状況平均値テキスト">
          <a:extLst>
            <a:ext uri="{FF2B5EF4-FFF2-40B4-BE49-F238E27FC236}">
              <a16:creationId xmlns:a16="http://schemas.microsoft.com/office/drawing/2014/main" id="{00000000-0008-0000-0300-00003B010000}"/>
            </a:ext>
          </a:extLst>
        </xdr:cNvPr>
        <xdr:cNvSpPr txBox="1"/>
      </xdr:nvSpPr>
      <xdr:spPr>
        <a:xfrm>
          <a:off x="17106900" y="10286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154235</xdr:rowOff>
    </xdr:from>
    <xdr:to>
      <xdr:col>81</xdr:col>
      <xdr:colOff>95250</xdr:colOff>
      <xdr:row>61</xdr:row>
      <xdr:rowOff>84385</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6967200" y="1044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99271</xdr:rowOff>
    </xdr:from>
    <xdr:to>
      <xdr:col>77</xdr:col>
      <xdr:colOff>44450</xdr:colOff>
      <xdr:row>61</xdr:row>
      <xdr:rowOff>134126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5290800" y="10557721"/>
          <a:ext cx="889000" cy="34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152894</xdr:rowOff>
    </xdr:from>
    <xdr:to>
      <xdr:col>77</xdr:col>
      <xdr:colOff>95250</xdr:colOff>
      <xdr:row>61</xdr:row>
      <xdr:rowOff>83044</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129000" y="1043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93221</xdr:rowOff>
    </xdr:from>
    <xdr:ext cx="7366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5798800" y="10208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72461</xdr:rowOff>
    </xdr:from>
    <xdr:to>
      <xdr:col>72</xdr:col>
      <xdr:colOff>203200</xdr:colOff>
      <xdr:row>61</xdr:row>
      <xdr:rowOff>99271</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4401800" y="10530911"/>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142170</xdr:rowOff>
    </xdr:from>
    <xdr:to>
      <xdr:col>73</xdr:col>
      <xdr:colOff>44450</xdr:colOff>
      <xdr:row>61</xdr:row>
      <xdr:rowOff>72320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5240000" y="104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82497</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4909800" y="1019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67098</xdr:rowOff>
    </xdr:from>
    <xdr:to>
      <xdr:col>68</xdr:col>
      <xdr:colOff>152400</xdr:colOff>
      <xdr:row>61</xdr:row>
      <xdr:rowOff>72461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3512800" y="10525548"/>
          <a:ext cx="889000" cy="5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130104</xdr:rowOff>
    </xdr:from>
    <xdr:to>
      <xdr:col>68</xdr:col>
      <xdr:colOff>203200</xdr:colOff>
      <xdr:row>61</xdr:row>
      <xdr:rowOff>60254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351000" y="1041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70431</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020800" y="1018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120721</xdr:rowOff>
    </xdr:from>
    <xdr:to>
      <xdr:col>64</xdr:col>
      <xdr:colOff>152400</xdr:colOff>
      <xdr:row>61</xdr:row>
      <xdr:rowOff>50871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3462000" y="1040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61048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131800" y="10176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115499</xdr:rowOff>
    </xdr:from>
    <xdr:to>
      <xdr:col>81</xdr:col>
      <xdr:colOff>95250</xdr:colOff>
      <xdr:row>62</xdr:row>
      <xdr:rowOff>45649</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6967200" y="1057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87576</xdr:rowOff>
    </xdr:from>
    <xdr:ext cx="762000" cy="259045"/>
    <xdr:sp macro="" textlink="">
      <xdr:nvSpPr>
        <xdr:cNvPr id="334" name="定員管理の状況該当値テキスト">
          <a:extLst>
            <a:ext uri="{FF2B5EF4-FFF2-40B4-BE49-F238E27FC236}">
              <a16:creationId xmlns:a16="http://schemas.microsoft.com/office/drawing/2014/main" id="{00000000-0008-0000-0300-00004E010000}"/>
            </a:ext>
          </a:extLst>
        </xdr:cNvPr>
        <xdr:cNvSpPr txBox="1"/>
      </xdr:nvSpPr>
      <xdr:spPr>
        <a:xfrm>
          <a:off x="17106900" y="10546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83326</xdr:rowOff>
    </xdr:from>
    <xdr:to>
      <xdr:col>77</xdr:col>
      <xdr:colOff>95250</xdr:colOff>
      <xdr:row>62</xdr:row>
      <xdr:rowOff>13476</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129000" y="1054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169703</xdr:rowOff>
    </xdr:from>
    <xdr:ext cx="7366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798800" y="10628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48471</xdr:rowOff>
    </xdr:from>
    <xdr:to>
      <xdr:col>73</xdr:col>
      <xdr:colOff>44450</xdr:colOff>
      <xdr:row>61</xdr:row>
      <xdr:rowOff>150071</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5240000" y="1050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134848</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909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21661</xdr:rowOff>
    </xdr:from>
    <xdr:to>
      <xdr:col>68</xdr:col>
      <xdr:colOff>203200</xdr:colOff>
      <xdr:row>61</xdr:row>
      <xdr:rowOff>123261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4351000" y="1048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108038</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10566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16298</xdr:rowOff>
    </xdr:from>
    <xdr:to>
      <xdr:col>64</xdr:col>
      <xdr:colOff>152400</xdr:colOff>
      <xdr:row>61</xdr:row>
      <xdr:rowOff>117898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3462000" y="1047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102675</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10561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年度において、全国平均は上回ったものの、神奈川県と類似団体平均を下回っており、早期健全化基準（</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％）も下回っていることから、町の財政は健全な状況が続いている。</a:t>
          </a:r>
        </a:p>
        <a:p>
          <a:r>
            <a:rPr kumimoji="1" lang="ja-JP" altLang="en-US" sz="1300">
              <a:latin typeface="ＭＳ Ｐゴシック" panose="020B0600070205080204" pitchFamily="50" charset="-128"/>
              <a:ea typeface="ＭＳ Ｐゴシック" panose="020B0600070205080204" pitchFamily="50" charset="-128"/>
            </a:rPr>
            <a:t>　今後も、事業の有効性・優先度を見極めつつ、華美・過大な執行とならないよう適切な行政運営に努めるとともに、税外収入等の地方債に頼らない一般財源の確保に努める。</a:t>
          </a:r>
        </a:p>
      </xdr:txBody>
    </xdr:sp>
    <xdr:clientData/>
  </xdr:twoCellAnchor>
  <xdr:oneCellAnchor>
    <xdr:from>
      <xdr:col>61</xdr:col>
      <xdr:colOff>6350</xdr:colOff>
      <xdr:row>32</xdr:row>
      <xdr:rowOff>101600</xdr:rowOff>
    </xdr:from>
    <xdr:ext cx="298543" cy="22570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138430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381750"/>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110507</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82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138430</xdr:rowOff>
    </xdr:from>
    <xdr:to>
      <xdr:col>81</xdr:col>
      <xdr:colOff>133350</xdr:colOff>
      <xdr:row>45</xdr:row>
      <xdr:rowOff>138430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85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159173</xdr:rowOff>
    </xdr:from>
    <xdr:to>
      <xdr:col>81</xdr:col>
      <xdr:colOff>44450</xdr:colOff>
      <xdr:row>41</xdr:row>
      <xdr:rowOff>19896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179800" y="7017173"/>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37694</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110913</xdr:rowOff>
    </xdr:from>
    <xdr:to>
      <xdr:col>77</xdr:col>
      <xdr:colOff>44450</xdr:colOff>
      <xdr:row>40</xdr:row>
      <xdr:rowOff>159173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5290800" y="696891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110913</xdr:rowOff>
    </xdr:from>
    <xdr:to>
      <xdr:col>72</xdr:col>
      <xdr:colOff>203200</xdr:colOff>
      <xdr:row>40</xdr:row>
      <xdr:rowOff>110913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4401800" y="69689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110913</xdr:rowOff>
    </xdr:from>
    <xdr:to>
      <xdr:col>68</xdr:col>
      <xdr:colOff>152400</xdr:colOff>
      <xdr:row>40</xdr:row>
      <xdr:rowOff>151130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696891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699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157073</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84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108373</xdr:rowOff>
    </xdr:from>
    <xdr:to>
      <xdr:col>77</xdr:col>
      <xdr:colOff>95250</xdr:colOff>
      <xdr:row>41</xdr:row>
      <xdr:rowOff>38523</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48700</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7352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60113</xdr:rowOff>
    </xdr:from>
    <xdr:to>
      <xdr:col>73</xdr:col>
      <xdr:colOff>44450</xdr:colOff>
      <xdr:row>40</xdr:row>
      <xdr:rowOff>161713</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440</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68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60113</xdr:rowOff>
    </xdr:from>
    <xdr:to>
      <xdr:col>68</xdr:col>
      <xdr:colOff>203200</xdr:colOff>
      <xdr:row>40</xdr:row>
      <xdr:rowOff>161713</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440</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68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100330</xdr:rowOff>
    </xdr:from>
    <xdr:to>
      <xdr:col>64</xdr:col>
      <xdr:colOff>152400</xdr:colOff>
      <xdr:row>41</xdr:row>
      <xdr:rowOff>30480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40657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当年度においては、充当可能基金の減及び普通交付税における基準財政需要額算入見込額においても臨時財政対策債の減により充当可能財源が減となったことから、将来負担比率が</a:t>
          </a:r>
          <a:r>
            <a:rPr kumimoji="1" lang="en-US" altLang="ja-JP" sz="1300">
              <a:latin typeface="ＭＳ Ｐゴシック" panose="020B0600070205080204" pitchFamily="50" charset="-128"/>
              <a:ea typeface="ＭＳ Ｐゴシック" panose="020B0600070205080204" pitchFamily="50" charset="-128"/>
            </a:rPr>
            <a:t>7.1</a:t>
          </a:r>
          <a:r>
            <a:rPr kumimoji="1" lang="ja-JP" altLang="en-US" sz="1300">
              <a:latin typeface="ＭＳ Ｐゴシック" panose="020B0600070205080204" pitchFamily="50" charset="-128"/>
              <a:ea typeface="ＭＳ Ｐゴシック" panose="020B0600070205080204" pitchFamily="50" charset="-128"/>
            </a:rPr>
            <a:t>ポイントの増となった。</a:t>
          </a:r>
        </a:p>
        <a:p>
          <a:r>
            <a:rPr kumimoji="1" lang="ja-JP" altLang="en-US" sz="1300">
              <a:latin typeface="ＭＳ Ｐゴシック" panose="020B0600070205080204" pitchFamily="50" charset="-128"/>
              <a:ea typeface="ＭＳ Ｐゴシック" panose="020B0600070205080204" pitchFamily="50" charset="-128"/>
            </a:rPr>
            <a:t>　今後、庁舎を始めとする老朽化が進む施設の更新等を実施する中で、公共施設等総合管理計画等に基づき、町財政に過度な負担を招かない適切な事業執行を図ると共に、財源として地方債を発行する際には、可能な限り交付税措置のあるものを活用するなど、財政の健全化に努める。</a:t>
          </a: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34834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6649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6911</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50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34834</xdr:rowOff>
    </xdr:from>
    <xdr:to>
      <xdr:col>81</xdr:col>
      <xdr:colOff>133350</xdr:colOff>
      <xdr:row>23</xdr:row>
      <xdr:rowOff>34834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978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28394</xdr:rowOff>
    </xdr:from>
    <xdr:to>
      <xdr:col>81</xdr:col>
      <xdr:colOff>44450</xdr:colOff>
      <xdr:row>14</xdr:row>
      <xdr:rowOff>150767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179800" y="2428694"/>
          <a:ext cx="838200" cy="122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50800</xdr:rowOff>
    </xdr:from>
    <xdr:to>
      <xdr:col>81</xdr:col>
      <xdr:colOff>95250</xdr:colOff>
      <xdr:row>13</xdr:row>
      <xdr:rowOff>152400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27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168819</xdr:rowOff>
    </xdr:from>
    <xdr:to>
      <xdr:col>77</xdr:col>
      <xdr:colOff>44450</xdr:colOff>
      <xdr:row>14</xdr:row>
      <xdr:rowOff>28394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5290800" y="2397669"/>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13</xdr:row>
      <xdr:rowOff>168819</xdr:rowOff>
    </xdr:from>
    <xdr:to>
      <xdr:col>72</xdr:col>
      <xdr:colOff>203200</xdr:colOff>
      <xdr:row>14</xdr:row>
      <xdr:rowOff>12881</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4401800" y="2397669"/>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43906</xdr:rowOff>
    </xdr:from>
    <xdr:to>
      <xdr:col>73</xdr:col>
      <xdr:colOff>44450</xdr:colOff>
      <xdr:row>13</xdr:row>
      <xdr:rowOff>145506</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155683</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41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12881</xdr:rowOff>
    </xdr:from>
    <xdr:to>
      <xdr:col>68</xdr:col>
      <xdr:colOff>152400</xdr:colOff>
      <xdr:row>15</xdr:row>
      <xdr:rowOff>27577</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3512800" y="2413181"/>
          <a:ext cx="889000" cy="186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112849</xdr:rowOff>
    </xdr:from>
    <xdr:to>
      <xdr:col>68</xdr:col>
      <xdr:colOff>203200</xdr:colOff>
      <xdr:row>14</xdr:row>
      <xdr:rowOff>42999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53176</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11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129268</xdr:rowOff>
    </xdr:from>
    <xdr:to>
      <xdr:col>64</xdr:col>
      <xdr:colOff>152400</xdr:colOff>
      <xdr:row>15</xdr:row>
      <xdr:rowOff>59418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52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69595</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298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99967</xdr:rowOff>
    </xdr:from>
    <xdr:to>
      <xdr:col>81</xdr:col>
      <xdr:colOff>95250</xdr:colOff>
      <xdr:row>15</xdr:row>
      <xdr:rowOff>30117</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967200" y="250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72044</xdr:rowOff>
    </xdr:from>
    <xdr:ext cx="762000" cy="259045"/>
    <xdr:sp macro="" textlink="">
      <xdr:nvSpPr>
        <xdr:cNvPr id="459" name="将来負担の状況該当値テキスト">
          <a:extLst>
            <a:ext uri="{FF2B5EF4-FFF2-40B4-BE49-F238E27FC236}">
              <a16:creationId xmlns:a16="http://schemas.microsoft.com/office/drawing/2014/main" id="{00000000-0008-0000-0300-0000CB010000}"/>
            </a:ext>
          </a:extLst>
        </xdr:cNvPr>
        <xdr:cNvSpPr txBox="1"/>
      </xdr:nvSpPr>
      <xdr:spPr>
        <a:xfrm>
          <a:off x="17106900" y="2472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149044</xdr:rowOff>
    </xdr:from>
    <xdr:to>
      <xdr:col>77</xdr:col>
      <xdr:colOff>95250</xdr:colOff>
      <xdr:row>14</xdr:row>
      <xdr:rowOff>79194</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129000" y="2377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63971</xdr:rowOff>
    </xdr:from>
    <xdr:ext cx="7366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798800" y="24642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118019</xdr:rowOff>
    </xdr:from>
    <xdr:to>
      <xdr:col>73</xdr:col>
      <xdr:colOff>44450</xdr:colOff>
      <xdr:row>14</xdr:row>
      <xdr:rowOff>48169</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234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32946</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2433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133531</xdr:rowOff>
    </xdr:from>
    <xdr:to>
      <xdr:col>68</xdr:col>
      <xdr:colOff>203200</xdr:colOff>
      <xdr:row>14</xdr:row>
      <xdr:rowOff>63681</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236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48458</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2448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148227</xdr:rowOff>
    </xdr:from>
    <xdr:to>
      <xdr:col>64</xdr:col>
      <xdr:colOff>152400</xdr:colOff>
      <xdr:row>15</xdr:row>
      <xdr:rowOff>78377</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254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63154</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2634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神奈川県二宮町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27,415
27,090
9.08
10,486,357
10,095,561
370,581
6,417,251
6,219,873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人件費の経常収支比率は、分母となる経常的な一般財源が普通交付税等の増により増となった一方で、分子となる人件費が人事院勧告等により増となったことにより、前年度と比較して</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ポイントの増となっている。</a:t>
          </a:r>
        </a:p>
        <a:p>
          <a:r>
            <a:rPr kumimoji="1" lang="ja-JP" altLang="en-US" sz="1300">
              <a:latin typeface="ＭＳ Ｐゴシック" panose="020B0600070205080204" pitchFamily="50" charset="-128"/>
              <a:ea typeface="ＭＳ Ｐゴシック" panose="020B0600070205080204" pitchFamily="50" charset="-128"/>
            </a:rPr>
            <a:t>　引続き業務の効率化等を図り、住民サービスの低下を招くことなく人件費の抑制に努める。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163576</xdr:rowOff>
    </xdr:from>
    <xdr:to>
      <xdr:col>24</xdr:col>
      <xdr:colOff>25400</xdr:colOff>
      <xdr:row>40</xdr:row>
      <xdr:rowOff>127000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92876"/>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99077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127000</xdr:rowOff>
    </xdr:from>
    <xdr:to>
      <xdr:col>24</xdr:col>
      <xdr:colOff>114300</xdr:colOff>
      <xdr:row>40</xdr:row>
      <xdr:rowOff>127000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78503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163576</xdr:rowOff>
    </xdr:from>
    <xdr:to>
      <xdr:col>24</xdr:col>
      <xdr:colOff>114300</xdr:colOff>
      <xdr:row>34</xdr:row>
      <xdr:rowOff>163576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1270</xdr:rowOff>
    </xdr:from>
    <xdr:to>
      <xdr:col>24</xdr:col>
      <xdr:colOff>25400</xdr:colOff>
      <xdr:row>39</xdr:row>
      <xdr:rowOff>46990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6878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165879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66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149352</xdr:rowOff>
    </xdr:from>
    <xdr:to>
      <xdr:col>24</xdr:col>
      <xdr:colOff>76200</xdr:colOff>
      <xdr:row>37</xdr:row>
      <xdr:rowOff>79502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127000</xdr:rowOff>
    </xdr:from>
    <xdr:to>
      <xdr:col>19</xdr:col>
      <xdr:colOff>187325</xdr:colOff>
      <xdr:row>39</xdr:row>
      <xdr:rowOff>1270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6421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121920</xdr:rowOff>
    </xdr:from>
    <xdr:to>
      <xdr:col>20</xdr:col>
      <xdr:colOff>38100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62247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6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30988</xdr:rowOff>
    </xdr:from>
    <xdr:to>
      <xdr:col>15</xdr:col>
      <xdr:colOff>98425</xdr:colOff>
      <xdr:row>38</xdr:row>
      <xdr:rowOff>127000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4608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117348</xdr:rowOff>
    </xdr:from>
    <xdr:to>
      <xdr:col>15</xdr:col>
      <xdr:colOff>149225</xdr:colOff>
      <xdr:row>37</xdr:row>
      <xdr:rowOff>47498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57675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30988</xdr:rowOff>
    </xdr:from>
    <xdr:to>
      <xdr:col>11</xdr:col>
      <xdr:colOff>9525</xdr:colOff>
      <xdr:row>38</xdr:row>
      <xdr:rowOff>108712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4608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89916</xdr:rowOff>
    </xdr:from>
    <xdr:to>
      <xdr:col>11</xdr:col>
      <xdr:colOff>60325</xdr:colOff>
      <xdr:row>37</xdr:row>
      <xdr:rowOff>20066</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30243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167640</xdr:rowOff>
    </xdr:from>
    <xdr:to>
      <xdr:col>24</xdr:col>
      <xdr:colOff>76200</xdr:colOff>
      <xdr:row>39</xdr:row>
      <xdr:rowOff>97790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139717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121920</xdr:rowOff>
    </xdr:from>
    <xdr:to>
      <xdr:col>20</xdr:col>
      <xdr:colOff>38100</xdr:colOff>
      <xdr:row>39</xdr:row>
      <xdr:rowOff>52070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36847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72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76200</xdr:rowOff>
    </xdr:from>
    <xdr:to>
      <xdr:col>15</xdr:col>
      <xdr:colOff>149225</xdr:colOff>
      <xdr:row>39</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162577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151638</xdr:rowOff>
    </xdr:from>
    <xdr:to>
      <xdr:col>11</xdr:col>
      <xdr:colOff>60325</xdr:colOff>
      <xdr:row>38</xdr:row>
      <xdr:rowOff>81788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66565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57912</xdr:rowOff>
    </xdr:from>
    <xdr:to>
      <xdr:col>6</xdr:col>
      <xdr:colOff>171450</xdr:colOff>
      <xdr:row>38</xdr:row>
      <xdr:rowOff>159512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144289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物件費の経常収支比率は、人件費・物価高騰の影響による委託料や光熱水費等の増に伴い、前年度と比較して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ポイントの増となった。</a:t>
          </a:r>
        </a:p>
        <a:p>
          <a:r>
            <a:rPr kumimoji="1" lang="ja-JP" altLang="en-US" sz="1300">
              <a:latin typeface="ＭＳ Ｐゴシック" panose="020B0600070205080204" pitchFamily="50" charset="-128"/>
              <a:ea typeface="ＭＳ Ｐゴシック" panose="020B0600070205080204" pitchFamily="50" charset="-128"/>
            </a:rPr>
            <a:t>　近年では、施設の改修等に伴う基本計画策定や現況調査のための委託などにより物件費が増加傾向となっている。</a:t>
          </a:r>
        </a:p>
        <a:p>
          <a:r>
            <a:rPr kumimoji="1" lang="ja-JP" altLang="en-US" sz="1300">
              <a:latin typeface="ＭＳ Ｐゴシック" panose="020B0600070205080204" pitchFamily="50" charset="-128"/>
              <a:ea typeface="ＭＳ Ｐゴシック" panose="020B0600070205080204" pitchFamily="50" charset="-128"/>
            </a:rPr>
            <a:t>　引続き計画的な事業執行を行うことで、数値の急激な増加を招かないように努める。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18415</xdr:rowOff>
    </xdr:from>
    <xdr:to>
      <xdr:col>82</xdr:col>
      <xdr:colOff>107950</xdr:colOff>
      <xdr:row>21</xdr:row>
      <xdr:rowOff>12700</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41871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156227</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58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12700</xdr:rowOff>
    </xdr:from>
    <xdr:to>
      <xdr:col>82</xdr:col>
      <xdr:colOff>196850</xdr:colOff>
      <xdr:row>21</xdr:row>
      <xdr:rowOff>12700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613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104792</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16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18415</xdr:rowOff>
    </xdr:from>
    <xdr:to>
      <xdr:col>82</xdr:col>
      <xdr:colOff>196850</xdr:colOff>
      <xdr:row>14</xdr:row>
      <xdr:rowOff>18415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41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155575</xdr:rowOff>
    </xdr:from>
    <xdr:to>
      <xdr:col>82</xdr:col>
      <xdr:colOff>107950</xdr:colOff>
      <xdr:row>16</xdr:row>
      <xdr:rowOff>161290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89877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58437</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630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41910</xdr:rowOff>
    </xdr:from>
    <xdr:to>
      <xdr:col>82</xdr:col>
      <xdr:colOff>158750</xdr:colOff>
      <xdr:row>16</xdr:row>
      <xdr:rowOff>143510</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78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155575</xdr:rowOff>
    </xdr:from>
    <xdr:to>
      <xdr:col>78</xdr:col>
      <xdr:colOff>69850</xdr:colOff>
      <xdr:row>17</xdr:row>
      <xdr:rowOff>64135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4782800" y="2898775"/>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36195</xdr:rowOff>
    </xdr:from>
    <xdr:to>
      <xdr:col>78</xdr:col>
      <xdr:colOff>120650</xdr:colOff>
      <xdr:row>16</xdr:row>
      <xdr:rowOff>137795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779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147972</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54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138430</xdr:rowOff>
    </xdr:from>
    <xdr:to>
      <xdr:col>73</xdr:col>
      <xdr:colOff>180975</xdr:colOff>
      <xdr:row>17</xdr:row>
      <xdr:rowOff>64135</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3893800" y="2881630"/>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119397</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138430</xdr:rowOff>
    </xdr:from>
    <xdr:to>
      <xdr:col>69</xdr:col>
      <xdr:colOff>92075</xdr:colOff>
      <xdr:row>17</xdr:row>
      <xdr:rowOff>29845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88163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110490</xdr:rowOff>
    </xdr:from>
    <xdr:to>
      <xdr:col>69</xdr:col>
      <xdr:colOff>142875</xdr:colOff>
      <xdr:row>16</xdr:row>
      <xdr:rowOff>40640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50817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150495</xdr:rowOff>
    </xdr:from>
    <xdr:to>
      <xdr:col>65</xdr:col>
      <xdr:colOff>53975</xdr:colOff>
      <xdr:row>16</xdr:row>
      <xdr:rowOff>80645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72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90822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491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110490</xdr:rowOff>
    </xdr:from>
    <xdr:to>
      <xdr:col>82</xdr:col>
      <xdr:colOff>158750</xdr:colOff>
      <xdr:row>17</xdr:row>
      <xdr:rowOff>40640</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85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82567</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825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104775</xdr:rowOff>
    </xdr:from>
    <xdr:to>
      <xdr:col>78</xdr:col>
      <xdr:colOff>120650</xdr:colOff>
      <xdr:row>17</xdr:row>
      <xdr:rowOff>34925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84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19702</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934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13335</xdr:rowOff>
    </xdr:from>
    <xdr:to>
      <xdr:col>74</xdr:col>
      <xdr:colOff>31750</xdr:colOff>
      <xdr:row>17</xdr:row>
      <xdr:rowOff>114935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92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99712</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3014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87630</xdr:rowOff>
    </xdr:from>
    <xdr:to>
      <xdr:col>69</xdr:col>
      <xdr:colOff>142875</xdr:colOff>
      <xdr:row>17</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83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2557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91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150495</xdr:rowOff>
    </xdr:from>
    <xdr:to>
      <xdr:col>65</xdr:col>
      <xdr:colOff>53975</xdr:colOff>
      <xdr:row>17</xdr:row>
      <xdr:rowOff>80645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89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65422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980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扶助費の経常収支比率は、前年度と比べて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ポイントの増となった。</a:t>
          </a:r>
        </a:p>
        <a:p>
          <a:r>
            <a:rPr kumimoji="1" lang="ja-JP" altLang="en-US" sz="1300">
              <a:latin typeface="ＭＳ Ｐゴシック" panose="020B0600070205080204" pitchFamily="50" charset="-128"/>
              <a:ea typeface="ＭＳ Ｐゴシック" panose="020B0600070205080204" pitchFamily="50" charset="-128"/>
            </a:rPr>
            <a:t>　扶助費の経常的な支出は例年増加傾向であることから、引き続き関係制度の見直し等を行うことで、財政の圧迫を緩和できるよう努める。</a:t>
          </a: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4" name="扶助費グラフ枠">
          <a:extLst>
            <a:ext uri="{FF2B5EF4-FFF2-40B4-BE49-F238E27FC236}">
              <a16:creationId xmlns:a16="http://schemas.microsoft.com/office/drawing/2014/main" id="{00000000-0008-0000-0400-0000A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104140</xdr:rowOff>
    </xdr:from>
    <xdr:to>
      <xdr:col>24</xdr:col>
      <xdr:colOff>25400</xdr:colOff>
      <xdr:row>61</xdr:row>
      <xdr:rowOff>60706</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flipV="1">
          <a:off x="4826000" y="9019540"/>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32783</xdr:rowOff>
    </xdr:from>
    <xdr:ext cx="762000" cy="259045"/>
    <xdr:sp macro="" textlink="">
      <xdr:nvSpPr>
        <xdr:cNvPr id="176" name="扶助費最小値テキスト">
          <a:extLst>
            <a:ext uri="{FF2B5EF4-FFF2-40B4-BE49-F238E27FC236}">
              <a16:creationId xmlns:a16="http://schemas.microsoft.com/office/drawing/2014/main" id="{00000000-0008-0000-0400-0000B0000000}"/>
            </a:ext>
          </a:extLst>
        </xdr:cNvPr>
        <xdr:cNvSpPr txBox="1"/>
      </xdr:nvSpPr>
      <xdr:spPr>
        <a:xfrm>
          <a:off x="4914900" y="1049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60706</xdr:rowOff>
    </xdr:from>
    <xdr:to>
      <xdr:col>24</xdr:col>
      <xdr:colOff>114300</xdr:colOff>
      <xdr:row>61</xdr:row>
      <xdr:rowOff>60706</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4737100" y="1051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19067</xdr:rowOff>
    </xdr:from>
    <xdr:ext cx="762000" cy="259045"/>
    <xdr:sp macro="" textlink="">
      <xdr:nvSpPr>
        <xdr:cNvPr id="178" name="扶助費最大値テキスト">
          <a:extLst>
            <a:ext uri="{FF2B5EF4-FFF2-40B4-BE49-F238E27FC236}">
              <a16:creationId xmlns:a16="http://schemas.microsoft.com/office/drawing/2014/main" id="{00000000-0008-0000-0400-0000B2000000}"/>
            </a:ext>
          </a:extLst>
        </xdr:cNvPr>
        <xdr:cNvSpPr txBox="1"/>
      </xdr:nvSpPr>
      <xdr:spPr>
        <a:xfrm>
          <a:off x="4914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104140</xdr:rowOff>
    </xdr:from>
    <xdr:to>
      <xdr:col>24</xdr:col>
      <xdr:colOff>114300</xdr:colOff>
      <xdr:row>52</xdr:row>
      <xdr:rowOff>104140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154432</xdr:rowOff>
    </xdr:from>
    <xdr:to>
      <xdr:col>24</xdr:col>
      <xdr:colOff>25400</xdr:colOff>
      <xdr:row>55</xdr:row>
      <xdr:rowOff>19558</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3987800" y="941273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132859</xdr:rowOff>
    </xdr:from>
    <xdr:ext cx="762000" cy="259045"/>
    <xdr:sp macro="" textlink="">
      <xdr:nvSpPr>
        <xdr:cNvPr id="181" name="扶助費平均値テキスト">
          <a:extLst>
            <a:ext uri="{FF2B5EF4-FFF2-40B4-BE49-F238E27FC236}">
              <a16:creationId xmlns:a16="http://schemas.microsoft.com/office/drawing/2014/main" id="{00000000-0008-0000-0400-0000B5000000}"/>
            </a:ext>
          </a:extLst>
        </xdr:cNvPr>
        <xdr:cNvSpPr txBox="1"/>
      </xdr:nvSpPr>
      <xdr:spPr>
        <a:xfrm>
          <a:off x="4914900" y="9562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160782</xdr:rowOff>
    </xdr:from>
    <xdr:to>
      <xdr:col>24</xdr:col>
      <xdr:colOff>76200</xdr:colOff>
      <xdr:row>56</xdr:row>
      <xdr:rowOff>90932</xdr:rowOff>
    </xdr:to>
    <xdr:sp macro="" textlink="">
      <xdr:nvSpPr>
        <xdr:cNvPr id="182" name="フローチャート: 判断 181">
          <a:extLst>
            <a:ext uri="{FF2B5EF4-FFF2-40B4-BE49-F238E27FC236}">
              <a16:creationId xmlns:a16="http://schemas.microsoft.com/office/drawing/2014/main" id="{00000000-0008-0000-0400-0000B6000000}"/>
            </a:ext>
          </a:extLst>
        </xdr:cNvPr>
        <xdr:cNvSpPr/>
      </xdr:nvSpPr>
      <xdr:spPr>
        <a:xfrm>
          <a:off x="4775200" y="959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145288</xdr:rowOff>
    </xdr:from>
    <xdr:to>
      <xdr:col>19</xdr:col>
      <xdr:colOff>187325</xdr:colOff>
      <xdr:row>54</xdr:row>
      <xdr:rowOff>154432</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3098800" y="94035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124206</xdr:rowOff>
    </xdr:from>
    <xdr:to>
      <xdr:col>20</xdr:col>
      <xdr:colOff>38100</xdr:colOff>
      <xdr:row>56</xdr:row>
      <xdr:rowOff>54356</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39370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39133</xdr:rowOff>
    </xdr:from>
    <xdr:ext cx="7366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3606800" y="9640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117856</xdr:rowOff>
    </xdr:from>
    <xdr:to>
      <xdr:col>15</xdr:col>
      <xdr:colOff>98425</xdr:colOff>
      <xdr:row>54</xdr:row>
      <xdr:rowOff>145288</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2209800" y="93761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69342</xdr:rowOff>
    </xdr:from>
    <xdr:to>
      <xdr:col>15</xdr:col>
      <xdr:colOff>149225</xdr:colOff>
      <xdr:row>55</xdr:row>
      <xdr:rowOff>170942</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048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155719</xdr:rowOff>
    </xdr:from>
    <xdr:ext cx="7620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2717800" y="9585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117856</xdr:rowOff>
    </xdr:from>
    <xdr:to>
      <xdr:col>11</xdr:col>
      <xdr:colOff>9525</xdr:colOff>
      <xdr:row>54</xdr:row>
      <xdr:rowOff>117856</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1320800" y="93761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23622</xdr:rowOff>
    </xdr:from>
    <xdr:to>
      <xdr:col>11</xdr:col>
      <xdr:colOff>60325</xdr:colOff>
      <xdr:row>55</xdr:row>
      <xdr:rowOff>125222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2159000" y="945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109999</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1828800" y="9539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69342</xdr:rowOff>
    </xdr:from>
    <xdr:to>
      <xdr:col>6</xdr:col>
      <xdr:colOff>171450</xdr:colOff>
      <xdr:row>55</xdr:row>
      <xdr:rowOff>170942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1270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155719</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939800" y="9585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140208</xdr:rowOff>
    </xdr:from>
    <xdr:to>
      <xdr:col>24</xdr:col>
      <xdr:colOff>76200</xdr:colOff>
      <xdr:row>55</xdr:row>
      <xdr:rowOff>70358</xdr:rowOff>
    </xdr:to>
    <xdr:sp macro="" textlink="">
      <xdr:nvSpPr>
        <xdr:cNvPr id="199" name="楕円 198">
          <a:extLst>
            <a:ext uri="{FF2B5EF4-FFF2-40B4-BE49-F238E27FC236}">
              <a16:creationId xmlns:a16="http://schemas.microsoft.com/office/drawing/2014/main" id="{00000000-0008-0000-0400-0000C7000000}"/>
            </a:ext>
          </a:extLst>
        </xdr:cNvPr>
        <xdr:cNvSpPr/>
      </xdr:nvSpPr>
      <xdr:spPr>
        <a:xfrm>
          <a:off x="4775200" y="939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156735</xdr:rowOff>
    </xdr:from>
    <xdr:ext cx="762000" cy="259045"/>
    <xdr:sp macro="" textlink="">
      <xdr:nvSpPr>
        <xdr:cNvPr id="200" name="扶助費該当値テキスト">
          <a:extLst>
            <a:ext uri="{FF2B5EF4-FFF2-40B4-BE49-F238E27FC236}">
              <a16:creationId xmlns:a16="http://schemas.microsoft.com/office/drawing/2014/main" id="{00000000-0008-0000-0400-0000C8000000}"/>
            </a:ext>
          </a:extLst>
        </xdr:cNvPr>
        <xdr:cNvSpPr txBox="1"/>
      </xdr:nvSpPr>
      <xdr:spPr>
        <a:xfrm>
          <a:off x="4914900" y="924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103632</xdr:rowOff>
    </xdr:from>
    <xdr:to>
      <xdr:col>20</xdr:col>
      <xdr:colOff>38100</xdr:colOff>
      <xdr:row>55</xdr:row>
      <xdr:rowOff>33782</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3937000" y="936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43959</xdr:rowOff>
    </xdr:from>
    <xdr:ext cx="7366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606800" y="9130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94488</xdr:rowOff>
    </xdr:from>
    <xdr:to>
      <xdr:col>15</xdr:col>
      <xdr:colOff>149225</xdr:colOff>
      <xdr:row>55</xdr:row>
      <xdr:rowOff>24638</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048000" y="935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34815</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12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67056</xdr:rowOff>
    </xdr:from>
    <xdr:to>
      <xdr:col>11</xdr:col>
      <xdr:colOff>60325</xdr:colOff>
      <xdr:row>54</xdr:row>
      <xdr:rowOff>168656</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2159000" y="932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7383</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828800" y="909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67056</xdr:rowOff>
    </xdr:from>
    <xdr:to>
      <xdr:col>6</xdr:col>
      <xdr:colOff>171450</xdr:colOff>
      <xdr:row>54</xdr:row>
      <xdr:rowOff>168656</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1270000" y="932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7383</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939800" y="909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09" name="正方形/長方形 208">
          <a:extLst>
            <a:ext uri="{FF2B5EF4-FFF2-40B4-BE49-F238E27FC236}">
              <a16:creationId xmlns:a16="http://schemas.microsoft.com/office/drawing/2014/main" id="{00000000-0008-0000-0400-0000D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0" name="正方形/長方形 209">
          <a:extLst>
            <a:ext uri="{FF2B5EF4-FFF2-40B4-BE49-F238E27FC236}">
              <a16:creationId xmlns:a16="http://schemas.microsoft.com/office/drawing/2014/main" id="{00000000-0008-0000-0400-0000D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その他の経常収支比率は、前年度から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ポイントの増となった。これは構成の多くを占めるのは特別会計への繰出金となっており、今後も、事業会計での医療費や介護サービス給付費等の適正化を図るなど、繰出金抑制に努める。</a:t>
          </a:r>
        </a:p>
      </xdr:txBody>
    </xdr:sp>
    <xdr:clientData/>
  </xdr:twoCellAnchor>
  <xdr:oneCellAnchor>
    <xdr:from>
      <xdr:col>62</xdr:col>
      <xdr:colOff>6350</xdr:colOff>
      <xdr:row>49</xdr:row>
      <xdr:rowOff>107950</xdr:rowOff>
    </xdr:from>
    <xdr:ext cx="298543" cy="225703"/>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1" name="直線コネクタ 220">
          <a:extLst>
            <a:ext uri="{FF2B5EF4-FFF2-40B4-BE49-F238E27FC236}">
              <a16:creationId xmlns:a16="http://schemas.microsoft.com/office/drawing/2014/main" id="{00000000-0008-0000-0400-0000D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7" name="その他グラフ枠">
          <a:extLst>
            <a:ext uri="{FF2B5EF4-FFF2-40B4-BE49-F238E27FC236}">
              <a16:creationId xmlns:a16="http://schemas.microsoft.com/office/drawing/2014/main" id="{00000000-0008-0000-0400-0000ED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15422</xdr:rowOff>
    </xdr:from>
    <xdr:to>
      <xdr:col>82</xdr:col>
      <xdr:colOff>107950</xdr:colOff>
      <xdr:row>59</xdr:row>
      <xdr:rowOff>107950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flipV="1">
          <a:off x="16510000" y="9102272"/>
          <a:ext cx="0" cy="1121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80027</xdr:rowOff>
    </xdr:from>
    <xdr:ext cx="762000" cy="259045"/>
    <xdr:sp macro="" textlink="">
      <xdr:nvSpPr>
        <xdr:cNvPr id="239" name="その他最小値テキスト">
          <a:extLst>
            <a:ext uri="{FF2B5EF4-FFF2-40B4-BE49-F238E27FC236}">
              <a16:creationId xmlns:a16="http://schemas.microsoft.com/office/drawing/2014/main" id="{00000000-0008-0000-0400-0000EF000000}"/>
            </a:ext>
          </a:extLst>
        </xdr:cNvPr>
        <xdr:cNvSpPr txBox="1"/>
      </xdr:nvSpPr>
      <xdr:spPr>
        <a:xfrm>
          <a:off x="16598900" y="1019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59</xdr:row>
      <xdr:rowOff>107950</xdr:rowOff>
    </xdr:from>
    <xdr:to>
      <xdr:col>82</xdr:col>
      <xdr:colOff>196850</xdr:colOff>
      <xdr:row>59</xdr:row>
      <xdr:rowOff>107950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10223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101799</xdr:rowOff>
    </xdr:from>
    <xdr:ext cx="762000" cy="259045"/>
    <xdr:sp macro="" textlink="">
      <xdr:nvSpPr>
        <xdr:cNvPr id="241" name="その他最大値テキスト">
          <a:extLst>
            <a:ext uri="{FF2B5EF4-FFF2-40B4-BE49-F238E27FC236}">
              <a16:creationId xmlns:a16="http://schemas.microsoft.com/office/drawing/2014/main" id="{00000000-0008-0000-0400-0000F1000000}"/>
            </a:ext>
          </a:extLst>
        </xdr:cNvPr>
        <xdr:cNvSpPr txBox="1"/>
      </xdr:nvSpPr>
      <xdr:spPr>
        <a:xfrm>
          <a:off x="16598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15422</xdr:rowOff>
    </xdr:from>
    <xdr:to>
      <xdr:col>82</xdr:col>
      <xdr:colOff>196850</xdr:colOff>
      <xdr:row>53</xdr:row>
      <xdr:rowOff>15422</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94343</xdr:rowOff>
    </xdr:from>
    <xdr:to>
      <xdr:col>82</xdr:col>
      <xdr:colOff>107950</xdr:colOff>
      <xdr:row>58</xdr:row>
      <xdr:rowOff>105228</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5671800" y="10038443"/>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98170</xdr:rowOff>
    </xdr:from>
    <xdr:ext cx="762000" cy="259045"/>
    <xdr:sp macro="" textlink="">
      <xdr:nvSpPr>
        <xdr:cNvPr id="244" name="その他平均値テキスト">
          <a:extLst>
            <a:ext uri="{FF2B5EF4-FFF2-40B4-BE49-F238E27FC236}">
              <a16:creationId xmlns:a16="http://schemas.microsoft.com/office/drawing/2014/main" id="{00000000-0008-0000-0400-0000F4000000}"/>
            </a:ext>
          </a:extLst>
        </xdr:cNvPr>
        <xdr:cNvSpPr txBox="1"/>
      </xdr:nvSpPr>
      <xdr:spPr>
        <a:xfrm>
          <a:off x="16598900" y="9527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81643</xdr:rowOff>
    </xdr:from>
    <xdr:to>
      <xdr:col>82</xdr:col>
      <xdr:colOff>158750</xdr:colOff>
      <xdr:row>57</xdr:row>
      <xdr:rowOff>11793</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6459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94343</xdr:rowOff>
    </xdr:from>
    <xdr:to>
      <xdr:col>78</xdr:col>
      <xdr:colOff>69850</xdr:colOff>
      <xdr:row>61</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4782800" y="10038443"/>
          <a:ext cx="889000" cy="48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146957</xdr:rowOff>
    </xdr:from>
    <xdr:to>
      <xdr:col>78</xdr:col>
      <xdr:colOff>120650</xdr:colOff>
      <xdr:row>57</xdr:row>
      <xdr:rowOff>77107</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5621000" y="974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87284</xdr:rowOff>
    </xdr:from>
    <xdr:ext cx="7366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5290800" y="9517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154215</xdr:rowOff>
    </xdr:from>
    <xdr:to>
      <xdr:col>73</xdr:col>
      <xdr:colOff>180975</xdr:colOff>
      <xdr:row>61</xdr:row>
      <xdr:rowOff>69850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893800" y="104412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65512</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4401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154215</xdr:rowOff>
    </xdr:from>
    <xdr:to>
      <xdr:col>69</xdr:col>
      <xdr:colOff>92075</xdr:colOff>
      <xdr:row>61</xdr:row>
      <xdr:rowOff>102507</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004800" y="10441215"/>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59872</xdr:rowOff>
    </xdr:from>
    <xdr:to>
      <xdr:col>69</xdr:col>
      <xdr:colOff>142875</xdr:colOff>
      <xdr:row>56</xdr:row>
      <xdr:rowOff>161472</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3843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199</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3512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119942</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623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54428</xdr:rowOff>
    </xdr:from>
    <xdr:to>
      <xdr:col>82</xdr:col>
      <xdr:colOff>158750</xdr:colOff>
      <xdr:row>58</xdr:row>
      <xdr:rowOff>156028</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6459200" y="999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26505</xdr:rowOff>
    </xdr:from>
    <xdr:ext cx="762000" cy="259045"/>
    <xdr:sp macro="" textlink="">
      <xdr:nvSpPr>
        <xdr:cNvPr id="263" name="その他該当値テキスト">
          <a:extLst>
            <a:ext uri="{FF2B5EF4-FFF2-40B4-BE49-F238E27FC236}">
              <a16:creationId xmlns:a16="http://schemas.microsoft.com/office/drawing/2014/main" id="{00000000-0008-0000-0400-000007010000}"/>
            </a:ext>
          </a:extLst>
        </xdr:cNvPr>
        <xdr:cNvSpPr txBox="1"/>
      </xdr:nvSpPr>
      <xdr:spPr>
        <a:xfrm>
          <a:off x="16598900" y="9970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43543</xdr:rowOff>
    </xdr:from>
    <xdr:to>
      <xdr:col>78</xdr:col>
      <xdr:colOff>120650</xdr:colOff>
      <xdr:row>58</xdr:row>
      <xdr:rowOff>145143</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5621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129920</xdr:rowOff>
    </xdr:from>
    <xdr:ext cx="7366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5290800" y="10074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61</xdr:row>
      <xdr:rowOff>19050</xdr:rowOff>
    </xdr:from>
    <xdr:to>
      <xdr:col>74</xdr:col>
      <xdr:colOff>31750</xdr:colOff>
      <xdr:row>61</xdr:row>
      <xdr:rowOff>120650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4732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105427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401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103415</xdr:rowOff>
    </xdr:from>
    <xdr:to>
      <xdr:col>69</xdr:col>
      <xdr:colOff>142875</xdr:colOff>
      <xdr:row>61</xdr:row>
      <xdr:rowOff>33565</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3843000" y="1039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18342</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512800" y="1047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51707</xdr:rowOff>
    </xdr:from>
    <xdr:to>
      <xdr:col>65</xdr:col>
      <xdr:colOff>53975</xdr:colOff>
      <xdr:row>61</xdr:row>
      <xdr:rowOff>153307</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2954000" y="1051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138084</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623800" y="1059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補助費等の経常収支比率は、学校給食食材費補助金の対象拡大による増等により前年度から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ポイントの増となった。</a:t>
          </a:r>
        </a:p>
        <a:p>
          <a:r>
            <a:rPr kumimoji="1" lang="ja-JP" altLang="en-US" sz="1300">
              <a:latin typeface="ＭＳ Ｐゴシック" panose="020B0600070205080204" pitchFamily="50" charset="-128"/>
              <a:ea typeface="ＭＳ Ｐゴシック" panose="020B0600070205080204" pitchFamily="50" charset="-128"/>
            </a:rPr>
            <a:t>　引き続き各種補助金等の効果を検証し、補助費全体の厳正な精査に努める。</a:t>
          </a:r>
        </a:p>
      </xdr:txBody>
    </xdr:sp>
    <xdr:clientData/>
  </xdr:twoCellAnchor>
  <xdr:oneCellAnchor>
    <xdr:from>
      <xdr:col>62</xdr:col>
      <xdr:colOff>6350</xdr:colOff>
      <xdr:row>29</xdr:row>
      <xdr:rowOff>107950</xdr:rowOff>
    </xdr:from>
    <xdr:ext cx="298543" cy="225703"/>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100330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63626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72407</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100330</xdr:rowOff>
    </xdr:from>
    <xdr:to>
      <xdr:col>82</xdr:col>
      <xdr:colOff>196850</xdr:colOff>
      <xdr:row>41</xdr:row>
      <xdr:rowOff>100330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115570</xdr:rowOff>
    </xdr:from>
    <xdr:to>
      <xdr:col>82</xdr:col>
      <xdr:colOff>107950</xdr:colOff>
      <xdr:row>35</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1163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109237</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8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137160</xdr:rowOff>
    </xdr:from>
    <xdr:to>
      <xdr:col>82</xdr:col>
      <xdr:colOff>158750</xdr:colOff>
      <xdr:row>37</xdr:row>
      <xdr:rowOff>67310</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92710</xdr:rowOff>
    </xdr:from>
    <xdr:to>
      <xdr:col>78</xdr:col>
      <xdr:colOff>69850</xdr:colOff>
      <xdr:row>35</xdr:row>
      <xdr:rowOff>115570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5750560"/>
          <a:ext cx="889000" cy="3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129540</xdr:rowOff>
    </xdr:from>
    <xdr:to>
      <xdr:col>78</xdr:col>
      <xdr:colOff>120650</xdr:colOff>
      <xdr:row>37</xdr:row>
      <xdr:rowOff>59690</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44467</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46990</xdr:rowOff>
    </xdr:from>
    <xdr:to>
      <xdr:col>73</xdr:col>
      <xdr:colOff>180975</xdr:colOff>
      <xdr:row>33</xdr:row>
      <xdr:rowOff>92710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57048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91440</xdr:rowOff>
    </xdr:from>
    <xdr:to>
      <xdr:col>74</xdr:col>
      <xdr:colOff>31750</xdr:colOff>
      <xdr:row>37</xdr:row>
      <xdr:rowOff>21590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6367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46990</xdr:rowOff>
    </xdr:from>
    <xdr:to>
      <xdr:col>69</xdr:col>
      <xdr:colOff>92075</xdr:colOff>
      <xdr:row>33</xdr:row>
      <xdr:rowOff>107950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5704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53340</xdr:rowOff>
    </xdr:from>
    <xdr:to>
      <xdr:col>69</xdr:col>
      <xdr:colOff>142875</xdr:colOff>
      <xdr:row>36</xdr:row>
      <xdr:rowOff>154940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139717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29227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110490</xdr:rowOff>
    </xdr:from>
    <xdr:to>
      <xdr:col>82</xdr:col>
      <xdr:colOff>158750</xdr:colOff>
      <xdr:row>36</xdr:row>
      <xdr:rowOff>40640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127017</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64770</xdr:rowOff>
    </xdr:from>
    <xdr:to>
      <xdr:col>78</xdr:col>
      <xdr:colOff>120650</xdr:colOff>
      <xdr:row>35</xdr:row>
      <xdr:rowOff>166370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5097</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834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41910</xdr:rowOff>
    </xdr:from>
    <xdr:to>
      <xdr:col>74</xdr:col>
      <xdr:colOff>31750</xdr:colOff>
      <xdr:row>33</xdr:row>
      <xdr:rowOff>143510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153687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46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32</xdr:row>
      <xdr:rowOff>167640</xdr:rowOff>
    </xdr:from>
    <xdr:to>
      <xdr:col>69</xdr:col>
      <xdr:colOff>142875</xdr:colOff>
      <xdr:row>33</xdr:row>
      <xdr:rowOff>97790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65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107967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42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57150</xdr:rowOff>
    </xdr:from>
    <xdr:to>
      <xdr:col>65</xdr:col>
      <xdr:colOff>53975</xdr:colOff>
      <xdr:row>33</xdr:row>
      <xdr:rowOff>158750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571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48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例年公債費の経常収支比率は、類似団体平均と比較しても下回っている状態が続いている。</a:t>
          </a:r>
        </a:p>
        <a:p>
          <a:r>
            <a:rPr kumimoji="1" lang="ja-JP" altLang="en-US" sz="1300">
              <a:latin typeface="ＭＳ Ｐゴシック" panose="020B0600070205080204" pitchFamily="50" charset="-128"/>
              <a:ea typeface="ＭＳ Ｐゴシック" panose="020B0600070205080204" pitchFamily="50" charset="-128"/>
            </a:rPr>
            <a:t>　ただし、今後大型の施設更新を控えており、地方債の活用を想定していることから、当該数値の上昇を見込んでいる。</a:t>
          </a:r>
        </a:p>
        <a:p>
          <a:r>
            <a:rPr kumimoji="1" lang="ja-JP" altLang="en-US" sz="1300">
              <a:latin typeface="ＭＳ Ｐゴシック" panose="020B0600070205080204" pitchFamily="50" charset="-128"/>
              <a:ea typeface="ＭＳ Ｐゴシック" panose="020B0600070205080204" pitchFamily="50" charset="-128"/>
            </a:rPr>
            <a:t>　利子も上昇傾向のため、必要以上に地方債に頼らないように、一般財源の確保や補助金の活用を模索することに努める。</a:t>
          </a: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40132</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663424"/>
          <a:ext cx="0" cy="10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12209</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72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40132</xdr:rowOff>
    </xdr:from>
    <xdr:to>
      <xdr:col>24</xdr:col>
      <xdr:colOff>114300</xdr:colOff>
      <xdr:row>80</xdr:row>
      <xdr:rowOff>40132</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75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49276</xdr:rowOff>
    </xdr:from>
    <xdr:to>
      <xdr:col>24</xdr:col>
      <xdr:colOff>25400</xdr:colOff>
      <xdr:row>76</xdr:row>
      <xdr:rowOff>72137</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3079476"/>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57421</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087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85344</xdr:rowOff>
    </xdr:from>
    <xdr:to>
      <xdr:col>24</xdr:col>
      <xdr:colOff>76200</xdr:colOff>
      <xdr:row>77</xdr:row>
      <xdr:rowOff>15494</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67563</xdr:rowOff>
    </xdr:from>
    <xdr:to>
      <xdr:col>19</xdr:col>
      <xdr:colOff>187325</xdr:colOff>
      <xdr:row>76</xdr:row>
      <xdr:rowOff>72137</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097763"/>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103632</xdr:rowOff>
    </xdr:from>
    <xdr:to>
      <xdr:col>20</xdr:col>
      <xdr:colOff>38100</xdr:colOff>
      <xdr:row>77</xdr:row>
      <xdr:rowOff>33782</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18559</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20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26415</xdr:rowOff>
    </xdr:from>
    <xdr:to>
      <xdr:col>15</xdr:col>
      <xdr:colOff>98425</xdr:colOff>
      <xdr:row>76</xdr:row>
      <xdr:rowOff>67563</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056615"/>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108204</xdr:rowOff>
    </xdr:from>
    <xdr:to>
      <xdr:col>15</xdr:col>
      <xdr:colOff>149225</xdr:colOff>
      <xdr:row>77</xdr:row>
      <xdr:rowOff>38354</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23131</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26415</xdr:rowOff>
    </xdr:from>
    <xdr:to>
      <xdr:col>11</xdr:col>
      <xdr:colOff>9525</xdr:colOff>
      <xdr:row>76</xdr:row>
      <xdr:rowOff>40132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3056615"/>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80772</xdr:rowOff>
    </xdr:from>
    <xdr:to>
      <xdr:col>11</xdr:col>
      <xdr:colOff>60325</xdr:colOff>
      <xdr:row>77</xdr:row>
      <xdr:rowOff>10922</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167149</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1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27703</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169926</xdr:rowOff>
    </xdr:from>
    <xdr:to>
      <xdr:col>24</xdr:col>
      <xdr:colOff>76200</xdr:colOff>
      <xdr:row>76</xdr:row>
      <xdr:rowOff>100076</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15003</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87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21337</xdr:rowOff>
    </xdr:from>
    <xdr:to>
      <xdr:col>20</xdr:col>
      <xdr:colOff>38100</xdr:colOff>
      <xdr:row>76</xdr:row>
      <xdr:rowOff>122937</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133113</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820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16763</xdr:rowOff>
    </xdr:from>
    <xdr:to>
      <xdr:col>15</xdr:col>
      <xdr:colOff>149225</xdr:colOff>
      <xdr:row>76</xdr:row>
      <xdr:rowOff>118363</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128541</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815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147065</xdr:rowOff>
    </xdr:from>
    <xdr:to>
      <xdr:col>11</xdr:col>
      <xdr:colOff>60325</xdr:colOff>
      <xdr:row>76</xdr:row>
      <xdr:rowOff>77215</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87393</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160782</xdr:rowOff>
    </xdr:from>
    <xdr:to>
      <xdr:col>6</xdr:col>
      <xdr:colOff>171450</xdr:colOff>
      <xdr:row>76</xdr:row>
      <xdr:rowOff>90932</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101109</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788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公債費以外の経常収支比率について、類似団体等を上回る数値となっており、財政の弾力性は低い状態であることがわかる。</a:t>
          </a:r>
        </a:p>
        <a:p>
          <a:r>
            <a:rPr kumimoji="1" lang="ja-JP" altLang="en-US" sz="1300">
              <a:latin typeface="ＭＳ Ｐゴシック" panose="020B0600070205080204" pitchFamily="50" charset="-128"/>
              <a:ea typeface="ＭＳ Ｐゴシック" panose="020B0600070205080204" pitchFamily="50" charset="-128"/>
            </a:rPr>
            <a:t>　これらの改善を目指し、これまでの分析でも述べたように経常的経費の抑制に努める。</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77470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476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49547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93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77470</xdr:rowOff>
    </xdr:from>
    <xdr:to>
      <xdr:col>82</xdr:col>
      <xdr:colOff>196850</xdr:colOff>
      <xdr:row>81</xdr:row>
      <xdr:rowOff>77470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964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118127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31750</xdr:rowOff>
    </xdr:from>
    <xdr:to>
      <xdr:col>82</xdr:col>
      <xdr:colOff>196850</xdr:colOff>
      <xdr:row>73</xdr:row>
      <xdr:rowOff>31750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39370</xdr:rowOff>
    </xdr:from>
    <xdr:to>
      <xdr:col>82</xdr:col>
      <xdr:colOff>107950</xdr:colOff>
      <xdr:row>78</xdr:row>
      <xdr:rowOff>123189</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3412470"/>
          <a:ext cx="8382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153688</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012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137161</xdr:rowOff>
    </xdr:from>
    <xdr:to>
      <xdr:col>82</xdr:col>
      <xdr:colOff>158750</xdr:colOff>
      <xdr:row>77</xdr:row>
      <xdr:rowOff>67311</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39370</xdr:rowOff>
    </xdr:from>
    <xdr:to>
      <xdr:col>78</xdr:col>
      <xdr:colOff>69850</xdr:colOff>
      <xdr:row>78</xdr:row>
      <xdr:rowOff>39370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3412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114300</xdr:rowOff>
    </xdr:from>
    <xdr:to>
      <xdr:col>78</xdr:col>
      <xdr:colOff>120650</xdr:colOff>
      <xdr:row>77</xdr:row>
      <xdr:rowOff>44450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54627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xdr:rowOff>
    </xdr:from>
    <xdr:to>
      <xdr:col>73</xdr:col>
      <xdr:colOff>180975</xdr:colOff>
      <xdr:row>78</xdr:row>
      <xdr:rowOff>39370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20292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41911</xdr:rowOff>
    </xdr:from>
    <xdr:to>
      <xdr:col>74</xdr:col>
      <xdr:colOff>31750</xdr:colOff>
      <xdr:row>76</xdr:row>
      <xdr:rowOff>143511</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153687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1270</xdr:rowOff>
    </xdr:from>
    <xdr:to>
      <xdr:col>69</xdr:col>
      <xdr:colOff>92075</xdr:colOff>
      <xdr:row>78</xdr:row>
      <xdr:rowOff>8889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3202920"/>
          <a:ext cx="889000" cy="17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83820</xdr:rowOff>
    </xdr:from>
    <xdr:to>
      <xdr:col>69</xdr:col>
      <xdr:colOff>142875</xdr:colOff>
      <xdr:row>76</xdr:row>
      <xdr:rowOff>13970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94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24147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711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87630</xdr:rowOff>
    </xdr:from>
    <xdr:to>
      <xdr:col>65</xdr:col>
      <xdr:colOff>53975</xdr:colOff>
      <xdr:row>77</xdr:row>
      <xdr:rowOff>17780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27957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8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72389</xdr:rowOff>
    </xdr:from>
    <xdr:to>
      <xdr:col>82</xdr:col>
      <xdr:colOff>158750</xdr:colOff>
      <xdr:row>79</xdr:row>
      <xdr:rowOff>2539</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44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44466</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4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160020</xdr:rowOff>
    </xdr:from>
    <xdr:to>
      <xdr:col>78</xdr:col>
      <xdr:colOff>120650</xdr:colOff>
      <xdr:row>78</xdr:row>
      <xdr:rowOff>90170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36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74947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448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160020</xdr:rowOff>
    </xdr:from>
    <xdr:to>
      <xdr:col>74</xdr:col>
      <xdr:colOff>31750</xdr:colOff>
      <xdr:row>78</xdr:row>
      <xdr:rowOff>90170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36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74947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44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121920</xdr:rowOff>
    </xdr:from>
    <xdr:to>
      <xdr:col>69</xdr:col>
      <xdr:colOff>142875</xdr:colOff>
      <xdr:row>77</xdr:row>
      <xdr:rowOff>52070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36847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129539</xdr:rowOff>
    </xdr:from>
    <xdr:to>
      <xdr:col>65</xdr:col>
      <xdr:colOff>53975</xdr:colOff>
      <xdr:row>78</xdr:row>
      <xdr:rowOff>59689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331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44466</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4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神奈川県二宮町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13754</xdr:rowOff>
    </xdr:from>
    <xdr:to>
      <xdr:col>29</xdr:col>
      <xdr:colOff>127000</xdr:colOff>
      <xdr:row>20</xdr:row>
      <xdr:rowOff>147561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29"/>
          <a:ext cx="0" cy="13339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119638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9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147561</xdr:rowOff>
    </xdr:from>
    <xdr:to>
      <xdr:col>30</xdr:col>
      <xdr:colOff>25400</xdr:colOff>
      <xdr:row>20</xdr:row>
      <xdr:rowOff>147561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24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100131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13754</xdr:rowOff>
    </xdr:from>
    <xdr:to>
      <xdr:col>30</xdr:col>
      <xdr:colOff>25400</xdr:colOff>
      <xdr:row>13</xdr:row>
      <xdr:rowOff>13754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138290</xdr:rowOff>
    </xdr:from>
    <xdr:to>
      <xdr:col>29</xdr:col>
      <xdr:colOff>127000</xdr:colOff>
      <xdr:row>19</xdr:row>
      <xdr:rowOff>60325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72015"/>
          <a:ext cx="647700" cy="934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123067</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256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98285</xdr:rowOff>
    </xdr:from>
    <xdr:to>
      <xdr:col>29</xdr:col>
      <xdr:colOff>177800</xdr:colOff>
      <xdr:row>19</xdr:row>
      <xdr:rowOff>28435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2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60325</xdr:rowOff>
    </xdr:from>
    <xdr:to>
      <xdr:col>26</xdr:col>
      <xdr:colOff>50800</xdr:colOff>
      <xdr:row>19</xdr:row>
      <xdr:rowOff>104521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65500"/>
          <a:ext cx="698500" cy="441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160452</xdr:rowOff>
    </xdr:from>
    <xdr:to>
      <xdr:col>26</xdr:col>
      <xdr:colOff>101600</xdr:colOff>
      <xdr:row>19</xdr:row>
      <xdr:rowOff>90602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2941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100779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63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104521</xdr:rowOff>
    </xdr:from>
    <xdr:to>
      <xdr:col>22</xdr:col>
      <xdr:colOff>114300</xdr:colOff>
      <xdr:row>19</xdr:row>
      <xdr:rowOff>157785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409696"/>
          <a:ext cx="698500" cy="532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22873</xdr:rowOff>
    </xdr:from>
    <xdr:to>
      <xdr:col>22</xdr:col>
      <xdr:colOff>165100</xdr:colOff>
      <xdr:row>19</xdr:row>
      <xdr:rowOff>124473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28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134650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9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157785</xdr:rowOff>
    </xdr:from>
    <xdr:to>
      <xdr:col>18</xdr:col>
      <xdr:colOff>177800</xdr:colOff>
      <xdr:row>20</xdr:row>
      <xdr:rowOff>13068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462960"/>
          <a:ext cx="698500" cy="267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35281</xdr:rowOff>
    </xdr:from>
    <xdr:to>
      <xdr:col>19</xdr:col>
      <xdr:colOff>38100</xdr:colOff>
      <xdr:row>19</xdr:row>
      <xdr:rowOff>136881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0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147058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0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56426</xdr:rowOff>
    </xdr:from>
    <xdr:to>
      <xdr:col>15</xdr:col>
      <xdr:colOff>101600</xdr:colOff>
      <xdr:row>19</xdr:row>
      <xdr:rowOff>158026</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1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168203</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30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87490</xdr:rowOff>
    </xdr:from>
    <xdr:to>
      <xdr:col>29</xdr:col>
      <xdr:colOff>177800</xdr:colOff>
      <xdr:row>19</xdr:row>
      <xdr:rowOff>17640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21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104017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66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9525</xdr:rowOff>
    </xdr:from>
    <xdr:to>
      <xdr:col>26</xdr:col>
      <xdr:colOff>101600</xdr:colOff>
      <xdr:row>19</xdr:row>
      <xdr:rowOff>111125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314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95902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40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53721</xdr:rowOff>
    </xdr:from>
    <xdr:to>
      <xdr:col>22</xdr:col>
      <xdr:colOff>165100</xdr:colOff>
      <xdr:row>19</xdr:row>
      <xdr:rowOff>155321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58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140098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4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106985</xdr:rowOff>
    </xdr:from>
    <xdr:to>
      <xdr:col>19</xdr:col>
      <xdr:colOff>38100</xdr:colOff>
      <xdr:row>20</xdr:row>
      <xdr:rowOff>37135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121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21912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9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133718</xdr:rowOff>
    </xdr:from>
    <xdr:to>
      <xdr:col>15</xdr:col>
      <xdr:colOff>101600</xdr:colOff>
      <xdr:row>20</xdr:row>
      <xdr:rowOff>63868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388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48645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25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53505</xdr:rowOff>
    </xdr:from>
    <xdr:to>
      <xdr:col>29</xdr:col>
      <xdr:colOff>127000</xdr:colOff>
      <xdr:row>37</xdr:row>
      <xdr:rowOff>36726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5978055"/>
          <a:ext cx="0" cy="11833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8803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133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36726</xdr:rowOff>
    </xdr:from>
    <xdr:to>
      <xdr:col>30</xdr:col>
      <xdr:colOff>25400</xdr:colOff>
      <xdr:row>37</xdr:row>
      <xdr:rowOff>36726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1614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311332</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721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53505</xdr:rowOff>
    </xdr:from>
    <xdr:to>
      <xdr:col>30</xdr:col>
      <xdr:colOff>25400</xdr:colOff>
      <xdr:row>33</xdr:row>
      <xdr:rowOff>53505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59780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122862</xdr:rowOff>
    </xdr:from>
    <xdr:to>
      <xdr:col>29</xdr:col>
      <xdr:colOff>127000</xdr:colOff>
      <xdr:row>35</xdr:row>
      <xdr:rowOff>131755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733212"/>
          <a:ext cx="647700" cy="88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194111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461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6134</xdr:rowOff>
    </xdr:from>
    <xdr:to>
      <xdr:col>29</xdr:col>
      <xdr:colOff>177800</xdr:colOff>
      <xdr:row>35</xdr:row>
      <xdr:rowOff>107734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6164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131755</xdr:rowOff>
    </xdr:from>
    <xdr:to>
      <xdr:col>26</xdr:col>
      <xdr:colOff>50800</xdr:colOff>
      <xdr:row>35</xdr:row>
      <xdr:rowOff>167074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742105"/>
          <a:ext cx="698500" cy="353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18364</xdr:rowOff>
    </xdr:from>
    <xdr:to>
      <xdr:col>26</xdr:col>
      <xdr:colOff>101600</xdr:colOff>
      <xdr:row>35</xdr:row>
      <xdr:rowOff>119964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28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130141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397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167074</xdr:rowOff>
    </xdr:from>
    <xdr:to>
      <xdr:col>22</xdr:col>
      <xdr:colOff>114300</xdr:colOff>
      <xdr:row>35</xdr:row>
      <xdr:rowOff>199215</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777424"/>
          <a:ext cx="698500" cy="321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28308</xdr:rowOff>
    </xdr:from>
    <xdr:to>
      <xdr:col>22</xdr:col>
      <xdr:colOff>165100</xdr:colOff>
      <xdr:row>35</xdr:row>
      <xdr:rowOff>129908</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638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140085</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407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199215</xdr:rowOff>
    </xdr:from>
    <xdr:to>
      <xdr:col>18</xdr:col>
      <xdr:colOff>177800</xdr:colOff>
      <xdr:row>35</xdr:row>
      <xdr:rowOff>229230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809565"/>
          <a:ext cx="698500" cy="30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56060</xdr:rowOff>
    </xdr:from>
    <xdr:to>
      <xdr:col>19</xdr:col>
      <xdr:colOff>38100</xdr:colOff>
      <xdr:row>35</xdr:row>
      <xdr:rowOff>157660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6664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167838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435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71354</xdr:rowOff>
    </xdr:from>
    <xdr:to>
      <xdr:col>15</xdr:col>
      <xdr:colOff>101600</xdr:colOff>
      <xdr:row>35</xdr:row>
      <xdr:rowOff>172954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681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183131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45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72062</xdr:rowOff>
    </xdr:from>
    <xdr:to>
      <xdr:col>29</xdr:col>
      <xdr:colOff>177800</xdr:colOff>
      <xdr:row>35</xdr:row>
      <xdr:rowOff>173662</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6824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44139</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654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80955</xdr:rowOff>
    </xdr:from>
    <xdr:to>
      <xdr:col>26</xdr:col>
      <xdr:colOff>101600</xdr:colOff>
      <xdr:row>35</xdr:row>
      <xdr:rowOff>182555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6913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167332</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777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116274</xdr:rowOff>
    </xdr:from>
    <xdr:to>
      <xdr:col>22</xdr:col>
      <xdr:colOff>165100</xdr:colOff>
      <xdr:row>35</xdr:row>
      <xdr:rowOff>217874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7266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202651</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81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148415</xdr:rowOff>
    </xdr:from>
    <xdr:to>
      <xdr:col>19</xdr:col>
      <xdr:colOff>38100</xdr:colOff>
      <xdr:row>35</xdr:row>
      <xdr:rowOff>250015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7587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234792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84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178430</xdr:rowOff>
    </xdr:from>
    <xdr:to>
      <xdr:col>15</xdr:col>
      <xdr:colOff>101600</xdr:colOff>
      <xdr:row>35</xdr:row>
      <xdr:rowOff>280030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7887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264807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87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神奈川県二宮町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27,415
27,090
9.08
10,486,357
10,095,561
370,581
6,417,251
6,219,873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73096</xdr:rowOff>
    </xdr:from>
    <xdr:to>
      <xdr:col>24</xdr:col>
      <xdr:colOff>62865</xdr:colOff>
      <xdr:row>38</xdr:row>
      <xdr:rowOff>141366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16596"/>
          <a:ext cx="1270" cy="1439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145193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141366</xdr:rowOff>
    </xdr:from>
    <xdr:to>
      <xdr:col>24</xdr:col>
      <xdr:colOff>152400</xdr:colOff>
      <xdr:row>38</xdr:row>
      <xdr:rowOff>141366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56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19773</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1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73096</xdr:rowOff>
    </xdr:from>
    <xdr:to>
      <xdr:col>24</xdr:col>
      <xdr:colOff>152400</xdr:colOff>
      <xdr:row>30</xdr:row>
      <xdr:rowOff>73096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1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102144</xdr:rowOff>
    </xdr:from>
    <xdr:to>
      <xdr:col>24</xdr:col>
      <xdr:colOff>63500</xdr:colOff>
      <xdr:row>36</xdr:row>
      <xdr:rowOff>45598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02894"/>
          <a:ext cx="838200" cy="1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16872</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90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38445</xdr:rowOff>
    </xdr:from>
    <xdr:to>
      <xdr:col>24</xdr:col>
      <xdr:colOff>114300</xdr:colOff>
      <xdr:row>36</xdr:row>
      <xdr:rowOff>140045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1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45598</xdr:rowOff>
    </xdr:from>
    <xdr:to>
      <xdr:col>19</xdr:col>
      <xdr:colOff>177800</xdr:colOff>
      <xdr:row>36</xdr:row>
      <xdr:rowOff>103908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17798"/>
          <a:ext cx="889000" cy="58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117508</xdr:rowOff>
    </xdr:from>
    <xdr:to>
      <xdr:col>20</xdr:col>
      <xdr:colOff>38100</xdr:colOff>
      <xdr:row>37</xdr:row>
      <xdr:rowOff>47658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89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38785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82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103908</xdr:rowOff>
    </xdr:from>
    <xdr:to>
      <xdr:col>15</xdr:col>
      <xdr:colOff>50800</xdr:colOff>
      <xdr:row>36</xdr:row>
      <xdr:rowOff>170087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76108"/>
          <a:ext cx="889000" cy="6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145185</xdr:rowOff>
    </xdr:from>
    <xdr:to>
      <xdr:col>15</xdr:col>
      <xdr:colOff>101600</xdr:colOff>
      <xdr:row>37</xdr:row>
      <xdr:rowOff>75335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66462</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1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170087</xdr:rowOff>
    </xdr:from>
    <xdr:to>
      <xdr:col>10</xdr:col>
      <xdr:colOff>114300</xdr:colOff>
      <xdr:row>37</xdr:row>
      <xdr:rowOff>17121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42287"/>
          <a:ext cx="889000" cy="18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152989</xdr:rowOff>
    </xdr:from>
    <xdr:to>
      <xdr:col>10</xdr:col>
      <xdr:colOff>165100</xdr:colOff>
      <xdr:row>37</xdr:row>
      <xdr:rowOff>83139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74266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17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4302</xdr:rowOff>
    </xdr:from>
    <xdr:to>
      <xdr:col>6</xdr:col>
      <xdr:colOff>38100</xdr:colOff>
      <xdr:row>37</xdr:row>
      <xdr:rowOff>105902</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97029</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51344</xdr:rowOff>
    </xdr:from>
    <xdr:to>
      <xdr:col>24</xdr:col>
      <xdr:colOff>114300</xdr:colOff>
      <xdr:row>35</xdr:row>
      <xdr:rowOff>152944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5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74221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0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166248</xdr:rowOff>
    </xdr:from>
    <xdr:to>
      <xdr:col>20</xdr:col>
      <xdr:colOff>38100</xdr:colOff>
      <xdr:row>36</xdr:row>
      <xdr:rowOff>96398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6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112925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42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53108</xdr:rowOff>
    </xdr:from>
    <xdr:to>
      <xdr:col>15</xdr:col>
      <xdr:colOff>101600</xdr:colOff>
      <xdr:row>36</xdr:row>
      <xdr:rowOff>154708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2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171235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00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119287</xdr:rowOff>
    </xdr:from>
    <xdr:to>
      <xdr:col>10</xdr:col>
      <xdr:colOff>165100</xdr:colOff>
      <xdr:row>37</xdr:row>
      <xdr:rowOff>49437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91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65964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6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137771</xdr:rowOff>
    </xdr:from>
    <xdr:to>
      <xdr:col>6</xdr:col>
      <xdr:colOff>38100</xdr:colOff>
      <xdr:row>37</xdr:row>
      <xdr:rowOff>67921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0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84448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8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126002</xdr:rowOff>
    </xdr:from>
    <xdr:to>
      <xdr:col>24</xdr:col>
      <xdr:colOff>62865</xdr:colOff>
      <xdr:row>59</xdr:row>
      <xdr:rowOff>19612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98502"/>
          <a:ext cx="1270" cy="143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23439</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3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19612</xdr:rowOff>
    </xdr:from>
    <xdr:to>
      <xdr:col>24</xdr:col>
      <xdr:colOff>152400</xdr:colOff>
      <xdr:row>59</xdr:row>
      <xdr:rowOff>19612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3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72679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73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126002</xdr:rowOff>
    </xdr:from>
    <xdr:to>
      <xdr:col>24</xdr:col>
      <xdr:colOff>152400</xdr:colOff>
      <xdr:row>50</xdr:row>
      <xdr:rowOff>126002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98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71074</xdr:rowOff>
    </xdr:from>
    <xdr:to>
      <xdr:col>24</xdr:col>
      <xdr:colOff>63500</xdr:colOff>
      <xdr:row>58</xdr:row>
      <xdr:rowOff>75802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10015174"/>
          <a:ext cx="838200" cy="4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67045</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68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44168</xdr:rowOff>
    </xdr:from>
    <xdr:to>
      <xdr:col>24</xdr:col>
      <xdr:colOff>114300</xdr:colOff>
      <xdr:row>57</xdr:row>
      <xdr:rowOff>145768</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1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169729</xdr:rowOff>
    </xdr:from>
    <xdr:to>
      <xdr:col>19</xdr:col>
      <xdr:colOff>177800</xdr:colOff>
      <xdr:row>58</xdr:row>
      <xdr:rowOff>71074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942379"/>
          <a:ext cx="889000" cy="72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63324</xdr:rowOff>
    </xdr:from>
    <xdr:to>
      <xdr:col>20</xdr:col>
      <xdr:colOff>38100</xdr:colOff>
      <xdr:row>57</xdr:row>
      <xdr:rowOff>164924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3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10001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1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169729</xdr:rowOff>
    </xdr:from>
    <xdr:to>
      <xdr:col>15</xdr:col>
      <xdr:colOff>50800</xdr:colOff>
      <xdr:row>58</xdr:row>
      <xdr:rowOff>42545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42379"/>
          <a:ext cx="889000" cy="44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42376</xdr:rowOff>
    </xdr:from>
    <xdr:to>
      <xdr:col>15</xdr:col>
      <xdr:colOff>101600</xdr:colOff>
      <xdr:row>57</xdr:row>
      <xdr:rowOff>143976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1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160503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9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42545</xdr:rowOff>
    </xdr:from>
    <xdr:to>
      <xdr:col>10</xdr:col>
      <xdr:colOff>114300</xdr:colOff>
      <xdr:row>58</xdr:row>
      <xdr:rowOff>95077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86645"/>
          <a:ext cx="889000" cy="52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85882</xdr:rowOff>
    </xdr:from>
    <xdr:to>
      <xdr:col>10</xdr:col>
      <xdr:colOff>165100</xdr:colOff>
      <xdr:row>58</xdr:row>
      <xdr:rowOff>16032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58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32559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3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137254</xdr:rowOff>
    </xdr:from>
    <xdr:to>
      <xdr:col>6</xdr:col>
      <xdr:colOff>38100</xdr:colOff>
      <xdr:row>58</xdr:row>
      <xdr:rowOff>67404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0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83931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8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25002</xdr:rowOff>
    </xdr:from>
    <xdr:to>
      <xdr:col>24</xdr:col>
      <xdr:colOff>114300</xdr:colOff>
      <xdr:row>58</xdr:row>
      <xdr:rowOff>126602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6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111379</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8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20274</xdr:rowOff>
    </xdr:from>
    <xdr:to>
      <xdr:col>20</xdr:col>
      <xdr:colOff>38100</xdr:colOff>
      <xdr:row>58</xdr:row>
      <xdr:rowOff>121874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6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113001</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05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118929</xdr:rowOff>
    </xdr:from>
    <xdr:to>
      <xdr:col>15</xdr:col>
      <xdr:colOff>101600</xdr:colOff>
      <xdr:row>58</xdr:row>
      <xdr:rowOff>49079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9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40206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8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163195</xdr:rowOff>
    </xdr:from>
    <xdr:to>
      <xdr:col>10</xdr:col>
      <xdr:colOff>165100</xdr:colOff>
      <xdr:row>58</xdr:row>
      <xdr:rowOff>93345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3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84472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28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44277</xdr:rowOff>
    </xdr:from>
    <xdr:to>
      <xdr:col>6</xdr:col>
      <xdr:colOff>38100</xdr:colOff>
      <xdr:row>58</xdr:row>
      <xdr:rowOff>145877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8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137004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81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2311</xdr:rowOff>
    </xdr:from>
    <xdr:to>
      <xdr:col>24</xdr:col>
      <xdr:colOff>62865</xdr:colOff>
      <xdr:row>78</xdr:row>
      <xdr:rowOff>117526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346711"/>
          <a:ext cx="1270" cy="1143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121353</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94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117526</xdr:rowOff>
    </xdr:from>
    <xdr:to>
      <xdr:col>24</xdr:col>
      <xdr:colOff>152400</xdr:colOff>
      <xdr:row>78</xdr:row>
      <xdr:rowOff>117526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120438</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2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2311</xdr:rowOff>
    </xdr:from>
    <xdr:to>
      <xdr:col>24</xdr:col>
      <xdr:colOff>152400</xdr:colOff>
      <xdr:row>72</xdr:row>
      <xdr:rowOff>2311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346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101433</xdr:rowOff>
    </xdr:from>
    <xdr:to>
      <xdr:col>24</xdr:col>
      <xdr:colOff>63500</xdr:colOff>
      <xdr:row>77</xdr:row>
      <xdr:rowOff>108976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303083"/>
          <a:ext cx="838200" cy="7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40581</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242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62154</xdr:rowOff>
    </xdr:from>
    <xdr:to>
      <xdr:col>24</xdr:col>
      <xdr:colOff>114300</xdr:colOff>
      <xdr:row>77</xdr:row>
      <xdr:rowOff>163754</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63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93568</xdr:rowOff>
    </xdr:from>
    <xdr:to>
      <xdr:col>19</xdr:col>
      <xdr:colOff>177800</xdr:colOff>
      <xdr:row>77</xdr:row>
      <xdr:rowOff>108976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295218"/>
          <a:ext cx="889000" cy="15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65263</xdr:rowOff>
    </xdr:from>
    <xdr:to>
      <xdr:col>20</xdr:col>
      <xdr:colOff>38100</xdr:colOff>
      <xdr:row>77</xdr:row>
      <xdr:rowOff>166863</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66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157990</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359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35779</xdr:rowOff>
    </xdr:from>
    <xdr:to>
      <xdr:col>15</xdr:col>
      <xdr:colOff>50800</xdr:colOff>
      <xdr:row>77</xdr:row>
      <xdr:rowOff>93568</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237429"/>
          <a:ext cx="889000" cy="57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68692</xdr:rowOff>
    </xdr:from>
    <xdr:to>
      <xdr:col>15</xdr:col>
      <xdr:colOff>101600</xdr:colOff>
      <xdr:row>77</xdr:row>
      <xdr:rowOff>170292</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161419</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36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35779</xdr:rowOff>
    </xdr:from>
    <xdr:to>
      <xdr:col>10</xdr:col>
      <xdr:colOff>114300</xdr:colOff>
      <xdr:row>77</xdr:row>
      <xdr:rowOff>162652</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237429"/>
          <a:ext cx="889000" cy="12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73492</xdr:rowOff>
    </xdr:from>
    <xdr:to>
      <xdr:col>10</xdr:col>
      <xdr:colOff>165100</xdr:colOff>
      <xdr:row>78</xdr:row>
      <xdr:rowOff>3642</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166219</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36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74819</xdr:rowOff>
    </xdr:from>
    <xdr:to>
      <xdr:col>6</xdr:col>
      <xdr:colOff>38100</xdr:colOff>
      <xdr:row>78</xdr:row>
      <xdr:rowOff>4969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21496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50633</xdr:rowOff>
    </xdr:from>
    <xdr:to>
      <xdr:col>24</xdr:col>
      <xdr:colOff>114300</xdr:colOff>
      <xdr:row>77</xdr:row>
      <xdr:rowOff>152233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25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73510</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103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58176</xdr:rowOff>
    </xdr:from>
    <xdr:to>
      <xdr:col>20</xdr:col>
      <xdr:colOff>38100</xdr:colOff>
      <xdr:row>77</xdr:row>
      <xdr:rowOff>159776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25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4853</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035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42768</xdr:rowOff>
    </xdr:from>
    <xdr:to>
      <xdr:col>15</xdr:col>
      <xdr:colOff>101600</xdr:colOff>
      <xdr:row>77</xdr:row>
      <xdr:rowOff>144368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24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160895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019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156429</xdr:rowOff>
    </xdr:from>
    <xdr:to>
      <xdr:col>10</xdr:col>
      <xdr:colOff>165100</xdr:colOff>
      <xdr:row>77</xdr:row>
      <xdr:rowOff>86579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186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103105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296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111852</xdr:rowOff>
    </xdr:from>
    <xdr:to>
      <xdr:col>6</xdr:col>
      <xdr:colOff>38100</xdr:colOff>
      <xdr:row>78</xdr:row>
      <xdr:rowOff>42002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1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33129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406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65982</xdr:rowOff>
    </xdr:from>
    <xdr:to>
      <xdr:col>24</xdr:col>
      <xdr:colOff>62865</xdr:colOff>
      <xdr:row>99</xdr:row>
      <xdr:rowOff>144413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67932"/>
          <a:ext cx="1270" cy="1450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148240</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12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144413</xdr:rowOff>
    </xdr:from>
    <xdr:to>
      <xdr:col>24</xdr:col>
      <xdr:colOff>152400</xdr:colOff>
      <xdr:row>99</xdr:row>
      <xdr:rowOff>144413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117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12659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43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65982</xdr:rowOff>
    </xdr:from>
    <xdr:to>
      <xdr:col>24</xdr:col>
      <xdr:colOff>152400</xdr:colOff>
      <xdr:row>91</xdr:row>
      <xdr:rowOff>65982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67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97475</xdr:rowOff>
    </xdr:from>
    <xdr:to>
      <xdr:col>24</xdr:col>
      <xdr:colOff>63500</xdr:colOff>
      <xdr:row>98</xdr:row>
      <xdr:rowOff>116252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899575"/>
          <a:ext cx="838200" cy="18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58056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45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35179</xdr:rowOff>
    </xdr:from>
    <xdr:to>
      <xdr:col>24</xdr:col>
      <xdr:colOff>114300</xdr:colOff>
      <xdr:row>96</xdr:row>
      <xdr:rowOff>136779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9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116252</xdr:rowOff>
    </xdr:from>
    <xdr:to>
      <xdr:col>19</xdr:col>
      <xdr:colOff>177800</xdr:colOff>
      <xdr:row>99</xdr:row>
      <xdr:rowOff>25857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918352"/>
          <a:ext cx="889000" cy="81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155085</xdr:rowOff>
    </xdr:from>
    <xdr:to>
      <xdr:col>20</xdr:col>
      <xdr:colOff>38100</xdr:colOff>
      <xdr:row>97</xdr:row>
      <xdr:rowOff>85235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61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101762</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38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96309</xdr:rowOff>
    </xdr:from>
    <xdr:to>
      <xdr:col>15</xdr:col>
      <xdr:colOff>50800</xdr:colOff>
      <xdr:row>99</xdr:row>
      <xdr:rowOff>25857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898409"/>
          <a:ext cx="889000" cy="10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78395</xdr:rowOff>
    </xdr:from>
    <xdr:to>
      <xdr:col>15</xdr:col>
      <xdr:colOff>101600</xdr:colOff>
      <xdr:row>98</xdr:row>
      <xdr:rowOff>8545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0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25072</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48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96309</xdr:rowOff>
    </xdr:from>
    <xdr:to>
      <xdr:col>10</xdr:col>
      <xdr:colOff>114300</xdr:colOff>
      <xdr:row>100</xdr:row>
      <xdr:rowOff>1245</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898409"/>
          <a:ext cx="889000" cy="24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117889</xdr:rowOff>
    </xdr:from>
    <xdr:to>
      <xdr:col>10</xdr:col>
      <xdr:colOff>165100</xdr:colOff>
      <xdr:row>97</xdr:row>
      <xdr:rowOff>48039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7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64566</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352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46544</xdr:rowOff>
    </xdr:from>
    <xdr:to>
      <xdr:col>6</xdr:col>
      <xdr:colOff>38100</xdr:colOff>
      <xdr:row>98</xdr:row>
      <xdr:rowOff>148144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4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164671</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62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46675</xdr:rowOff>
    </xdr:from>
    <xdr:to>
      <xdr:col>24</xdr:col>
      <xdr:colOff>114300</xdr:colOff>
      <xdr:row>98</xdr:row>
      <xdr:rowOff>148275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84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25102</xdr:rowOff>
    </xdr:from>
    <xdr:ext cx="534377"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82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65452</xdr:rowOff>
    </xdr:from>
    <xdr:to>
      <xdr:col>20</xdr:col>
      <xdr:colOff>38100</xdr:colOff>
      <xdr:row>98</xdr:row>
      <xdr:rowOff>167052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86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158179</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696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146507</xdr:rowOff>
    </xdr:from>
    <xdr:to>
      <xdr:col>15</xdr:col>
      <xdr:colOff>101600</xdr:colOff>
      <xdr:row>99</xdr:row>
      <xdr:rowOff>76657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948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67784</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704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45509</xdr:rowOff>
    </xdr:from>
    <xdr:to>
      <xdr:col>10</xdr:col>
      <xdr:colOff>165100</xdr:colOff>
      <xdr:row>98</xdr:row>
      <xdr:rowOff>147109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84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138236</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6940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121895</xdr:rowOff>
    </xdr:from>
    <xdr:to>
      <xdr:col>6</xdr:col>
      <xdr:colOff>38100</xdr:colOff>
      <xdr:row>100</xdr:row>
      <xdr:rowOff>52045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709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43172</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7188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134261</xdr:rowOff>
    </xdr:from>
    <xdr:to>
      <xdr:col>54</xdr:col>
      <xdr:colOff>189865</xdr:colOff>
      <xdr:row>38</xdr:row>
      <xdr:rowOff>87370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277761"/>
          <a:ext cx="1270" cy="1324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91197</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0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87370</xdr:rowOff>
    </xdr:from>
    <xdr:to>
      <xdr:col>55</xdr:col>
      <xdr:colOff>88900</xdr:colOff>
      <xdr:row>38</xdr:row>
      <xdr:rowOff>87370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02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80938</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052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134261</xdr:rowOff>
    </xdr:from>
    <xdr:to>
      <xdr:col>55</xdr:col>
      <xdr:colOff>88900</xdr:colOff>
      <xdr:row>30</xdr:row>
      <xdr:rowOff>134261</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27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138643</xdr:rowOff>
    </xdr:from>
    <xdr:to>
      <xdr:col>55</xdr:col>
      <xdr:colOff>0</xdr:colOff>
      <xdr:row>37</xdr:row>
      <xdr:rowOff>147006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482293"/>
          <a:ext cx="838200" cy="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51912</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052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29035</xdr:rowOff>
    </xdr:from>
    <xdr:to>
      <xdr:col>55</xdr:col>
      <xdr:colOff>50800</xdr:colOff>
      <xdr:row>36</xdr:row>
      <xdr:rowOff>130635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20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138643</xdr:rowOff>
    </xdr:from>
    <xdr:to>
      <xdr:col>50</xdr:col>
      <xdr:colOff>114300</xdr:colOff>
      <xdr:row>38</xdr:row>
      <xdr:rowOff>43802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482293"/>
          <a:ext cx="889000" cy="76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46733</xdr:rowOff>
    </xdr:from>
    <xdr:to>
      <xdr:col>50</xdr:col>
      <xdr:colOff>165100</xdr:colOff>
      <xdr:row>36</xdr:row>
      <xdr:rowOff>148333</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218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164860</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599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43802</xdr:rowOff>
    </xdr:from>
    <xdr:to>
      <xdr:col>45</xdr:col>
      <xdr:colOff>177800</xdr:colOff>
      <xdr:row>38</xdr:row>
      <xdr:rowOff>97981</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558902"/>
          <a:ext cx="889000" cy="54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47228</xdr:rowOff>
    </xdr:from>
    <xdr:to>
      <xdr:col>46</xdr:col>
      <xdr:colOff>38100</xdr:colOff>
      <xdr:row>36</xdr:row>
      <xdr:rowOff>148828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1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165355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5994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148282</xdr:rowOff>
    </xdr:from>
    <xdr:to>
      <xdr:col>41</xdr:col>
      <xdr:colOff>50800</xdr:colOff>
      <xdr:row>38</xdr:row>
      <xdr:rowOff>97981</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6972300" y="5634682"/>
          <a:ext cx="889000" cy="97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84100</xdr:rowOff>
    </xdr:from>
    <xdr:to>
      <xdr:col>41</xdr:col>
      <xdr:colOff>101600</xdr:colOff>
      <xdr:row>37</xdr:row>
      <xdr:rowOff>14250</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25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30777</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03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162119</xdr:rowOff>
    </xdr:from>
    <xdr:to>
      <xdr:col>36</xdr:col>
      <xdr:colOff>165100</xdr:colOff>
      <xdr:row>31</xdr:row>
      <xdr:rowOff>92269</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5305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108796</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672795" y="5080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96206</xdr:rowOff>
    </xdr:from>
    <xdr:to>
      <xdr:col>55</xdr:col>
      <xdr:colOff>50800</xdr:colOff>
      <xdr:row>38</xdr:row>
      <xdr:rowOff>26356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43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11133</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354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87843</xdr:rowOff>
    </xdr:from>
    <xdr:to>
      <xdr:col>50</xdr:col>
      <xdr:colOff>165100</xdr:colOff>
      <xdr:row>38</xdr:row>
      <xdr:rowOff>17993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43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9120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52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164452</xdr:rowOff>
    </xdr:from>
    <xdr:to>
      <xdr:col>46</xdr:col>
      <xdr:colOff>38100</xdr:colOff>
      <xdr:row>38</xdr:row>
      <xdr:rowOff>94602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50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85729</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600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47181</xdr:rowOff>
    </xdr:from>
    <xdr:to>
      <xdr:col>41</xdr:col>
      <xdr:colOff>101600</xdr:colOff>
      <xdr:row>38</xdr:row>
      <xdr:rowOff>148781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562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139908</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65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97482</xdr:rowOff>
    </xdr:from>
    <xdr:to>
      <xdr:col>36</xdr:col>
      <xdr:colOff>165100</xdr:colOff>
      <xdr:row>33</xdr:row>
      <xdr:rowOff>27632</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558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18759</xdr:rowOff>
    </xdr:from>
    <xdr:ext cx="599010"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672795" y="5676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169607</xdr:rowOff>
    </xdr:from>
    <xdr:to>
      <xdr:col>54</xdr:col>
      <xdr:colOff>189865</xdr:colOff>
      <xdr:row>57</xdr:row>
      <xdr:rowOff>129362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42107"/>
          <a:ext cx="1270" cy="1159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133189</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90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129362</xdr:rowOff>
    </xdr:from>
    <xdr:to>
      <xdr:col>55</xdr:col>
      <xdr:colOff>88900</xdr:colOff>
      <xdr:row>57</xdr:row>
      <xdr:rowOff>129362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902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116284</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517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169607</xdr:rowOff>
    </xdr:from>
    <xdr:to>
      <xdr:col>55</xdr:col>
      <xdr:colOff>88900</xdr:colOff>
      <xdr:row>50</xdr:row>
      <xdr:rowOff>169607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4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1203</xdr:rowOff>
    </xdr:from>
    <xdr:to>
      <xdr:col>55</xdr:col>
      <xdr:colOff>0</xdr:colOff>
      <xdr:row>57</xdr:row>
      <xdr:rowOff>88442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773853"/>
          <a:ext cx="838200" cy="8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28218</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45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5341</xdr:rowOff>
    </xdr:from>
    <xdr:to>
      <xdr:col>55</xdr:col>
      <xdr:colOff>50800</xdr:colOff>
      <xdr:row>56</xdr:row>
      <xdr:rowOff>106941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60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88442</xdr:rowOff>
    </xdr:from>
    <xdr:to>
      <xdr:col>50</xdr:col>
      <xdr:colOff>114300</xdr:colOff>
      <xdr:row>57</xdr:row>
      <xdr:rowOff>92157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861092"/>
          <a:ext cx="889000" cy="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58810</xdr:rowOff>
    </xdr:from>
    <xdr:to>
      <xdr:col>50</xdr:col>
      <xdr:colOff>165100</xdr:colOff>
      <xdr:row>56</xdr:row>
      <xdr:rowOff>160410</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66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5487</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43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92157</xdr:rowOff>
    </xdr:from>
    <xdr:to>
      <xdr:col>45</xdr:col>
      <xdr:colOff>177800</xdr:colOff>
      <xdr:row>57</xdr:row>
      <xdr:rowOff>135620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864807"/>
          <a:ext cx="889000" cy="43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69338</xdr:rowOff>
    </xdr:from>
    <xdr:to>
      <xdr:col>46</xdr:col>
      <xdr:colOff>38100</xdr:colOff>
      <xdr:row>56</xdr:row>
      <xdr:rowOff>170938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67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16015</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44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106519</xdr:rowOff>
    </xdr:from>
    <xdr:to>
      <xdr:col>41</xdr:col>
      <xdr:colOff>50800</xdr:colOff>
      <xdr:row>57</xdr:row>
      <xdr:rowOff>135620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879169"/>
          <a:ext cx="889000" cy="29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47975</xdr:rowOff>
    </xdr:from>
    <xdr:to>
      <xdr:col>41</xdr:col>
      <xdr:colOff>101600</xdr:colOff>
      <xdr:row>56</xdr:row>
      <xdr:rowOff>149575</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64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166102</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42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19931</xdr:rowOff>
    </xdr:from>
    <xdr:to>
      <xdr:col>36</xdr:col>
      <xdr:colOff>165100</xdr:colOff>
      <xdr:row>56</xdr:row>
      <xdr:rowOff>121531</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62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138058</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396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121853</xdr:rowOff>
    </xdr:from>
    <xdr:to>
      <xdr:col>55</xdr:col>
      <xdr:colOff>50800</xdr:colOff>
      <xdr:row>57</xdr:row>
      <xdr:rowOff>52003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72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100280</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70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37642</xdr:rowOff>
    </xdr:from>
    <xdr:to>
      <xdr:col>50</xdr:col>
      <xdr:colOff>165100</xdr:colOff>
      <xdr:row>57</xdr:row>
      <xdr:rowOff>139242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81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130369</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903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41357</xdr:rowOff>
    </xdr:from>
    <xdr:to>
      <xdr:col>46</xdr:col>
      <xdr:colOff>38100</xdr:colOff>
      <xdr:row>57</xdr:row>
      <xdr:rowOff>142957</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814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134084</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90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84820</xdr:rowOff>
    </xdr:from>
    <xdr:to>
      <xdr:col>41</xdr:col>
      <xdr:colOff>101600</xdr:colOff>
      <xdr:row>58</xdr:row>
      <xdr:rowOff>14970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85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6097</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95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55719</xdr:rowOff>
    </xdr:from>
    <xdr:to>
      <xdr:col>36</xdr:col>
      <xdr:colOff>165100</xdr:colOff>
      <xdr:row>57</xdr:row>
      <xdr:rowOff>157319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82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148446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921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37306</xdr:rowOff>
    </xdr:from>
    <xdr:to>
      <xdr:col>54</xdr:col>
      <xdr:colOff>189865</xdr:colOff>
      <xdr:row>79</xdr:row>
      <xdr:rowOff>44450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10475595" y="12210256"/>
          <a:ext cx="1270" cy="1378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155433</xdr:rowOff>
    </xdr:from>
    <xdr:ext cx="534377" cy="25904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10528300" y="1198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37306</xdr:rowOff>
    </xdr:from>
    <xdr:to>
      <xdr:col>55</xdr:col>
      <xdr:colOff>88900</xdr:colOff>
      <xdr:row>71</xdr:row>
      <xdr:rowOff>37306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2210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100419</xdr:rowOff>
    </xdr:from>
    <xdr:to>
      <xdr:col>55</xdr:col>
      <xdr:colOff>0</xdr:colOff>
      <xdr:row>78</xdr:row>
      <xdr:rowOff>139452</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639300" y="13473519"/>
          <a:ext cx="838200" cy="39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166831</xdr:rowOff>
    </xdr:from>
    <xdr:ext cx="534377" cy="259045"/>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10528300" y="13197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143954</xdr:rowOff>
    </xdr:from>
    <xdr:to>
      <xdr:col>55</xdr:col>
      <xdr:colOff>50800</xdr:colOff>
      <xdr:row>78</xdr:row>
      <xdr:rowOff>74104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10426700" y="1334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139452</xdr:rowOff>
    </xdr:from>
    <xdr:to>
      <xdr:col>50</xdr:col>
      <xdr:colOff>114300</xdr:colOff>
      <xdr:row>79</xdr:row>
      <xdr:rowOff>42393</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8750300" y="13512552"/>
          <a:ext cx="889000" cy="74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1632</xdr:rowOff>
    </xdr:from>
    <xdr:to>
      <xdr:col>50</xdr:col>
      <xdr:colOff>165100</xdr:colOff>
      <xdr:row>78</xdr:row>
      <xdr:rowOff>103232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9588500" y="1337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119759</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9404428" y="13149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37306</xdr:rowOff>
    </xdr:from>
    <xdr:to>
      <xdr:col>45</xdr:col>
      <xdr:colOff>177800</xdr:colOff>
      <xdr:row>79</xdr:row>
      <xdr:rowOff>42393</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7861300" y="13581856"/>
          <a:ext cx="889000" cy="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142621</xdr:rowOff>
    </xdr:from>
    <xdr:to>
      <xdr:col>46</xdr:col>
      <xdr:colOff>38100</xdr:colOff>
      <xdr:row>78</xdr:row>
      <xdr:rowOff>72771</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86995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89298</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483111" y="1311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153493</xdr:rowOff>
    </xdr:from>
    <xdr:to>
      <xdr:col>41</xdr:col>
      <xdr:colOff>50800</xdr:colOff>
      <xdr:row>79</xdr:row>
      <xdr:rowOff>37306</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6972300" y="13526593"/>
          <a:ext cx="889000" cy="5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116294</xdr:rowOff>
    </xdr:from>
    <xdr:to>
      <xdr:col>41</xdr:col>
      <xdr:colOff>101600</xdr:colOff>
      <xdr:row>78</xdr:row>
      <xdr:rowOff>46444</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7810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62971</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594111" y="130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79127</xdr:rowOff>
    </xdr:from>
    <xdr:to>
      <xdr:col>36</xdr:col>
      <xdr:colOff>165100</xdr:colOff>
      <xdr:row>78</xdr:row>
      <xdr:rowOff>9277</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921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25804</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05111" y="13056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49619</xdr:rowOff>
    </xdr:from>
    <xdr:to>
      <xdr:col>55</xdr:col>
      <xdr:colOff>50800</xdr:colOff>
      <xdr:row>78</xdr:row>
      <xdr:rowOff>151219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10426700" y="1342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135996</xdr:rowOff>
    </xdr:from>
    <xdr:ext cx="469744" cy="25904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10528300" y="13337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88652</xdr:rowOff>
    </xdr:from>
    <xdr:to>
      <xdr:col>50</xdr:col>
      <xdr:colOff>165100</xdr:colOff>
      <xdr:row>79</xdr:row>
      <xdr:rowOff>18802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9588500" y="1346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9929</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04428" y="13554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163043</xdr:rowOff>
    </xdr:from>
    <xdr:to>
      <xdr:col>46</xdr:col>
      <xdr:colOff>38100</xdr:colOff>
      <xdr:row>79</xdr:row>
      <xdr:rowOff>93193</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8699500" y="1353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84320</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61017" y="13628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157956</xdr:rowOff>
    </xdr:from>
    <xdr:to>
      <xdr:col>41</xdr:col>
      <xdr:colOff>101600</xdr:colOff>
      <xdr:row>79</xdr:row>
      <xdr:rowOff>88106</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7810500" y="1353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79233</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2017" y="13623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102693</xdr:rowOff>
    </xdr:from>
    <xdr:to>
      <xdr:col>36</xdr:col>
      <xdr:colOff>165100</xdr:colOff>
      <xdr:row>79</xdr:row>
      <xdr:rowOff>32843</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921500" y="13475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23970</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6737428" y="13568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11173</xdr:rowOff>
    </xdr:from>
    <xdr:to>
      <xdr:col>54</xdr:col>
      <xdr:colOff>189865</xdr:colOff>
      <xdr:row>98</xdr:row>
      <xdr:rowOff>153005</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10475595" y="15441673"/>
          <a:ext cx="1270" cy="1513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156832</xdr:rowOff>
    </xdr:from>
    <xdr:ext cx="469744" cy="259045"/>
    <xdr:sp macro="" textlink="">
      <xdr:nvSpPr>
        <xdr:cNvPr id="458" name="普通建設事業費 （ うち更新整備　）最小値テキスト">
          <a:extLst>
            <a:ext uri="{FF2B5EF4-FFF2-40B4-BE49-F238E27FC236}">
              <a16:creationId xmlns:a16="http://schemas.microsoft.com/office/drawing/2014/main" id="{00000000-0008-0000-0600-0000CA010000}"/>
            </a:ext>
          </a:extLst>
        </xdr:cNvPr>
        <xdr:cNvSpPr txBox="1"/>
      </xdr:nvSpPr>
      <xdr:spPr>
        <a:xfrm>
          <a:off x="10528300" y="1695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153005</xdr:rowOff>
    </xdr:from>
    <xdr:to>
      <xdr:col>55</xdr:col>
      <xdr:colOff>88900</xdr:colOff>
      <xdr:row>98</xdr:row>
      <xdr:rowOff>153005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695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129300</xdr:rowOff>
    </xdr:from>
    <xdr:ext cx="599010" cy="259045"/>
    <xdr:sp macro="" textlink="">
      <xdr:nvSpPr>
        <xdr:cNvPr id="460" name="普通建設事業費 （ うち更新整備　）最大値テキスト">
          <a:extLst>
            <a:ext uri="{FF2B5EF4-FFF2-40B4-BE49-F238E27FC236}">
              <a16:creationId xmlns:a16="http://schemas.microsoft.com/office/drawing/2014/main" id="{00000000-0008-0000-0600-0000CC010000}"/>
            </a:ext>
          </a:extLst>
        </xdr:cNvPr>
        <xdr:cNvSpPr txBox="1"/>
      </xdr:nvSpPr>
      <xdr:spPr>
        <a:xfrm>
          <a:off x="10528300" y="15216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11173</xdr:rowOff>
    </xdr:from>
    <xdr:to>
      <xdr:col>55</xdr:col>
      <xdr:colOff>88900</xdr:colOff>
      <xdr:row>90</xdr:row>
      <xdr:rowOff>11173</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5441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45166</xdr:rowOff>
    </xdr:from>
    <xdr:to>
      <xdr:col>55</xdr:col>
      <xdr:colOff>0</xdr:colOff>
      <xdr:row>98</xdr:row>
      <xdr:rowOff>112680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9639300" y="16847266"/>
          <a:ext cx="838200" cy="67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94159</xdr:rowOff>
    </xdr:from>
    <xdr:ext cx="534377" cy="259045"/>
    <xdr:sp macro="" textlink="">
      <xdr:nvSpPr>
        <xdr:cNvPr id="463" name="普通建設事業費 （ うち更新整備　）平均値テキスト">
          <a:extLst>
            <a:ext uri="{FF2B5EF4-FFF2-40B4-BE49-F238E27FC236}">
              <a16:creationId xmlns:a16="http://schemas.microsoft.com/office/drawing/2014/main" id="{00000000-0008-0000-0600-0000CF010000}"/>
            </a:ext>
          </a:extLst>
        </xdr:cNvPr>
        <xdr:cNvSpPr txBox="1"/>
      </xdr:nvSpPr>
      <xdr:spPr>
        <a:xfrm>
          <a:off x="10528300" y="16553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71282</xdr:rowOff>
    </xdr:from>
    <xdr:to>
      <xdr:col>55</xdr:col>
      <xdr:colOff>50800</xdr:colOff>
      <xdr:row>98</xdr:row>
      <xdr:rowOff>1432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10426700" y="1670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80378</xdr:rowOff>
    </xdr:from>
    <xdr:to>
      <xdr:col>50</xdr:col>
      <xdr:colOff>114300</xdr:colOff>
      <xdr:row>98</xdr:row>
      <xdr:rowOff>112680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8750300" y="16882478"/>
          <a:ext cx="889000" cy="32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116294</xdr:rowOff>
    </xdr:from>
    <xdr:to>
      <xdr:col>50</xdr:col>
      <xdr:colOff>165100</xdr:colOff>
      <xdr:row>98</xdr:row>
      <xdr:rowOff>46444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9588500" y="1674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62971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9372111" y="1652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80378</xdr:rowOff>
    </xdr:from>
    <xdr:to>
      <xdr:col>45</xdr:col>
      <xdr:colOff>177800</xdr:colOff>
      <xdr:row>98</xdr:row>
      <xdr:rowOff>143906</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7861300" y="16882478"/>
          <a:ext cx="889000" cy="6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139436</xdr:rowOff>
    </xdr:from>
    <xdr:to>
      <xdr:col>46</xdr:col>
      <xdr:colOff>38100</xdr:colOff>
      <xdr:row>98</xdr:row>
      <xdr:rowOff>69586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8699500" y="1677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86113</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483111" y="1654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143906</xdr:rowOff>
    </xdr:from>
    <xdr:to>
      <xdr:col>41</xdr:col>
      <xdr:colOff>50800</xdr:colOff>
      <xdr:row>98</xdr:row>
      <xdr:rowOff>152220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6972300" y="16946006"/>
          <a:ext cx="889000" cy="8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136723</xdr:rowOff>
    </xdr:from>
    <xdr:to>
      <xdr:col>41</xdr:col>
      <xdr:colOff>101600</xdr:colOff>
      <xdr:row>98</xdr:row>
      <xdr:rowOff>66873</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767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83400</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54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114412</xdr:rowOff>
    </xdr:from>
    <xdr:to>
      <xdr:col>36</xdr:col>
      <xdr:colOff>165100</xdr:colOff>
      <xdr:row>98</xdr:row>
      <xdr:rowOff>44562</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6921500" y="1674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61089</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520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165816</xdr:rowOff>
    </xdr:from>
    <xdr:to>
      <xdr:col>55</xdr:col>
      <xdr:colOff>50800</xdr:colOff>
      <xdr:row>98</xdr:row>
      <xdr:rowOff>95966</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10426700" y="1679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80743</xdr:rowOff>
    </xdr:from>
    <xdr:ext cx="534377" cy="259045"/>
    <xdr:sp macro="" textlink="">
      <xdr:nvSpPr>
        <xdr:cNvPr id="482" name="普通建設事業費 （ うち更新整備　）該当値テキスト">
          <a:extLst>
            <a:ext uri="{FF2B5EF4-FFF2-40B4-BE49-F238E27FC236}">
              <a16:creationId xmlns:a16="http://schemas.microsoft.com/office/drawing/2014/main" id="{00000000-0008-0000-0600-0000E2010000}"/>
            </a:ext>
          </a:extLst>
        </xdr:cNvPr>
        <xdr:cNvSpPr txBox="1"/>
      </xdr:nvSpPr>
      <xdr:spPr>
        <a:xfrm>
          <a:off x="10528300" y="1671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61880</xdr:rowOff>
    </xdr:from>
    <xdr:to>
      <xdr:col>50</xdr:col>
      <xdr:colOff>165100</xdr:colOff>
      <xdr:row>98</xdr:row>
      <xdr:rowOff>163480</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9588500" y="1686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154607</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372111" y="1695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29578</xdr:rowOff>
    </xdr:from>
    <xdr:to>
      <xdr:col>46</xdr:col>
      <xdr:colOff>38100</xdr:colOff>
      <xdr:row>98</xdr:row>
      <xdr:rowOff>131178</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8699500" y="1683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122305</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483111" y="1692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93106</xdr:rowOff>
    </xdr:from>
    <xdr:to>
      <xdr:col>41</xdr:col>
      <xdr:colOff>101600</xdr:colOff>
      <xdr:row>99</xdr:row>
      <xdr:rowOff>23256</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7810500" y="1689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14383</xdr:rowOff>
    </xdr:from>
    <xdr:ext cx="469744"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26428" y="16987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101420</xdr:rowOff>
    </xdr:from>
    <xdr:to>
      <xdr:col>36</xdr:col>
      <xdr:colOff>165100</xdr:colOff>
      <xdr:row>99</xdr:row>
      <xdr:rowOff>31570</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6921500" y="1690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22697</xdr:rowOff>
    </xdr:from>
    <xdr:ext cx="469744"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37428" y="1699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13558</xdr:rowOff>
    </xdr:from>
    <xdr:to>
      <xdr:col>85</xdr:col>
      <xdr:colOff>126364</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499958"/>
          <a:ext cx="1269" cy="1154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159305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674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131685</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27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13558</xdr:rowOff>
    </xdr:from>
    <xdr:to>
      <xdr:col>86</xdr:col>
      <xdr:colOff>25400</xdr:colOff>
      <xdr:row>32</xdr:row>
      <xdr:rowOff>13558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49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76755</xdr:rowOff>
    </xdr:from>
    <xdr:ext cx="469744"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4204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53878</xdr:rowOff>
    </xdr:from>
    <xdr:to>
      <xdr:col>85</xdr:col>
      <xdr:colOff>177800</xdr:colOff>
      <xdr:row>38</xdr:row>
      <xdr:rowOff>155478</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5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64577</xdr:rowOff>
    </xdr:from>
    <xdr:to>
      <xdr:col>81</xdr:col>
      <xdr:colOff>101600</xdr:colOff>
      <xdr:row>38</xdr:row>
      <xdr:rowOff>166177</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579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11254</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46428" y="6354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48986</xdr:rowOff>
    </xdr:from>
    <xdr:to>
      <xdr:col>76</xdr:col>
      <xdr:colOff>165100</xdr:colOff>
      <xdr:row>38</xdr:row>
      <xdr:rowOff>150586</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564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167114</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357428" y="6339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38243</xdr:rowOff>
    </xdr:from>
    <xdr:to>
      <xdr:col>72</xdr:col>
      <xdr:colOff>38100</xdr:colOff>
      <xdr:row>38</xdr:row>
      <xdr:rowOff>139843</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55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156369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328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51090</xdr:rowOff>
    </xdr:from>
    <xdr:to>
      <xdr:col>67</xdr:col>
      <xdr:colOff>101600</xdr:colOff>
      <xdr:row>38</xdr:row>
      <xdr:rowOff>152690</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56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169217</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3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32305</xdr:rowOff>
    </xdr:from>
    <xdr:ext cx="249299"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5474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65367</xdr:rowOff>
    </xdr:from>
    <xdr:to>
      <xdr:col>85</xdr:col>
      <xdr:colOff>126364</xdr:colOff>
      <xdr:row>78</xdr:row>
      <xdr:rowOff>147016</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238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150843</xdr:rowOff>
    </xdr:from>
    <xdr:ext cx="469744"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52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147016</xdr:rowOff>
    </xdr:from>
    <xdr:to>
      <xdr:col>86</xdr:col>
      <xdr:colOff>25400</xdr:colOff>
      <xdr:row>78</xdr:row>
      <xdr:rowOff>147016</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52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12044</xdr:rowOff>
    </xdr:from>
    <xdr:ext cx="599010"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2013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65367</xdr:rowOff>
    </xdr:from>
    <xdr:to>
      <xdr:col>86</xdr:col>
      <xdr:colOff>25400</xdr:colOff>
      <xdr:row>71</xdr:row>
      <xdr:rowOff>65367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238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59461</xdr:rowOff>
    </xdr:from>
    <xdr:to>
      <xdr:col>85</xdr:col>
      <xdr:colOff>127000</xdr:colOff>
      <xdr:row>77</xdr:row>
      <xdr:rowOff>61150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3261111"/>
          <a:ext cx="838200" cy="1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98239</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956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75361</xdr:rowOff>
    </xdr:from>
    <xdr:to>
      <xdr:col>85</xdr:col>
      <xdr:colOff>177800</xdr:colOff>
      <xdr:row>77</xdr:row>
      <xdr:rowOff>5511</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10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61150</xdr:rowOff>
    </xdr:from>
    <xdr:to>
      <xdr:col>81</xdr:col>
      <xdr:colOff>50800</xdr:colOff>
      <xdr:row>77</xdr:row>
      <xdr:rowOff>68098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3262800"/>
          <a:ext cx="889000" cy="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74918</xdr:rowOff>
    </xdr:from>
    <xdr:to>
      <xdr:col>81</xdr:col>
      <xdr:colOff>101600</xdr:colOff>
      <xdr:row>77</xdr:row>
      <xdr:rowOff>5068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10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21594</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88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68098</xdr:rowOff>
    </xdr:from>
    <xdr:to>
      <xdr:col>76</xdr:col>
      <xdr:colOff>114300</xdr:colOff>
      <xdr:row>77</xdr:row>
      <xdr:rowOff>92926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3269748"/>
          <a:ext cx="889000" cy="24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82335</xdr:rowOff>
    </xdr:from>
    <xdr:to>
      <xdr:col>76</xdr:col>
      <xdr:colOff>165100</xdr:colOff>
      <xdr:row>77</xdr:row>
      <xdr:rowOff>12485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1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29011</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887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92926</xdr:rowOff>
    </xdr:from>
    <xdr:to>
      <xdr:col>71</xdr:col>
      <xdr:colOff>177800</xdr:colOff>
      <xdr:row>77</xdr:row>
      <xdr:rowOff>102260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14300" y="13294576"/>
          <a:ext cx="889000" cy="9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94971</xdr:rowOff>
    </xdr:from>
    <xdr:to>
      <xdr:col>72</xdr:col>
      <xdr:colOff>38100</xdr:colOff>
      <xdr:row>77</xdr:row>
      <xdr:rowOff>25121</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12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41648</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90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111544</xdr:rowOff>
    </xdr:from>
    <xdr:to>
      <xdr:col>67</xdr:col>
      <xdr:colOff>101600</xdr:colOff>
      <xdr:row>77</xdr:row>
      <xdr:rowOff>41694</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1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58221</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91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8661</xdr:rowOff>
    </xdr:from>
    <xdr:to>
      <xdr:col>85</xdr:col>
      <xdr:colOff>177800</xdr:colOff>
      <xdr:row>77</xdr:row>
      <xdr:rowOff>110261</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21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158538</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188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10350</xdr:rowOff>
    </xdr:from>
    <xdr:to>
      <xdr:col>81</xdr:col>
      <xdr:colOff>101600</xdr:colOff>
      <xdr:row>77</xdr:row>
      <xdr:rowOff>111950</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2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103077</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30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17298</xdr:rowOff>
    </xdr:from>
    <xdr:to>
      <xdr:col>76</xdr:col>
      <xdr:colOff>165100</xdr:colOff>
      <xdr:row>77</xdr:row>
      <xdr:rowOff>118898</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21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110025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31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42126</xdr:rowOff>
    </xdr:from>
    <xdr:to>
      <xdr:col>72</xdr:col>
      <xdr:colOff>38100</xdr:colOff>
      <xdr:row>77</xdr:row>
      <xdr:rowOff>143726</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24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134853</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336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51460</xdr:rowOff>
    </xdr:from>
    <xdr:to>
      <xdr:col>67</xdr:col>
      <xdr:colOff>101600</xdr:colOff>
      <xdr:row>77</xdr:row>
      <xdr:rowOff>153060</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25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144187</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34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83835</xdr:rowOff>
    </xdr:from>
    <xdr:to>
      <xdr:col>85</xdr:col>
      <xdr:colOff>126364</xdr:colOff>
      <xdr:row>98</xdr:row>
      <xdr:rowOff>138750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857235"/>
          <a:ext cx="1269" cy="1083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142577</xdr:rowOff>
    </xdr:from>
    <xdr:ext cx="378565"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6944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138750</xdr:rowOff>
    </xdr:from>
    <xdr:to>
      <xdr:col>86</xdr:col>
      <xdr:colOff>25400</xdr:colOff>
      <xdr:row>98</xdr:row>
      <xdr:rowOff>138750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694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30512</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632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83835</xdr:rowOff>
    </xdr:from>
    <xdr:to>
      <xdr:col>86</xdr:col>
      <xdr:colOff>25400</xdr:colOff>
      <xdr:row>92</xdr:row>
      <xdr:rowOff>83835</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857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39816</xdr:rowOff>
    </xdr:from>
    <xdr:to>
      <xdr:col>85</xdr:col>
      <xdr:colOff>127000</xdr:colOff>
      <xdr:row>98</xdr:row>
      <xdr:rowOff>86807</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5481300" y="16841916"/>
          <a:ext cx="838200" cy="46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11537</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642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160110</xdr:rowOff>
    </xdr:from>
    <xdr:to>
      <xdr:col>85</xdr:col>
      <xdr:colOff>177800</xdr:colOff>
      <xdr:row>98</xdr:row>
      <xdr:rowOff>90260</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79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39816</xdr:rowOff>
    </xdr:from>
    <xdr:to>
      <xdr:col>81</xdr:col>
      <xdr:colOff>50800</xdr:colOff>
      <xdr:row>98</xdr:row>
      <xdr:rowOff>72222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4592300" y="16841916"/>
          <a:ext cx="889000" cy="3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159491</xdr:rowOff>
    </xdr:from>
    <xdr:to>
      <xdr:col>81</xdr:col>
      <xdr:colOff>101600</xdr:colOff>
      <xdr:row>98</xdr:row>
      <xdr:rowOff>89641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79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106168</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56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9832</xdr:rowOff>
    </xdr:from>
    <xdr:to>
      <xdr:col>76</xdr:col>
      <xdr:colOff>114300</xdr:colOff>
      <xdr:row>98</xdr:row>
      <xdr:rowOff>72222</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3703300" y="16811932"/>
          <a:ext cx="889000" cy="6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150467</xdr:rowOff>
    </xdr:from>
    <xdr:to>
      <xdr:col>76</xdr:col>
      <xdr:colOff>165100</xdr:colOff>
      <xdr:row>98</xdr:row>
      <xdr:rowOff>80617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97144</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55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9832</xdr:rowOff>
    </xdr:from>
    <xdr:to>
      <xdr:col>71</xdr:col>
      <xdr:colOff>177800</xdr:colOff>
      <xdr:row>98</xdr:row>
      <xdr:rowOff>61669</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2814300" y="16811932"/>
          <a:ext cx="889000" cy="51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136554</xdr:rowOff>
    </xdr:from>
    <xdr:to>
      <xdr:col>72</xdr:col>
      <xdr:colOff>38100</xdr:colOff>
      <xdr:row>98</xdr:row>
      <xdr:rowOff>66704</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57831</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859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12264</xdr:rowOff>
    </xdr:from>
    <xdr:to>
      <xdr:col>67</xdr:col>
      <xdr:colOff>101600</xdr:colOff>
      <xdr:row>98</xdr:row>
      <xdr:rowOff>113864</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104991</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907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36007</xdr:rowOff>
    </xdr:from>
    <xdr:to>
      <xdr:col>85</xdr:col>
      <xdr:colOff>177800</xdr:colOff>
      <xdr:row>98</xdr:row>
      <xdr:rowOff>137607</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83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138536</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76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160466</xdr:rowOff>
    </xdr:from>
    <xdr:to>
      <xdr:col>81</xdr:col>
      <xdr:colOff>101600</xdr:colOff>
      <xdr:row>98</xdr:row>
      <xdr:rowOff>90616</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79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81743</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883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21422</xdr:rowOff>
    </xdr:from>
    <xdr:to>
      <xdr:col>76</xdr:col>
      <xdr:colOff>165100</xdr:colOff>
      <xdr:row>98</xdr:row>
      <xdr:rowOff>123022</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82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114149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916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130482</xdr:rowOff>
    </xdr:from>
    <xdr:to>
      <xdr:col>72</xdr:col>
      <xdr:colOff>38100</xdr:colOff>
      <xdr:row>98</xdr:row>
      <xdr:rowOff>60632</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76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77159</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536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10869</xdr:rowOff>
    </xdr:from>
    <xdr:to>
      <xdr:col>67</xdr:col>
      <xdr:colOff>101600</xdr:colOff>
      <xdr:row>98</xdr:row>
      <xdr:rowOff>112469</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81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128996</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588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97683</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412633"/>
          <a:ext cx="1269" cy="124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44360</xdr:rowOff>
    </xdr:from>
    <xdr:ext cx="534377"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5187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97683</xdr:rowOff>
    </xdr:from>
    <xdr:to>
      <xdr:col>116</xdr:col>
      <xdr:colOff>152400</xdr:colOff>
      <xdr:row>31</xdr:row>
      <xdr:rowOff>97683</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412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3603</xdr:rowOff>
    </xdr:from>
    <xdr:ext cx="469744"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347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152176</xdr:rowOff>
    </xdr:from>
    <xdr:to>
      <xdr:col>116</xdr:col>
      <xdr:colOff>114300</xdr:colOff>
      <xdr:row>38</xdr:row>
      <xdr:rowOff>82327</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49582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160726</xdr:rowOff>
    </xdr:from>
    <xdr:to>
      <xdr:col>112</xdr:col>
      <xdr:colOff>38100</xdr:colOff>
      <xdr:row>38</xdr:row>
      <xdr:rowOff>90876</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04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107403</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088428" y="6279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166167</xdr:rowOff>
    </xdr:from>
    <xdr:to>
      <xdr:col>107</xdr:col>
      <xdr:colOff>101600</xdr:colOff>
      <xdr:row>38</xdr:row>
      <xdr:rowOff>96317</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5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112844</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199428" y="6285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5552</xdr:rowOff>
    </xdr:from>
    <xdr:to>
      <xdr:col>102</xdr:col>
      <xdr:colOff>165100</xdr:colOff>
      <xdr:row>38</xdr:row>
      <xdr:rowOff>107152</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52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123679</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10428" y="6295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5644</xdr:rowOff>
    </xdr:from>
    <xdr:to>
      <xdr:col>98</xdr:col>
      <xdr:colOff>38100</xdr:colOff>
      <xdr:row>38</xdr:row>
      <xdr:rowOff>107244</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2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123771</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21428" y="6295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54478</xdr:rowOff>
    </xdr:from>
    <xdr:to>
      <xdr:col>116</xdr:col>
      <xdr:colOff>62864</xdr:colOff>
      <xdr:row>58</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flipV="1">
          <a:off x="22159595" y="8626978"/>
          <a:ext cx="1269" cy="1456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4" name="貸付金最小値テキスト">
          <a:extLst>
            <a:ext uri="{FF2B5EF4-FFF2-40B4-BE49-F238E27FC236}">
              <a16:creationId xmlns:a16="http://schemas.microsoft.com/office/drawing/2014/main" id="{00000000-0008-0000-0600-000010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1155</xdr:rowOff>
    </xdr:from>
    <xdr:ext cx="534377" cy="259045"/>
    <xdr:sp macro="" textlink="">
      <xdr:nvSpPr>
        <xdr:cNvPr id="786" name="貸付金最大値テキスト">
          <a:extLst>
            <a:ext uri="{FF2B5EF4-FFF2-40B4-BE49-F238E27FC236}">
              <a16:creationId xmlns:a16="http://schemas.microsoft.com/office/drawing/2014/main" id="{00000000-0008-0000-0600-000012030000}"/>
            </a:ext>
          </a:extLst>
        </xdr:cNvPr>
        <xdr:cNvSpPr txBox="1"/>
      </xdr:nvSpPr>
      <xdr:spPr>
        <a:xfrm>
          <a:off x="22212300" y="840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54478</xdr:rowOff>
    </xdr:from>
    <xdr:to>
      <xdr:col>116</xdr:col>
      <xdr:colOff>152400</xdr:colOff>
      <xdr:row>50</xdr:row>
      <xdr:rowOff>54478</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862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56307</xdr:rowOff>
    </xdr:from>
    <xdr:to>
      <xdr:col>116</xdr:col>
      <xdr:colOff>63500</xdr:colOff>
      <xdr:row>58</xdr:row>
      <xdr:rowOff>57313</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1323300" y="10000407"/>
          <a:ext cx="838200" cy="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156115</xdr:rowOff>
    </xdr:from>
    <xdr:ext cx="378565" cy="259045"/>
    <xdr:sp macro="" textlink="">
      <xdr:nvSpPr>
        <xdr:cNvPr id="789" name="貸付金平均値テキスト">
          <a:extLst>
            <a:ext uri="{FF2B5EF4-FFF2-40B4-BE49-F238E27FC236}">
              <a16:creationId xmlns:a16="http://schemas.microsoft.com/office/drawing/2014/main" id="{00000000-0008-0000-0600-000015030000}"/>
            </a:ext>
          </a:extLst>
        </xdr:cNvPr>
        <xdr:cNvSpPr txBox="1"/>
      </xdr:nvSpPr>
      <xdr:spPr>
        <a:xfrm>
          <a:off x="22212300" y="9928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6238</xdr:rowOff>
    </xdr:from>
    <xdr:to>
      <xdr:col>116</xdr:col>
      <xdr:colOff>114300</xdr:colOff>
      <xdr:row>58</xdr:row>
      <xdr:rowOff>107838</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2110700" y="995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57313</xdr:rowOff>
    </xdr:from>
    <xdr:to>
      <xdr:col>111</xdr:col>
      <xdr:colOff>177800</xdr:colOff>
      <xdr:row>58</xdr:row>
      <xdr:rowOff>57862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0434300" y="10001413"/>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3678</xdr:rowOff>
    </xdr:from>
    <xdr:to>
      <xdr:col>112</xdr:col>
      <xdr:colOff>38100</xdr:colOff>
      <xdr:row>58</xdr:row>
      <xdr:rowOff>105278</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1272500" y="994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56</xdr:row>
      <xdr:rowOff>121805</xdr:rowOff>
    </xdr:from>
    <xdr:ext cx="378565"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1134017" y="9723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48809</xdr:rowOff>
    </xdr:from>
    <xdr:to>
      <xdr:col>107</xdr:col>
      <xdr:colOff>50800</xdr:colOff>
      <xdr:row>58</xdr:row>
      <xdr:rowOff>57862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9545300" y="9992909"/>
          <a:ext cx="889000" cy="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569</xdr:rowOff>
    </xdr:from>
    <xdr:to>
      <xdr:col>107</xdr:col>
      <xdr:colOff>101600</xdr:colOff>
      <xdr:row>58</xdr:row>
      <xdr:rowOff>102169</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0383500" y="9944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56</xdr:row>
      <xdr:rowOff>118696</xdr:rowOff>
    </xdr:from>
    <xdr:ext cx="378565"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0245017" y="9719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48809</xdr:rowOff>
    </xdr:from>
    <xdr:to>
      <xdr:col>102</xdr:col>
      <xdr:colOff>114300</xdr:colOff>
      <xdr:row>58</xdr:row>
      <xdr:rowOff>49266</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18656300" y="9992909"/>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160772</xdr:rowOff>
    </xdr:from>
    <xdr:to>
      <xdr:col>102</xdr:col>
      <xdr:colOff>165100</xdr:colOff>
      <xdr:row>58</xdr:row>
      <xdr:rowOff>90922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9494500" y="993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107449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10428" y="9708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128036</xdr:rowOff>
    </xdr:from>
    <xdr:to>
      <xdr:col>98</xdr:col>
      <xdr:colOff>38100</xdr:colOff>
      <xdr:row>58</xdr:row>
      <xdr:rowOff>58186</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8605500" y="990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74713</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21428" y="967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5507</xdr:rowOff>
    </xdr:from>
    <xdr:to>
      <xdr:col>116</xdr:col>
      <xdr:colOff>114300</xdr:colOff>
      <xdr:row>58</xdr:row>
      <xdr:rowOff>107107</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2110700" y="994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136334</xdr:rowOff>
    </xdr:from>
    <xdr:ext cx="378565" cy="259045"/>
    <xdr:sp macro="" textlink="">
      <xdr:nvSpPr>
        <xdr:cNvPr id="808" name="貸付金該当値テキスト">
          <a:extLst>
            <a:ext uri="{FF2B5EF4-FFF2-40B4-BE49-F238E27FC236}">
              <a16:creationId xmlns:a16="http://schemas.microsoft.com/office/drawing/2014/main" id="{00000000-0008-0000-0600-000028030000}"/>
            </a:ext>
          </a:extLst>
        </xdr:cNvPr>
        <xdr:cNvSpPr txBox="1"/>
      </xdr:nvSpPr>
      <xdr:spPr>
        <a:xfrm>
          <a:off x="22212300" y="9737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6513</xdr:rowOff>
    </xdr:from>
    <xdr:to>
      <xdr:col>112</xdr:col>
      <xdr:colOff>38100</xdr:colOff>
      <xdr:row>58</xdr:row>
      <xdr:rowOff>108113</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1272500" y="995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99240</xdr:rowOff>
    </xdr:from>
    <xdr:ext cx="378565"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4017" y="10043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7062</xdr:rowOff>
    </xdr:from>
    <xdr:to>
      <xdr:col>107</xdr:col>
      <xdr:colOff>101600</xdr:colOff>
      <xdr:row>58</xdr:row>
      <xdr:rowOff>108662</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0383500" y="9951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99789</xdr:rowOff>
    </xdr:from>
    <xdr:ext cx="378565"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5017" y="10043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169459</xdr:rowOff>
    </xdr:from>
    <xdr:to>
      <xdr:col>102</xdr:col>
      <xdr:colOff>165100</xdr:colOff>
      <xdr:row>58</xdr:row>
      <xdr:rowOff>99609</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9494500" y="9942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90736</xdr:rowOff>
    </xdr:from>
    <xdr:ext cx="378565"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6017" y="100348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169916</xdr:rowOff>
    </xdr:from>
    <xdr:to>
      <xdr:col>98</xdr:col>
      <xdr:colOff>38100</xdr:colOff>
      <xdr:row>58</xdr:row>
      <xdr:rowOff>100066</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8605500" y="9942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91193</xdr:rowOff>
    </xdr:from>
    <xdr:ext cx="378565"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7017" y="10035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49142</xdr:rowOff>
    </xdr:from>
    <xdr:to>
      <xdr:col>116</xdr:col>
      <xdr:colOff>62864</xdr:colOff>
      <xdr:row>78</xdr:row>
      <xdr:rowOff>101099</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222092"/>
          <a:ext cx="1269" cy="12521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104926</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8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101099</xdr:rowOff>
    </xdr:from>
    <xdr:to>
      <xdr:col>116</xdr:col>
      <xdr:colOff>152400</xdr:colOff>
      <xdr:row>78</xdr:row>
      <xdr:rowOff>101099</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74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167269</xdr:rowOff>
    </xdr:from>
    <xdr:ext cx="534377"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9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49142</xdr:rowOff>
    </xdr:from>
    <xdr:to>
      <xdr:col>116</xdr:col>
      <xdr:colOff>152400</xdr:colOff>
      <xdr:row>71</xdr:row>
      <xdr:rowOff>49142</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222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91335</xdr:rowOff>
    </xdr:from>
    <xdr:to>
      <xdr:col>116</xdr:col>
      <xdr:colOff>63500</xdr:colOff>
      <xdr:row>75</xdr:row>
      <xdr:rowOff>159164</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2950085"/>
          <a:ext cx="838200" cy="6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117260</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2976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138833</xdr:rowOff>
    </xdr:from>
    <xdr:to>
      <xdr:col>116</xdr:col>
      <xdr:colOff>114300</xdr:colOff>
      <xdr:row>76</xdr:row>
      <xdr:rowOff>68982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29975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49861</xdr:rowOff>
    </xdr:from>
    <xdr:to>
      <xdr:col>111</xdr:col>
      <xdr:colOff>177800</xdr:colOff>
      <xdr:row>75</xdr:row>
      <xdr:rowOff>159164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2737161"/>
          <a:ext cx="889000" cy="280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103629</xdr:rowOff>
    </xdr:from>
    <xdr:to>
      <xdr:col>112</xdr:col>
      <xdr:colOff>38100</xdr:colOff>
      <xdr:row>76</xdr:row>
      <xdr:rowOff>33778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2962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50306</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56111" y="1273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49861</xdr:rowOff>
    </xdr:from>
    <xdr:to>
      <xdr:col>107</xdr:col>
      <xdr:colOff>50800</xdr:colOff>
      <xdr:row>74</xdr:row>
      <xdr:rowOff>78729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2737161"/>
          <a:ext cx="889000" cy="28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154769</xdr:rowOff>
    </xdr:from>
    <xdr:to>
      <xdr:col>107</xdr:col>
      <xdr:colOff>101600</xdr:colOff>
      <xdr:row>76</xdr:row>
      <xdr:rowOff>84919</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1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76046</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67111" y="1310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78729</xdr:rowOff>
    </xdr:from>
    <xdr:to>
      <xdr:col>102</xdr:col>
      <xdr:colOff>114300</xdr:colOff>
      <xdr:row>74</xdr:row>
      <xdr:rowOff>86240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2766029"/>
          <a:ext cx="8890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13463</xdr:rowOff>
    </xdr:from>
    <xdr:to>
      <xdr:col>102</xdr:col>
      <xdr:colOff>165100</xdr:colOff>
      <xdr:row>76</xdr:row>
      <xdr:rowOff>115063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4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106190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78111" y="1313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168584</xdr:rowOff>
    </xdr:from>
    <xdr:to>
      <xdr:col>98</xdr:col>
      <xdr:colOff>38100</xdr:colOff>
      <xdr:row>76</xdr:row>
      <xdr:rowOff>98734</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2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89861</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89111" y="13120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40535</xdr:rowOff>
    </xdr:from>
    <xdr:to>
      <xdr:col>116</xdr:col>
      <xdr:colOff>114300</xdr:colOff>
      <xdr:row>75</xdr:row>
      <xdr:rowOff>142135</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289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63412</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750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108364</xdr:rowOff>
    </xdr:from>
    <xdr:to>
      <xdr:col>112</xdr:col>
      <xdr:colOff>38100</xdr:colOff>
      <xdr:row>76</xdr:row>
      <xdr:rowOff>38514</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96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29641</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305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170511</xdr:rowOff>
    </xdr:from>
    <xdr:to>
      <xdr:col>107</xdr:col>
      <xdr:colOff>101600</xdr:colOff>
      <xdr:row>74</xdr:row>
      <xdr:rowOff>100661</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68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117188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2461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27929</xdr:rowOff>
    </xdr:from>
    <xdr:to>
      <xdr:col>102</xdr:col>
      <xdr:colOff>165100</xdr:colOff>
      <xdr:row>74</xdr:row>
      <xdr:rowOff>129529</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715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146056</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249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35440</xdr:rowOff>
    </xdr:from>
    <xdr:to>
      <xdr:col>98</xdr:col>
      <xdr:colOff>38100</xdr:colOff>
      <xdr:row>74</xdr:row>
      <xdr:rowOff>137040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72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153567</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249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当年度において大きく変動しているものとして、増加している主なものは、</a:t>
          </a:r>
          <a:r>
            <a:rPr kumimoji="1" lang="en-US" altLang="ja-JP" sz="1300">
              <a:latin typeface="ＭＳ Ｐゴシック" panose="020B0600070205080204" pitchFamily="50" charset="-128"/>
              <a:ea typeface="ＭＳ Ｐゴシック" panose="020B0600070205080204" pitchFamily="50" charset="-128"/>
            </a:rPr>
            <a:t>8,860</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65.4</a:t>
          </a:r>
          <a:r>
            <a:rPr kumimoji="1" lang="ja-JP" altLang="en-US" sz="1300">
              <a:latin typeface="ＭＳ Ｐゴシック" panose="020B0600070205080204" pitchFamily="50" charset="-128"/>
              <a:ea typeface="ＭＳ Ｐゴシック" panose="020B0600070205080204" pitchFamily="50" charset="-128"/>
            </a:rPr>
            <a:t>％）の増となった普通建設事業費（うち更新整備）、</a:t>
          </a:r>
          <a:r>
            <a:rPr kumimoji="1" lang="en-US" altLang="ja-JP" sz="1300">
              <a:latin typeface="ＭＳ Ｐゴシック" panose="020B0600070205080204" pitchFamily="50" charset="-128"/>
              <a:ea typeface="ＭＳ Ｐゴシック" panose="020B0600070205080204" pitchFamily="50" charset="-128"/>
            </a:rPr>
            <a:t>7,037</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9.4</a:t>
          </a:r>
          <a:r>
            <a:rPr kumimoji="1" lang="ja-JP" altLang="en-US" sz="1300">
              <a:latin typeface="ＭＳ Ｐゴシック" panose="020B0600070205080204" pitchFamily="50" charset="-128"/>
              <a:ea typeface="ＭＳ Ｐゴシック" panose="020B0600070205080204" pitchFamily="50" charset="-128"/>
            </a:rPr>
            <a:t>％）の増となった人件費、</a:t>
          </a:r>
          <a:r>
            <a:rPr kumimoji="1" lang="en-US" altLang="ja-JP" sz="1300">
              <a:latin typeface="ＭＳ Ｐゴシック" panose="020B0600070205080204" pitchFamily="50" charset="-128"/>
              <a:ea typeface="ＭＳ Ｐゴシック" panose="020B0600070205080204" pitchFamily="50" charset="-128"/>
            </a:rPr>
            <a:t>2,077</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5.3</a:t>
          </a:r>
          <a:r>
            <a:rPr kumimoji="1" lang="ja-JP" altLang="en-US" sz="1300">
              <a:latin typeface="ＭＳ Ｐゴシック" panose="020B0600070205080204" pitchFamily="50" charset="-128"/>
              <a:ea typeface="ＭＳ Ｐゴシック" panose="020B0600070205080204" pitchFamily="50" charset="-128"/>
            </a:rPr>
            <a:t>％）増となってた繰出金が挙げられる。普通建設事業費（うち更新整備）については、令和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で実施する消防庁舎大規模改修事業及び地域集会施設の耐震改修工事が主な要因となっている。人件費については、人事院勧告に伴う給与改定が要因となっている。繰出金については、各特別会計のうち、後期高齢者医療特別会計への繰出金の増が主な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一方で減少している主なものは、</a:t>
          </a:r>
          <a:r>
            <a:rPr kumimoji="1" lang="en-US" altLang="ja-JP" sz="1300">
              <a:latin typeface="ＭＳ Ｐゴシック" panose="020B0600070205080204" pitchFamily="50" charset="-128"/>
              <a:ea typeface="ＭＳ Ｐゴシック" panose="020B0600070205080204" pitchFamily="50" charset="-128"/>
            </a:rPr>
            <a:t>10,278</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47.0</a:t>
          </a:r>
          <a:r>
            <a:rPr kumimoji="1" lang="ja-JP" altLang="en-US" sz="1300">
              <a:latin typeface="ＭＳ Ｐゴシック" panose="020B0600070205080204" pitchFamily="50" charset="-128"/>
              <a:ea typeface="ＭＳ Ｐゴシック" panose="020B0600070205080204" pitchFamily="50" charset="-128"/>
            </a:rPr>
            <a:t>％）の減となった積立金、</a:t>
          </a:r>
          <a:r>
            <a:rPr kumimoji="1" lang="en-US" altLang="ja-JP" sz="1300">
              <a:latin typeface="ＭＳ Ｐゴシック" panose="020B0600070205080204" pitchFamily="50" charset="-128"/>
              <a:ea typeface="ＭＳ Ｐゴシック" panose="020B0600070205080204" pitchFamily="50" charset="-128"/>
            </a:rPr>
            <a:t>878</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％）の減となった補助費等、</a:t>
          </a:r>
          <a:r>
            <a:rPr kumimoji="1" lang="en-US" altLang="ja-JP" sz="1300">
              <a:latin typeface="ＭＳ Ｐゴシック" panose="020B0600070205080204" pitchFamily="50" charset="-128"/>
              <a:ea typeface="ＭＳ Ｐゴシック" panose="020B0600070205080204" pitchFamily="50" charset="-128"/>
            </a:rPr>
            <a:t>517</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の減となったの物件費が挙げられる。積立金については、令和６年度は歳出の財政調整基金への積立が前年度より減となったことが主な要因となっている。補助費等については、物価高騰対策として地方創生臨時交付金を活用したプレミアム商品券発行事業の完了に伴う減が主な要因となっている。物件費については、コロナワクチンの接種委託料の減等が主な要因となり、それぞれのグラフに反映され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神奈川県二宮町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27,415
27,090
9.08
10,486,357
10,095,561
370,581
6,417,251
6,219,873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5.8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117602</xdr:rowOff>
    </xdr:from>
    <xdr:to>
      <xdr:col>24</xdr:col>
      <xdr:colOff>62865</xdr:colOff>
      <xdr:row>38</xdr:row>
      <xdr:rowOff>32258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61102"/>
          <a:ext cx="1270" cy="1286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36085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51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32258</xdr:rowOff>
    </xdr:from>
    <xdr:to>
      <xdr:col>24</xdr:col>
      <xdr:colOff>152400</xdr:colOff>
      <xdr:row>38</xdr:row>
      <xdr:rowOff>32258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7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64279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3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117602</xdr:rowOff>
    </xdr:from>
    <xdr:to>
      <xdr:col>24</xdr:col>
      <xdr:colOff>152400</xdr:colOff>
      <xdr:row>30</xdr:row>
      <xdr:rowOff>117602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61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122174</xdr:rowOff>
    </xdr:from>
    <xdr:to>
      <xdr:col>24</xdr:col>
      <xdr:colOff>63500</xdr:colOff>
      <xdr:row>33</xdr:row>
      <xdr:rowOff>144653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780024"/>
          <a:ext cx="838200" cy="2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139336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68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160909</xdr:rowOff>
    </xdr:from>
    <xdr:to>
      <xdr:col>24</xdr:col>
      <xdr:colOff>114300</xdr:colOff>
      <xdr:row>35</xdr:row>
      <xdr:rowOff>91059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90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122174</xdr:rowOff>
    </xdr:from>
    <xdr:to>
      <xdr:col>19</xdr:col>
      <xdr:colOff>177800</xdr:colOff>
      <xdr:row>34</xdr:row>
      <xdr:rowOff>14351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780024"/>
          <a:ext cx="889000" cy="6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167767</xdr:rowOff>
    </xdr:from>
    <xdr:to>
      <xdr:col>20</xdr:col>
      <xdr:colOff>38100</xdr:colOff>
      <xdr:row>35</xdr:row>
      <xdr:rowOff>97917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9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89044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8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14351</xdr:rowOff>
    </xdr:from>
    <xdr:to>
      <xdr:col>15</xdr:col>
      <xdr:colOff>50800</xdr:colOff>
      <xdr:row>34</xdr:row>
      <xdr:rowOff>22733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843651"/>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29845</xdr:rowOff>
    </xdr:from>
    <xdr:to>
      <xdr:col>15</xdr:col>
      <xdr:colOff>101600</xdr:colOff>
      <xdr:row>35</xdr:row>
      <xdr:rowOff>131445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122572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23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20066</xdr:rowOff>
    </xdr:from>
    <xdr:to>
      <xdr:col>10</xdr:col>
      <xdr:colOff>114300</xdr:colOff>
      <xdr:row>34</xdr:row>
      <xdr:rowOff>22733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849366"/>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30607</xdr:rowOff>
    </xdr:from>
    <xdr:to>
      <xdr:col>10</xdr:col>
      <xdr:colOff>165100</xdr:colOff>
      <xdr:row>35</xdr:row>
      <xdr:rowOff>132207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123334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30988</xdr:rowOff>
    </xdr:from>
    <xdr:to>
      <xdr:col>6</xdr:col>
      <xdr:colOff>38100</xdr:colOff>
      <xdr:row>35</xdr:row>
      <xdr:rowOff>132588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123715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93853</xdr:rowOff>
    </xdr:from>
    <xdr:to>
      <xdr:col>24</xdr:col>
      <xdr:colOff>114300</xdr:colOff>
      <xdr:row>34</xdr:row>
      <xdr:rowOff>24003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75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116730</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03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71374</xdr:rowOff>
    </xdr:from>
    <xdr:to>
      <xdr:col>20</xdr:col>
      <xdr:colOff>38100</xdr:colOff>
      <xdr:row>34</xdr:row>
      <xdr:rowOff>1524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72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18051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504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135001</xdr:rowOff>
    </xdr:from>
    <xdr:to>
      <xdr:col>15</xdr:col>
      <xdr:colOff>101600</xdr:colOff>
      <xdr:row>34</xdr:row>
      <xdr:rowOff>65151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792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81678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568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143383</xdr:rowOff>
    </xdr:from>
    <xdr:to>
      <xdr:col>10</xdr:col>
      <xdr:colOff>165100</xdr:colOff>
      <xdr:row>34</xdr:row>
      <xdr:rowOff>73533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801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90060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576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140716</xdr:rowOff>
    </xdr:from>
    <xdr:to>
      <xdr:col>6</xdr:col>
      <xdr:colOff>38100</xdr:colOff>
      <xdr:row>34</xdr:row>
      <xdr:rowOff>70866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79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87393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573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134621</xdr:rowOff>
    </xdr:from>
    <xdr:to>
      <xdr:col>24</xdr:col>
      <xdr:colOff>62865</xdr:colOff>
      <xdr:row>58</xdr:row>
      <xdr:rowOff>80992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7121"/>
          <a:ext cx="1270" cy="1317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84819</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2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80992</xdr:rowOff>
    </xdr:from>
    <xdr:to>
      <xdr:col>24</xdr:col>
      <xdr:colOff>152400</xdr:colOff>
      <xdr:row>58</xdr:row>
      <xdr:rowOff>80992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25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81298</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8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134621</xdr:rowOff>
    </xdr:from>
    <xdr:to>
      <xdr:col>24</xdr:col>
      <xdr:colOff>152400</xdr:colOff>
      <xdr:row>50</xdr:row>
      <xdr:rowOff>134621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7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147534</xdr:rowOff>
    </xdr:from>
    <xdr:to>
      <xdr:col>24</xdr:col>
      <xdr:colOff>63500</xdr:colOff>
      <xdr:row>57</xdr:row>
      <xdr:rowOff>152338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920184"/>
          <a:ext cx="838200" cy="4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72710</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739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49833</xdr:rowOff>
    </xdr:from>
    <xdr:to>
      <xdr:col>24</xdr:col>
      <xdr:colOff>114300</xdr:colOff>
      <xdr:row>57</xdr:row>
      <xdr:rowOff>151433</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22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152338</xdr:rowOff>
    </xdr:from>
    <xdr:to>
      <xdr:col>19</xdr:col>
      <xdr:colOff>177800</xdr:colOff>
      <xdr:row>58</xdr:row>
      <xdr:rowOff>18363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24988"/>
          <a:ext cx="889000" cy="37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74917</xdr:rowOff>
    </xdr:from>
    <xdr:to>
      <xdr:col>20</xdr:col>
      <xdr:colOff>38100</xdr:colOff>
      <xdr:row>58</xdr:row>
      <xdr:rowOff>5067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4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21594</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62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12179</xdr:rowOff>
    </xdr:from>
    <xdr:to>
      <xdr:col>15</xdr:col>
      <xdr:colOff>50800</xdr:colOff>
      <xdr:row>58</xdr:row>
      <xdr:rowOff>18363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56279"/>
          <a:ext cx="889000" cy="6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68829</xdr:rowOff>
    </xdr:from>
    <xdr:to>
      <xdr:col>15</xdr:col>
      <xdr:colOff>101600</xdr:colOff>
      <xdr:row>57</xdr:row>
      <xdr:rowOff>170429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15506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616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143891</xdr:rowOff>
    </xdr:from>
    <xdr:to>
      <xdr:col>10</xdr:col>
      <xdr:colOff>114300</xdr:colOff>
      <xdr:row>58</xdr:row>
      <xdr:rowOff>12179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573641"/>
          <a:ext cx="889000" cy="382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60892</xdr:rowOff>
    </xdr:from>
    <xdr:to>
      <xdr:col>10</xdr:col>
      <xdr:colOff>165100</xdr:colOff>
      <xdr:row>57</xdr:row>
      <xdr:rowOff>162492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7569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608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67636</xdr:rowOff>
    </xdr:from>
    <xdr:to>
      <xdr:col>6</xdr:col>
      <xdr:colOff>38100</xdr:colOff>
      <xdr:row>55</xdr:row>
      <xdr:rowOff>169236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14313</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272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96734</xdr:rowOff>
    </xdr:from>
    <xdr:to>
      <xdr:col>24</xdr:col>
      <xdr:colOff>114300</xdr:colOff>
      <xdr:row>58</xdr:row>
      <xdr:rowOff>26884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6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28260</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00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101538</xdr:rowOff>
    </xdr:from>
    <xdr:to>
      <xdr:col>20</xdr:col>
      <xdr:colOff>38100</xdr:colOff>
      <xdr:row>58</xdr:row>
      <xdr:rowOff>31688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7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22815</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66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139013</xdr:rowOff>
    </xdr:from>
    <xdr:to>
      <xdr:col>15</xdr:col>
      <xdr:colOff>101600</xdr:colOff>
      <xdr:row>58</xdr:row>
      <xdr:rowOff>69163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1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60290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04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132829</xdr:rowOff>
    </xdr:from>
    <xdr:to>
      <xdr:col>10</xdr:col>
      <xdr:colOff>165100</xdr:colOff>
      <xdr:row>58</xdr:row>
      <xdr:rowOff>62979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0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54106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9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93091</xdr:rowOff>
    </xdr:from>
    <xdr:to>
      <xdr:col>6</xdr:col>
      <xdr:colOff>38100</xdr:colOff>
      <xdr:row>56</xdr:row>
      <xdr:rowOff>23241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52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14368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615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141743</xdr:rowOff>
    </xdr:from>
    <xdr:to>
      <xdr:col>24</xdr:col>
      <xdr:colOff>62865</xdr:colOff>
      <xdr:row>77</xdr:row>
      <xdr:rowOff>133299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43243"/>
          <a:ext cx="1270" cy="1191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137126</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38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133299</xdr:rowOff>
    </xdr:from>
    <xdr:to>
      <xdr:col>24</xdr:col>
      <xdr:colOff>152400</xdr:colOff>
      <xdr:row>77</xdr:row>
      <xdr:rowOff>133299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3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88420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18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289,732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141743</xdr:rowOff>
    </xdr:from>
    <xdr:to>
      <xdr:col>24</xdr:col>
      <xdr:colOff>152400</xdr:colOff>
      <xdr:row>70</xdr:row>
      <xdr:rowOff>141743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43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128774</xdr:rowOff>
    </xdr:from>
    <xdr:to>
      <xdr:col>24</xdr:col>
      <xdr:colOff>63500</xdr:colOff>
      <xdr:row>77</xdr:row>
      <xdr:rowOff>160038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330424"/>
          <a:ext cx="838200" cy="3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116806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04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93929</xdr:rowOff>
    </xdr:from>
    <xdr:to>
      <xdr:col>24</xdr:col>
      <xdr:colOff>114300</xdr:colOff>
      <xdr:row>76</xdr:row>
      <xdr:rowOff>24079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52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160038</xdr:rowOff>
    </xdr:from>
    <xdr:to>
      <xdr:col>19</xdr:col>
      <xdr:colOff>177800</xdr:colOff>
      <xdr:row>78</xdr:row>
      <xdr:rowOff>59430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361688"/>
          <a:ext cx="889000" cy="7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32069</xdr:rowOff>
    </xdr:from>
    <xdr:to>
      <xdr:col>20</xdr:col>
      <xdr:colOff>38100</xdr:colOff>
      <xdr:row>76</xdr:row>
      <xdr:rowOff>133669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150197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3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10922</xdr:rowOff>
    </xdr:from>
    <xdr:to>
      <xdr:col>15</xdr:col>
      <xdr:colOff>50800</xdr:colOff>
      <xdr:row>78</xdr:row>
      <xdr:rowOff>59430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384022"/>
          <a:ext cx="889000" cy="48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104887</xdr:rowOff>
    </xdr:from>
    <xdr:to>
      <xdr:col>15</xdr:col>
      <xdr:colOff>101600</xdr:colOff>
      <xdr:row>77</xdr:row>
      <xdr:rowOff>35037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51564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10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10922</xdr:rowOff>
    </xdr:from>
    <xdr:to>
      <xdr:col>10</xdr:col>
      <xdr:colOff>114300</xdr:colOff>
      <xdr:row>79</xdr:row>
      <xdr:rowOff>16630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384022"/>
          <a:ext cx="889000" cy="177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26896</xdr:rowOff>
    </xdr:from>
    <xdr:to>
      <xdr:col>10</xdr:col>
      <xdr:colOff>165100</xdr:colOff>
      <xdr:row>76</xdr:row>
      <xdr:rowOff>128496</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145023</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832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66193</xdr:rowOff>
    </xdr:from>
    <xdr:to>
      <xdr:col>6</xdr:col>
      <xdr:colOff>38100</xdr:colOff>
      <xdr:row>77</xdr:row>
      <xdr:rowOff>167793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12870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4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77974</xdr:rowOff>
    </xdr:from>
    <xdr:to>
      <xdr:col>24</xdr:col>
      <xdr:colOff>114300</xdr:colOff>
      <xdr:row>78</xdr:row>
      <xdr:rowOff>8124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27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164351</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19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109238</xdr:rowOff>
    </xdr:from>
    <xdr:to>
      <xdr:col>20</xdr:col>
      <xdr:colOff>38100</xdr:colOff>
      <xdr:row>78</xdr:row>
      <xdr:rowOff>39388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310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30515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403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8630</xdr:rowOff>
    </xdr:from>
    <xdr:to>
      <xdr:col>15</xdr:col>
      <xdr:colOff>101600</xdr:colOff>
      <xdr:row>78</xdr:row>
      <xdr:rowOff>110230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38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101357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474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131572</xdr:rowOff>
    </xdr:from>
    <xdr:to>
      <xdr:col>10</xdr:col>
      <xdr:colOff>165100</xdr:colOff>
      <xdr:row>78</xdr:row>
      <xdr:rowOff>61722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333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52849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425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137280</xdr:rowOff>
    </xdr:from>
    <xdr:to>
      <xdr:col>6</xdr:col>
      <xdr:colOff>38100</xdr:colOff>
      <xdr:row>79</xdr:row>
      <xdr:rowOff>67430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51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58557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603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60040</xdr:rowOff>
    </xdr:from>
    <xdr:to>
      <xdr:col>24</xdr:col>
      <xdr:colOff>62865</xdr:colOff>
      <xdr:row>99</xdr:row>
      <xdr:rowOff>66762</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490540"/>
          <a:ext cx="1270" cy="1549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70589</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04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66762</xdr:rowOff>
    </xdr:from>
    <xdr:to>
      <xdr:col>24</xdr:col>
      <xdr:colOff>152400</xdr:colOff>
      <xdr:row>99</xdr:row>
      <xdr:rowOff>66762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040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6717</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265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125,227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60040</xdr:rowOff>
    </xdr:from>
    <xdr:to>
      <xdr:col>24</xdr:col>
      <xdr:colOff>152400</xdr:colOff>
      <xdr:row>90</xdr:row>
      <xdr:rowOff>60040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4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81193</xdr:rowOff>
    </xdr:from>
    <xdr:to>
      <xdr:col>24</xdr:col>
      <xdr:colOff>63500</xdr:colOff>
      <xdr:row>98</xdr:row>
      <xdr:rowOff>109204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883293"/>
          <a:ext cx="838200" cy="28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96217</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55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73340</xdr:rowOff>
    </xdr:from>
    <xdr:to>
      <xdr:col>24</xdr:col>
      <xdr:colOff>114300</xdr:colOff>
      <xdr:row>98</xdr:row>
      <xdr:rowOff>3490</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70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38841</xdr:rowOff>
    </xdr:from>
    <xdr:to>
      <xdr:col>19</xdr:col>
      <xdr:colOff>177800</xdr:colOff>
      <xdr:row>98</xdr:row>
      <xdr:rowOff>81193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840941"/>
          <a:ext cx="889000" cy="42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100895</xdr:rowOff>
    </xdr:from>
    <xdr:to>
      <xdr:col>20</xdr:col>
      <xdr:colOff>38100</xdr:colOff>
      <xdr:row>98</xdr:row>
      <xdr:rowOff>31045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73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47572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50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38841</xdr:rowOff>
    </xdr:from>
    <xdr:to>
      <xdr:col>15</xdr:col>
      <xdr:colOff>50800</xdr:colOff>
      <xdr:row>98</xdr:row>
      <xdr:rowOff>40731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840941"/>
          <a:ext cx="889000" cy="1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60584</xdr:rowOff>
    </xdr:from>
    <xdr:to>
      <xdr:col>15</xdr:col>
      <xdr:colOff>101600</xdr:colOff>
      <xdr:row>97</xdr:row>
      <xdr:rowOff>162184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9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7261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46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40731</xdr:rowOff>
    </xdr:from>
    <xdr:to>
      <xdr:col>10</xdr:col>
      <xdr:colOff>114300</xdr:colOff>
      <xdr:row>98</xdr:row>
      <xdr:rowOff>169937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842831"/>
          <a:ext cx="889000" cy="129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71968</xdr:rowOff>
    </xdr:from>
    <xdr:to>
      <xdr:col>10</xdr:col>
      <xdr:colOff>165100</xdr:colOff>
      <xdr:row>98</xdr:row>
      <xdr:rowOff>2118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702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18645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47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22180</xdr:rowOff>
    </xdr:from>
    <xdr:to>
      <xdr:col>6</xdr:col>
      <xdr:colOff>38100</xdr:colOff>
      <xdr:row>98</xdr:row>
      <xdr:rowOff>123780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82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140307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599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58404</xdr:rowOff>
    </xdr:from>
    <xdr:to>
      <xdr:col>24</xdr:col>
      <xdr:colOff>114300</xdr:colOff>
      <xdr:row>98</xdr:row>
      <xdr:rowOff>160004</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86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36831</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83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30393</xdr:rowOff>
    </xdr:from>
    <xdr:to>
      <xdr:col>20</xdr:col>
      <xdr:colOff>38100</xdr:colOff>
      <xdr:row>98</xdr:row>
      <xdr:rowOff>131993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83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123120</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925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159491</xdr:rowOff>
    </xdr:from>
    <xdr:to>
      <xdr:col>15</xdr:col>
      <xdr:colOff>101600</xdr:colOff>
      <xdr:row>98</xdr:row>
      <xdr:rowOff>89641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790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80768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88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161381</xdr:rowOff>
    </xdr:from>
    <xdr:to>
      <xdr:col>10</xdr:col>
      <xdr:colOff>165100</xdr:colOff>
      <xdr:row>98</xdr:row>
      <xdr:rowOff>91531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79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82658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884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119137</xdr:rowOff>
    </xdr:from>
    <xdr:to>
      <xdr:col>6</xdr:col>
      <xdr:colOff>38100</xdr:colOff>
      <xdr:row>99</xdr:row>
      <xdr:rowOff>49287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92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40414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701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39116</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2616"/>
          <a:ext cx="1270" cy="160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157243</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57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39116</xdr:rowOff>
    </xdr:from>
    <xdr:to>
      <xdr:col>55</xdr:col>
      <xdr:colOff>88900</xdr:colOff>
      <xdr:row>30</xdr:row>
      <xdr:rowOff>39116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22134</xdr:rowOff>
    </xdr:from>
    <xdr:to>
      <xdr:col>55</xdr:col>
      <xdr:colOff>0</xdr:colOff>
      <xdr:row>39</xdr:row>
      <xdr:rowOff>22461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08684"/>
          <a:ext cx="8382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115696</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593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92819</xdr:rowOff>
    </xdr:from>
    <xdr:to>
      <xdr:col>55</xdr:col>
      <xdr:colOff>50800</xdr:colOff>
      <xdr:row>39</xdr:row>
      <xdr:rowOff>22969</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0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22134</xdr:rowOff>
    </xdr:from>
    <xdr:to>
      <xdr:col>50</xdr:col>
      <xdr:colOff>114300</xdr:colOff>
      <xdr:row>39</xdr:row>
      <xdr:rowOff>23440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708684"/>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64081</xdr:rowOff>
    </xdr:from>
    <xdr:to>
      <xdr:col>50</xdr:col>
      <xdr:colOff>165100</xdr:colOff>
      <xdr:row>38</xdr:row>
      <xdr:rowOff>165681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79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10758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354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23440</xdr:rowOff>
    </xdr:from>
    <xdr:to>
      <xdr:col>45</xdr:col>
      <xdr:colOff>177800</xdr:colOff>
      <xdr:row>39</xdr:row>
      <xdr:rowOff>26706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70999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92166</xdr:rowOff>
    </xdr:from>
    <xdr:to>
      <xdr:col>46</xdr:col>
      <xdr:colOff>38100</xdr:colOff>
      <xdr:row>39</xdr:row>
      <xdr:rowOff>22316</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0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38843</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3824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26706</xdr:rowOff>
    </xdr:from>
    <xdr:to>
      <xdr:col>41</xdr:col>
      <xdr:colOff>50800</xdr:colOff>
      <xdr:row>39</xdr:row>
      <xdr:rowOff>27360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713256"/>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91186</xdr:rowOff>
    </xdr:from>
    <xdr:to>
      <xdr:col>41</xdr:col>
      <xdr:colOff>101600</xdr:colOff>
      <xdr:row>39</xdr:row>
      <xdr:rowOff>21336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37863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3815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88574</xdr:rowOff>
    </xdr:from>
    <xdr:to>
      <xdr:col>36</xdr:col>
      <xdr:colOff>165100</xdr:colOff>
      <xdr:row>39</xdr:row>
      <xdr:rowOff>18724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35250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143111</xdr:rowOff>
    </xdr:from>
    <xdr:to>
      <xdr:col>55</xdr:col>
      <xdr:colOff>50800</xdr:colOff>
      <xdr:row>39</xdr:row>
      <xdr:rowOff>73261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658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71246</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586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142784</xdr:rowOff>
    </xdr:from>
    <xdr:to>
      <xdr:col>50</xdr:col>
      <xdr:colOff>165100</xdr:colOff>
      <xdr:row>39</xdr:row>
      <xdr:rowOff>72934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657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64061</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750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144090</xdr:rowOff>
    </xdr:from>
    <xdr:to>
      <xdr:col>46</xdr:col>
      <xdr:colOff>38100</xdr:colOff>
      <xdr:row>39</xdr:row>
      <xdr:rowOff>74240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65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65367</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751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147356</xdr:rowOff>
    </xdr:from>
    <xdr:to>
      <xdr:col>41</xdr:col>
      <xdr:colOff>101600</xdr:colOff>
      <xdr:row>39</xdr:row>
      <xdr:rowOff>77506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66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68633</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755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148010</xdr:rowOff>
    </xdr:from>
    <xdr:to>
      <xdr:col>36</xdr:col>
      <xdr:colOff>165100</xdr:colOff>
      <xdr:row>39</xdr:row>
      <xdr:rowOff>78160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66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69287</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755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31267</xdr:rowOff>
    </xdr:from>
    <xdr:to>
      <xdr:col>54</xdr:col>
      <xdr:colOff>189865</xdr:colOff>
      <xdr:row>59</xdr:row>
      <xdr:rowOff>29496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75217"/>
          <a:ext cx="1270" cy="136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33323</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8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29496</xdr:rowOff>
    </xdr:from>
    <xdr:to>
      <xdr:col>55</xdr:col>
      <xdr:colOff>88900</xdr:colOff>
      <xdr:row>59</xdr:row>
      <xdr:rowOff>29496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5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149394</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5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31267</xdr:rowOff>
    </xdr:from>
    <xdr:to>
      <xdr:col>55</xdr:col>
      <xdr:colOff>88900</xdr:colOff>
      <xdr:row>51</xdr:row>
      <xdr:rowOff>31267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75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138595</xdr:rowOff>
    </xdr:from>
    <xdr:to>
      <xdr:col>55</xdr:col>
      <xdr:colOff>0</xdr:colOff>
      <xdr:row>58</xdr:row>
      <xdr:rowOff>141033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082695"/>
          <a:ext cx="8382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169346</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70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146469</xdr:rowOff>
    </xdr:from>
    <xdr:to>
      <xdr:col>55</xdr:col>
      <xdr:colOff>50800</xdr:colOff>
      <xdr:row>58</xdr:row>
      <xdr:rowOff>76619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19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141033</xdr:rowOff>
    </xdr:from>
    <xdr:to>
      <xdr:col>50</xdr:col>
      <xdr:colOff>114300</xdr:colOff>
      <xdr:row>58</xdr:row>
      <xdr:rowOff>156693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085133"/>
          <a:ext cx="889000" cy="1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125552</xdr:rowOff>
    </xdr:from>
    <xdr:to>
      <xdr:col>50</xdr:col>
      <xdr:colOff>165100</xdr:colOff>
      <xdr:row>58</xdr:row>
      <xdr:rowOff>55702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72229</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7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145149</xdr:rowOff>
    </xdr:from>
    <xdr:to>
      <xdr:col>45</xdr:col>
      <xdr:colOff>177800</xdr:colOff>
      <xdr:row>58</xdr:row>
      <xdr:rowOff>156693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089249"/>
          <a:ext cx="889000" cy="1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152241</xdr:rowOff>
    </xdr:from>
    <xdr:to>
      <xdr:col>46</xdr:col>
      <xdr:colOff>38100</xdr:colOff>
      <xdr:row>58</xdr:row>
      <xdr:rowOff>82391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24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98918</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70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145149</xdr:rowOff>
    </xdr:from>
    <xdr:to>
      <xdr:col>41</xdr:col>
      <xdr:colOff>50800</xdr:colOff>
      <xdr:row>58</xdr:row>
      <xdr:rowOff>156026</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089249"/>
          <a:ext cx="889000" cy="10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154660</xdr:rowOff>
    </xdr:from>
    <xdr:to>
      <xdr:col>41</xdr:col>
      <xdr:colOff>101600</xdr:colOff>
      <xdr:row>58</xdr:row>
      <xdr:rowOff>84810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2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101337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970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134372</xdr:rowOff>
    </xdr:from>
    <xdr:to>
      <xdr:col>36</xdr:col>
      <xdr:colOff>165100</xdr:colOff>
      <xdr:row>58</xdr:row>
      <xdr:rowOff>64522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81049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8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87795</xdr:rowOff>
    </xdr:from>
    <xdr:to>
      <xdr:col>55</xdr:col>
      <xdr:colOff>50800</xdr:colOff>
      <xdr:row>59</xdr:row>
      <xdr:rowOff>17945</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3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2722</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4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90233</xdr:rowOff>
    </xdr:from>
    <xdr:to>
      <xdr:col>50</xdr:col>
      <xdr:colOff>165100</xdr:colOff>
      <xdr:row>59</xdr:row>
      <xdr:rowOff>20383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3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11510</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04428" y="10127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105893</xdr:rowOff>
    </xdr:from>
    <xdr:to>
      <xdr:col>46</xdr:col>
      <xdr:colOff>38100</xdr:colOff>
      <xdr:row>59</xdr:row>
      <xdr:rowOff>36043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4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27170</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10142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94349</xdr:rowOff>
    </xdr:from>
    <xdr:to>
      <xdr:col>41</xdr:col>
      <xdr:colOff>101600</xdr:colOff>
      <xdr:row>59</xdr:row>
      <xdr:rowOff>24499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3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15626</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26428" y="10131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105226</xdr:rowOff>
    </xdr:from>
    <xdr:to>
      <xdr:col>36</xdr:col>
      <xdr:colOff>165100</xdr:colOff>
      <xdr:row>59</xdr:row>
      <xdr:rowOff>35376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49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26503</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42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167875</xdr:rowOff>
    </xdr:from>
    <xdr:to>
      <xdr:col>54</xdr:col>
      <xdr:colOff>189865</xdr:colOff>
      <xdr:row>79</xdr:row>
      <xdr:rowOff>38906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69375"/>
          <a:ext cx="1270" cy="1414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42733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87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38906</xdr:rowOff>
    </xdr:from>
    <xdr:to>
      <xdr:col>55</xdr:col>
      <xdr:colOff>88900</xdr:colOff>
      <xdr:row>79</xdr:row>
      <xdr:rowOff>38906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3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114552</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4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74,521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167875</xdr:rowOff>
    </xdr:from>
    <xdr:to>
      <xdr:col>55</xdr:col>
      <xdr:colOff>88900</xdr:colOff>
      <xdr:row>70</xdr:row>
      <xdr:rowOff>167875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69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134041</xdr:rowOff>
    </xdr:from>
    <xdr:to>
      <xdr:col>55</xdr:col>
      <xdr:colOff>0</xdr:colOff>
      <xdr:row>78</xdr:row>
      <xdr:rowOff>168466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507141"/>
          <a:ext cx="838200" cy="3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50588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252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27711</xdr:rowOff>
    </xdr:from>
    <xdr:to>
      <xdr:col>55</xdr:col>
      <xdr:colOff>50800</xdr:colOff>
      <xdr:row>78</xdr:row>
      <xdr:rowOff>129311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0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101961</xdr:rowOff>
    </xdr:from>
    <xdr:to>
      <xdr:col>50</xdr:col>
      <xdr:colOff>114300</xdr:colOff>
      <xdr:row>78</xdr:row>
      <xdr:rowOff>134041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475061"/>
          <a:ext cx="889000" cy="3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22320</xdr:rowOff>
    </xdr:from>
    <xdr:to>
      <xdr:col>50</xdr:col>
      <xdr:colOff>165100</xdr:colOff>
      <xdr:row>78</xdr:row>
      <xdr:rowOff>123920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9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140447</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170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96132</xdr:rowOff>
    </xdr:from>
    <xdr:to>
      <xdr:col>45</xdr:col>
      <xdr:colOff>177800</xdr:colOff>
      <xdr:row>78</xdr:row>
      <xdr:rowOff>101961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469232"/>
          <a:ext cx="889000" cy="5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158547</xdr:rowOff>
    </xdr:from>
    <xdr:to>
      <xdr:col>46</xdr:col>
      <xdr:colOff>38100</xdr:colOff>
      <xdr:row>78</xdr:row>
      <xdr:rowOff>88697</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60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105224</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3135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96132</xdr:rowOff>
    </xdr:from>
    <xdr:to>
      <xdr:col>41</xdr:col>
      <xdr:colOff>50800</xdr:colOff>
      <xdr:row>78</xdr:row>
      <xdr:rowOff>108649</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69232"/>
          <a:ext cx="889000" cy="1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168511</xdr:rowOff>
    </xdr:from>
    <xdr:to>
      <xdr:col>41</xdr:col>
      <xdr:colOff>101600</xdr:colOff>
      <xdr:row>78</xdr:row>
      <xdr:rowOff>98661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70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115188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145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123780</xdr:rowOff>
    </xdr:from>
    <xdr:to>
      <xdr:col>36</xdr:col>
      <xdr:colOff>165100</xdr:colOff>
      <xdr:row>78</xdr:row>
      <xdr:rowOff>53930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25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70457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10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117666</xdr:rowOff>
    </xdr:from>
    <xdr:to>
      <xdr:col>55</xdr:col>
      <xdr:colOff>50800</xdr:colOff>
      <xdr:row>79</xdr:row>
      <xdr:rowOff>47816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9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32593</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0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83241</xdr:rowOff>
    </xdr:from>
    <xdr:to>
      <xdr:col>50</xdr:col>
      <xdr:colOff>165100</xdr:colOff>
      <xdr:row>79</xdr:row>
      <xdr:rowOff>13391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56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4518</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549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51161</xdr:rowOff>
    </xdr:from>
    <xdr:to>
      <xdr:col>46</xdr:col>
      <xdr:colOff>38100</xdr:colOff>
      <xdr:row>78</xdr:row>
      <xdr:rowOff>152761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2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143888</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516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45332</xdr:rowOff>
    </xdr:from>
    <xdr:to>
      <xdr:col>41</xdr:col>
      <xdr:colOff>101600</xdr:colOff>
      <xdr:row>78</xdr:row>
      <xdr:rowOff>146932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18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138059</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11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57849</xdr:rowOff>
    </xdr:from>
    <xdr:to>
      <xdr:col>36</xdr:col>
      <xdr:colOff>165100</xdr:colOff>
      <xdr:row>78</xdr:row>
      <xdr:rowOff>159449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30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150576</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23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53454</xdr:rowOff>
    </xdr:from>
    <xdr:to>
      <xdr:col>54</xdr:col>
      <xdr:colOff>189865</xdr:colOff>
      <xdr:row>97</xdr:row>
      <xdr:rowOff>163601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83954"/>
          <a:ext cx="1270" cy="131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167428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79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163601</xdr:rowOff>
    </xdr:from>
    <xdr:to>
      <xdr:col>55</xdr:col>
      <xdr:colOff>88900</xdr:colOff>
      <xdr:row>97</xdr:row>
      <xdr:rowOff>163601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794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131</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59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120,791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53454</xdr:rowOff>
    </xdr:from>
    <xdr:to>
      <xdr:col>55</xdr:col>
      <xdr:colOff>88900</xdr:colOff>
      <xdr:row>90</xdr:row>
      <xdr:rowOff>53454</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83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117387</xdr:rowOff>
    </xdr:from>
    <xdr:to>
      <xdr:col>55</xdr:col>
      <xdr:colOff>0</xdr:colOff>
      <xdr:row>96</xdr:row>
      <xdr:rowOff>142139</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576587"/>
          <a:ext cx="838200" cy="2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161701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78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138824</xdr:rowOff>
    </xdr:from>
    <xdr:to>
      <xdr:col>55</xdr:col>
      <xdr:colOff>50800</xdr:colOff>
      <xdr:row>96</xdr:row>
      <xdr:rowOff>68974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2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117387</xdr:rowOff>
    </xdr:from>
    <xdr:to>
      <xdr:col>50</xdr:col>
      <xdr:colOff>114300</xdr:colOff>
      <xdr:row>96</xdr:row>
      <xdr:rowOff>120777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576587"/>
          <a:ext cx="889000" cy="3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140779</xdr:rowOff>
    </xdr:from>
    <xdr:to>
      <xdr:col>50</xdr:col>
      <xdr:colOff>165100</xdr:colOff>
      <xdr:row>96</xdr:row>
      <xdr:rowOff>70929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2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87456</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203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101994</xdr:rowOff>
    </xdr:from>
    <xdr:to>
      <xdr:col>45</xdr:col>
      <xdr:colOff>177800</xdr:colOff>
      <xdr:row>96</xdr:row>
      <xdr:rowOff>120777</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561194"/>
          <a:ext cx="889000" cy="1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140336</xdr:rowOff>
    </xdr:from>
    <xdr:to>
      <xdr:col>46</xdr:col>
      <xdr:colOff>38100</xdr:colOff>
      <xdr:row>96</xdr:row>
      <xdr:rowOff>70486</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2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87013</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20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101994</xdr:rowOff>
    </xdr:from>
    <xdr:to>
      <xdr:col>41</xdr:col>
      <xdr:colOff>50800</xdr:colOff>
      <xdr:row>96</xdr:row>
      <xdr:rowOff>162306</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561194"/>
          <a:ext cx="889000" cy="6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164948</xdr:rowOff>
    </xdr:from>
    <xdr:to>
      <xdr:col>41</xdr:col>
      <xdr:colOff>101600</xdr:colOff>
      <xdr:row>96</xdr:row>
      <xdr:rowOff>95098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45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111625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22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927</xdr:rowOff>
    </xdr:from>
    <xdr:to>
      <xdr:col>36</xdr:col>
      <xdr:colOff>165100</xdr:colOff>
      <xdr:row>96</xdr:row>
      <xdr:rowOff>102527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119054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23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91339</xdr:rowOff>
    </xdr:from>
    <xdr:to>
      <xdr:col>55</xdr:col>
      <xdr:colOff>50800</xdr:colOff>
      <xdr:row>97</xdr:row>
      <xdr:rowOff>21489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55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69766</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528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66587</xdr:rowOff>
    </xdr:from>
    <xdr:to>
      <xdr:col>50</xdr:col>
      <xdr:colOff>165100</xdr:colOff>
      <xdr:row>96</xdr:row>
      <xdr:rowOff>168187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52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159314</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618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69977</xdr:rowOff>
    </xdr:from>
    <xdr:to>
      <xdr:col>46</xdr:col>
      <xdr:colOff>38100</xdr:colOff>
      <xdr:row>97</xdr:row>
      <xdr:rowOff>127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52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162704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621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51194</xdr:rowOff>
    </xdr:from>
    <xdr:to>
      <xdr:col>41</xdr:col>
      <xdr:colOff>101600</xdr:colOff>
      <xdr:row>96</xdr:row>
      <xdr:rowOff>152794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510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143921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60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111506</xdr:rowOff>
    </xdr:from>
    <xdr:to>
      <xdr:col>36</xdr:col>
      <xdr:colOff>165100</xdr:colOff>
      <xdr:row>97</xdr:row>
      <xdr:rowOff>41656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570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32783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66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27131</xdr:rowOff>
    </xdr:from>
    <xdr:to>
      <xdr:col>85</xdr:col>
      <xdr:colOff>126364</xdr:colOff>
      <xdr:row>39</xdr:row>
      <xdr:rowOff>58482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342081"/>
          <a:ext cx="1269" cy="140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62309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58482</xdr:rowOff>
    </xdr:from>
    <xdr:to>
      <xdr:col>86</xdr:col>
      <xdr:colOff>25400</xdr:colOff>
      <xdr:row>39</xdr:row>
      <xdr:rowOff>58482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145258</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17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54,197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27131</xdr:rowOff>
    </xdr:from>
    <xdr:to>
      <xdr:col>86</xdr:col>
      <xdr:colOff>25400</xdr:colOff>
      <xdr:row>31</xdr:row>
      <xdr:rowOff>27131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342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35589</xdr:rowOff>
    </xdr:from>
    <xdr:to>
      <xdr:col>85</xdr:col>
      <xdr:colOff>127000</xdr:colOff>
      <xdr:row>38</xdr:row>
      <xdr:rowOff>71610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207789"/>
          <a:ext cx="838200" cy="378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98057</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441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119630</xdr:rowOff>
    </xdr:from>
    <xdr:to>
      <xdr:col>85</xdr:col>
      <xdr:colOff>177800</xdr:colOff>
      <xdr:row>38</xdr:row>
      <xdr:rowOff>49780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463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80688</xdr:rowOff>
    </xdr:from>
    <xdr:to>
      <xdr:col>81</xdr:col>
      <xdr:colOff>50800</xdr:colOff>
      <xdr:row>38</xdr:row>
      <xdr:rowOff>71610</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424338"/>
          <a:ext cx="889000" cy="162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168159</xdr:rowOff>
    </xdr:from>
    <xdr:to>
      <xdr:col>81</xdr:col>
      <xdr:colOff>101600</xdr:colOff>
      <xdr:row>38</xdr:row>
      <xdr:rowOff>98309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51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114836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287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80688</xdr:rowOff>
    </xdr:from>
    <xdr:to>
      <xdr:col>76</xdr:col>
      <xdr:colOff>114300</xdr:colOff>
      <xdr:row>38</xdr:row>
      <xdr:rowOff>53420</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424338"/>
          <a:ext cx="889000" cy="14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4677</xdr:rowOff>
    </xdr:from>
    <xdr:to>
      <xdr:col>76</xdr:col>
      <xdr:colOff>165100</xdr:colOff>
      <xdr:row>38</xdr:row>
      <xdr:rowOff>106277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519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97404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612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53420</xdr:rowOff>
    </xdr:from>
    <xdr:to>
      <xdr:col>71</xdr:col>
      <xdr:colOff>177800</xdr:colOff>
      <xdr:row>38</xdr:row>
      <xdr:rowOff>66123</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568520"/>
          <a:ext cx="889000" cy="12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162052</xdr:rowOff>
    </xdr:from>
    <xdr:to>
      <xdr:col>72</xdr:col>
      <xdr:colOff>38100</xdr:colOff>
      <xdr:row>38</xdr:row>
      <xdr:rowOff>92202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108729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8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134261</xdr:rowOff>
    </xdr:from>
    <xdr:to>
      <xdr:col>67</xdr:col>
      <xdr:colOff>101600</xdr:colOff>
      <xdr:row>38</xdr:row>
      <xdr:rowOff>64411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77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80938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253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156239</xdr:rowOff>
    </xdr:from>
    <xdr:to>
      <xdr:col>85</xdr:col>
      <xdr:colOff>177800</xdr:colOff>
      <xdr:row>36</xdr:row>
      <xdr:rowOff>86389</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156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7666</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008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20810</xdr:rowOff>
    </xdr:from>
    <xdr:to>
      <xdr:col>81</xdr:col>
      <xdr:colOff>101600</xdr:colOff>
      <xdr:row>38</xdr:row>
      <xdr:rowOff>122410</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535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113537</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62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29888</xdr:rowOff>
    </xdr:from>
    <xdr:to>
      <xdr:col>76</xdr:col>
      <xdr:colOff>165100</xdr:colOff>
      <xdr:row>37</xdr:row>
      <xdr:rowOff>131488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373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148015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14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2620</xdr:rowOff>
    </xdr:from>
    <xdr:to>
      <xdr:col>72</xdr:col>
      <xdr:colOff>38100</xdr:colOff>
      <xdr:row>38</xdr:row>
      <xdr:rowOff>104220</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51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95347</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61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15323</xdr:rowOff>
    </xdr:from>
    <xdr:to>
      <xdr:col>67</xdr:col>
      <xdr:colOff>101600</xdr:colOff>
      <xdr:row>38</xdr:row>
      <xdr:rowOff>116923</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53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108050</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62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7606</xdr:rowOff>
    </xdr:from>
    <xdr:to>
      <xdr:col>85</xdr:col>
      <xdr:colOff>126364</xdr:colOff>
      <xdr:row>58</xdr:row>
      <xdr:rowOff>4529</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923006"/>
          <a:ext cx="1269" cy="102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8356</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52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4529</xdr:rowOff>
    </xdr:from>
    <xdr:to>
      <xdr:col>86</xdr:col>
      <xdr:colOff>25400</xdr:colOff>
      <xdr:row>58</xdr:row>
      <xdr:rowOff>4529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48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125733</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98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253,892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7606</xdr:rowOff>
    </xdr:from>
    <xdr:to>
      <xdr:col>86</xdr:col>
      <xdr:colOff>25400</xdr:colOff>
      <xdr:row>52</xdr:row>
      <xdr:rowOff>7606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923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119862</xdr:rowOff>
    </xdr:from>
    <xdr:to>
      <xdr:col>85</xdr:col>
      <xdr:colOff>127000</xdr:colOff>
      <xdr:row>57</xdr:row>
      <xdr:rowOff>134346</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892512"/>
          <a:ext cx="838200" cy="14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8267</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609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156840</xdr:rowOff>
    </xdr:from>
    <xdr:to>
      <xdr:col>85</xdr:col>
      <xdr:colOff>177800</xdr:colOff>
      <xdr:row>57</xdr:row>
      <xdr:rowOff>86990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75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129532</xdr:rowOff>
    </xdr:from>
    <xdr:to>
      <xdr:col>81</xdr:col>
      <xdr:colOff>50800</xdr:colOff>
      <xdr:row>57</xdr:row>
      <xdr:rowOff>134346</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902182"/>
          <a:ext cx="889000" cy="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9169</xdr:rowOff>
    </xdr:from>
    <xdr:to>
      <xdr:col>81</xdr:col>
      <xdr:colOff>101600</xdr:colOff>
      <xdr:row>57</xdr:row>
      <xdr:rowOff>110769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81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127296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55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129532</xdr:rowOff>
    </xdr:from>
    <xdr:to>
      <xdr:col>76</xdr:col>
      <xdr:colOff>114300</xdr:colOff>
      <xdr:row>57</xdr:row>
      <xdr:rowOff>150540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902182"/>
          <a:ext cx="889000" cy="21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30113</xdr:rowOff>
    </xdr:from>
    <xdr:to>
      <xdr:col>76</xdr:col>
      <xdr:colOff>165100</xdr:colOff>
      <xdr:row>57</xdr:row>
      <xdr:rowOff>131713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80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148240</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57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143787</xdr:rowOff>
    </xdr:from>
    <xdr:to>
      <xdr:col>71</xdr:col>
      <xdr:colOff>177800</xdr:colOff>
      <xdr:row>57</xdr:row>
      <xdr:rowOff>150540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916437"/>
          <a:ext cx="889000" cy="6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33378</xdr:rowOff>
    </xdr:from>
    <xdr:to>
      <xdr:col>72</xdr:col>
      <xdr:colOff>38100</xdr:colOff>
      <xdr:row>57</xdr:row>
      <xdr:rowOff>134978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80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151505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581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1282</xdr:rowOff>
    </xdr:from>
    <xdr:to>
      <xdr:col>67</xdr:col>
      <xdr:colOff>101600</xdr:colOff>
      <xdr:row>57</xdr:row>
      <xdr:rowOff>102882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7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119409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54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69062</xdr:rowOff>
    </xdr:from>
    <xdr:to>
      <xdr:col>85</xdr:col>
      <xdr:colOff>177800</xdr:colOff>
      <xdr:row>57</xdr:row>
      <xdr:rowOff>170662</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84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155439</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5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83546</xdr:rowOff>
    </xdr:from>
    <xdr:to>
      <xdr:col>81</xdr:col>
      <xdr:colOff>101600</xdr:colOff>
      <xdr:row>58</xdr:row>
      <xdr:rowOff>13696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85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4823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948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78732</xdr:rowOff>
    </xdr:from>
    <xdr:to>
      <xdr:col>76</xdr:col>
      <xdr:colOff>165100</xdr:colOff>
      <xdr:row>58</xdr:row>
      <xdr:rowOff>8882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851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9</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94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99740</xdr:rowOff>
    </xdr:from>
    <xdr:to>
      <xdr:col>72</xdr:col>
      <xdr:colOff>38100</xdr:colOff>
      <xdr:row>58</xdr:row>
      <xdr:rowOff>29890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87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21017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965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92987</xdr:rowOff>
    </xdr:from>
    <xdr:to>
      <xdr:col>67</xdr:col>
      <xdr:colOff>101600</xdr:colOff>
      <xdr:row>58</xdr:row>
      <xdr:rowOff>23137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86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14264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958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13559</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357959"/>
          <a:ext cx="1269" cy="1154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159283</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32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131686</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13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50,518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13559</xdr:rowOff>
    </xdr:from>
    <xdr:to>
      <xdr:col>86</xdr:col>
      <xdr:colOff>25400</xdr:colOff>
      <xdr:row>72</xdr:row>
      <xdr:rowOff>13559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35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76733</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7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53856</xdr:rowOff>
    </xdr:from>
    <xdr:to>
      <xdr:col>85</xdr:col>
      <xdr:colOff>177800</xdr:colOff>
      <xdr:row>78</xdr:row>
      <xdr:rowOff>155456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2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64577</xdr:rowOff>
    </xdr:from>
    <xdr:to>
      <xdr:col>81</xdr:col>
      <xdr:colOff>101600</xdr:colOff>
      <xdr:row>78</xdr:row>
      <xdr:rowOff>166177</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3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11254</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212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48986</xdr:rowOff>
    </xdr:from>
    <xdr:to>
      <xdr:col>76</xdr:col>
      <xdr:colOff>165100</xdr:colOff>
      <xdr:row>78</xdr:row>
      <xdr:rowOff>150586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167113</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19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38128</xdr:rowOff>
    </xdr:from>
    <xdr:to>
      <xdr:col>72</xdr:col>
      <xdr:colOff>38100</xdr:colOff>
      <xdr:row>78</xdr:row>
      <xdr:rowOff>139728</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1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156255</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186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51090</xdr:rowOff>
    </xdr:from>
    <xdr:to>
      <xdr:col>67</xdr:col>
      <xdr:colOff>101600</xdr:colOff>
      <xdr:row>78</xdr:row>
      <xdr:rowOff>152690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2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169217</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19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32283</xdr:rowOff>
    </xdr:from>
    <xdr:ext cx="249299"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053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65367</xdr:rowOff>
    </xdr:from>
    <xdr:to>
      <xdr:col>85</xdr:col>
      <xdr:colOff>126364</xdr:colOff>
      <xdr:row>98</xdr:row>
      <xdr:rowOff>147016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667317"/>
          <a:ext cx="1269" cy="128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150843</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95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147016</xdr:rowOff>
    </xdr:from>
    <xdr:to>
      <xdr:col>86</xdr:col>
      <xdr:colOff>25400</xdr:colOff>
      <xdr:row>98</xdr:row>
      <xdr:rowOff>147016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94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12044</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442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106,353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65367</xdr:rowOff>
    </xdr:from>
    <xdr:to>
      <xdr:col>86</xdr:col>
      <xdr:colOff>25400</xdr:colOff>
      <xdr:row>91</xdr:row>
      <xdr:rowOff>65367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66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59461</xdr:rowOff>
    </xdr:from>
    <xdr:to>
      <xdr:col>85</xdr:col>
      <xdr:colOff>127000</xdr:colOff>
      <xdr:row>97</xdr:row>
      <xdr:rowOff>61150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690111"/>
          <a:ext cx="838200" cy="1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98238</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385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75361</xdr:rowOff>
    </xdr:from>
    <xdr:to>
      <xdr:col>85</xdr:col>
      <xdr:colOff>177800</xdr:colOff>
      <xdr:row>97</xdr:row>
      <xdr:rowOff>5511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3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61150</xdr:rowOff>
    </xdr:from>
    <xdr:to>
      <xdr:col>81</xdr:col>
      <xdr:colOff>50800</xdr:colOff>
      <xdr:row>97</xdr:row>
      <xdr:rowOff>68098</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691800"/>
          <a:ext cx="889000" cy="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74727</xdr:rowOff>
    </xdr:from>
    <xdr:to>
      <xdr:col>81</xdr:col>
      <xdr:colOff>101600</xdr:colOff>
      <xdr:row>97</xdr:row>
      <xdr:rowOff>4877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3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21404</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309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68098</xdr:rowOff>
    </xdr:from>
    <xdr:to>
      <xdr:col>76</xdr:col>
      <xdr:colOff>114300</xdr:colOff>
      <xdr:row>97</xdr:row>
      <xdr:rowOff>92926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698748"/>
          <a:ext cx="889000" cy="24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82322</xdr:rowOff>
    </xdr:from>
    <xdr:to>
      <xdr:col>76</xdr:col>
      <xdr:colOff>165100</xdr:colOff>
      <xdr:row>97</xdr:row>
      <xdr:rowOff>12472</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41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28999</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3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92926</xdr:rowOff>
    </xdr:from>
    <xdr:to>
      <xdr:col>71</xdr:col>
      <xdr:colOff>177800</xdr:colOff>
      <xdr:row>97</xdr:row>
      <xdr:rowOff>102260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723576"/>
          <a:ext cx="889000" cy="9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94959</xdr:rowOff>
    </xdr:from>
    <xdr:to>
      <xdr:col>72</xdr:col>
      <xdr:colOff>38100</xdr:colOff>
      <xdr:row>97</xdr:row>
      <xdr:rowOff>25109</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41636</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3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111544</xdr:rowOff>
    </xdr:from>
    <xdr:to>
      <xdr:col>67</xdr:col>
      <xdr:colOff>101600</xdr:colOff>
      <xdr:row>97</xdr:row>
      <xdr:rowOff>41694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7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58221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345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8661</xdr:rowOff>
    </xdr:from>
    <xdr:to>
      <xdr:col>85</xdr:col>
      <xdr:colOff>177800</xdr:colOff>
      <xdr:row>97</xdr:row>
      <xdr:rowOff>110261</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63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158538</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617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10350</xdr:rowOff>
    </xdr:from>
    <xdr:to>
      <xdr:col>81</xdr:col>
      <xdr:colOff>101600</xdr:colOff>
      <xdr:row>97</xdr:row>
      <xdr:rowOff>111950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6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103077</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733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17298</xdr:rowOff>
    </xdr:from>
    <xdr:to>
      <xdr:col>76</xdr:col>
      <xdr:colOff>165100</xdr:colOff>
      <xdr:row>97</xdr:row>
      <xdr:rowOff>118898</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647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110025</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740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42126</xdr:rowOff>
    </xdr:from>
    <xdr:to>
      <xdr:col>72</xdr:col>
      <xdr:colOff>38100</xdr:colOff>
      <xdr:row>97</xdr:row>
      <xdr:rowOff>143726</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67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134853</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765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51460</xdr:rowOff>
    </xdr:from>
    <xdr:to>
      <xdr:col>67</xdr:col>
      <xdr:colOff>101600</xdr:colOff>
      <xdr:row>97</xdr:row>
      <xdr:rowOff>153060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68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144187</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77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50089</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36489"/>
          <a:ext cx="1269" cy="1118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171010</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86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168216</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31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50089</xdr:rowOff>
    </xdr:from>
    <xdr:to>
      <xdr:col>116</xdr:col>
      <xdr:colOff>152400</xdr:colOff>
      <xdr:row>32</xdr:row>
      <xdr:rowOff>50089</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3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88460</xdr:rowOff>
    </xdr:from>
    <xdr:ext cx="313932"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321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65583</xdr:rowOff>
    </xdr:from>
    <xdr:to>
      <xdr:col>116</xdr:col>
      <xdr:colOff>114300</xdr:colOff>
      <xdr:row>38</xdr:row>
      <xdr:rowOff>167183</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78842</xdr:rowOff>
    </xdr:from>
    <xdr:to>
      <xdr:col>112</xdr:col>
      <xdr:colOff>38100</xdr:colOff>
      <xdr:row>39</xdr:row>
      <xdr:rowOff>8992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25519</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38608</xdr:rowOff>
    </xdr:from>
    <xdr:to>
      <xdr:col>107</xdr:col>
      <xdr:colOff>101600</xdr:colOff>
      <xdr:row>38</xdr:row>
      <xdr:rowOff>140208</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156735</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2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62382</xdr:rowOff>
    </xdr:from>
    <xdr:to>
      <xdr:col>102</xdr:col>
      <xdr:colOff>165100</xdr:colOff>
      <xdr:row>38</xdr:row>
      <xdr:rowOff>163982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9059</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3527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71984</xdr:rowOff>
    </xdr:from>
    <xdr:to>
      <xdr:col>98</xdr:col>
      <xdr:colOff>38100</xdr:colOff>
      <xdr:row>39</xdr:row>
      <xdr:rowOff>2134</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8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18661</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3623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44010</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59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当年度において大きく変動しているものとして、増加している主なものは、</a:t>
          </a:r>
          <a:r>
            <a:rPr kumimoji="1" lang="en-US" altLang="ja-JP" sz="1300">
              <a:latin typeface="ＭＳ Ｐゴシック" panose="020B0600070205080204" pitchFamily="50" charset="-128"/>
              <a:ea typeface="ＭＳ Ｐゴシック" panose="020B0600070205080204" pitchFamily="50" charset="-128"/>
            </a:rPr>
            <a:t>11,603</a:t>
          </a:r>
          <a:r>
            <a:rPr kumimoji="1" lang="ja-JP" altLang="en-US" sz="1300">
              <a:latin typeface="ＭＳ Ｐゴシック" panose="020B0600070205080204" pitchFamily="50" charset="-128"/>
              <a:ea typeface="ＭＳ Ｐゴシック" panose="020B0600070205080204" pitchFamily="50" charset="-128"/>
            </a:rPr>
            <a:t>千円（</a:t>
          </a:r>
          <a:r>
            <a:rPr kumimoji="1" lang="en-US" altLang="ja-JP" sz="1300">
              <a:latin typeface="ＭＳ Ｐゴシック" panose="020B0600070205080204" pitchFamily="50" charset="-128"/>
              <a:ea typeface="ＭＳ Ｐゴシック" panose="020B0600070205080204" pitchFamily="50" charset="-128"/>
            </a:rPr>
            <a:t>72.1</a:t>
          </a:r>
          <a:r>
            <a:rPr kumimoji="1" lang="ja-JP" altLang="en-US" sz="1300">
              <a:latin typeface="ＭＳ Ｐゴシック" panose="020B0600070205080204" pitchFamily="50" charset="-128"/>
              <a:ea typeface="ＭＳ Ｐゴシック" panose="020B0600070205080204" pitchFamily="50" charset="-128"/>
            </a:rPr>
            <a:t>％）の増となった消防費、</a:t>
          </a:r>
          <a:r>
            <a:rPr kumimoji="1" lang="en-US" altLang="ja-JP" sz="1300">
              <a:latin typeface="ＭＳ Ｐゴシック" panose="020B0600070205080204" pitchFamily="50" charset="-128"/>
              <a:ea typeface="ＭＳ Ｐゴシック" panose="020B0600070205080204" pitchFamily="50" charset="-128"/>
            </a:rPr>
            <a:t>4,103</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％）の増となった民生費、</a:t>
          </a:r>
          <a:r>
            <a:rPr kumimoji="1" lang="en-US" altLang="ja-JP" sz="1300">
              <a:latin typeface="ＭＳ Ｐゴシック" panose="020B0600070205080204" pitchFamily="50" charset="-128"/>
              <a:ea typeface="ＭＳ Ｐゴシック" panose="020B0600070205080204" pitchFamily="50" charset="-128"/>
            </a:rPr>
            <a:t>3,168</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8.2</a:t>
          </a:r>
          <a:r>
            <a:rPr kumimoji="1" lang="ja-JP" altLang="en-US" sz="1300">
              <a:latin typeface="ＭＳ Ｐゴシック" panose="020B0600070205080204" pitchFamily="50" charset="-128"/>
              <a:ea typeface="ＭＳ Ｐゴシック" panose="020B0600070205080204" pitchFamily="50" charset="-128"/>
            </a:rPr>
            <a:t>％）の増となった教育費が挙げられる。消防費については、令和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で実施する消防庁舎大規模改修事業が主な要因となっている。民生費は、児童手当の制度改正及び自立支援医療費の増が主な要因となっている。教育費は、学校給食食材費補助金の対象拡大及び山西小学校の北棟校舎外壁等大規模改修工事の増が主な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一方で減少している主なものは、</a:t>
          </a:r>
          <a:r>
            <a:rPr kumimoji="1" lang="en-US" altLang="ja-JP" sz="1300">
              <a:latin typeface="ＭＳ Ｐゴシック" panose="020B0600070205080204" pitchFamily="50" charset="-128"/>
              <a:ea typeface="ＭＳ Ｐゴシック" panose="020B0600070205080204" pitchFamily="50" charset="-128"/>
            </a:rPr>
            <a:t>1,949</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％）の減となった土木費、</a:t>
          </a:r>
          <a:r>
            <a:rPr kumimoji="1" lang="en-US" altLang="ja-JP" sz="1300">
              <a:latin typeface="ＭＳ Ｐゴシック" panose="020B0600070205080204" pitchFamily="50" charset="-128"/>
              <a:ea typeface="ＭＳ Ｐゴシック" panose="020B0600070205080204" pitchFamily="50" charset="-128"/>
            </a:rPr>
            <a:t>1,838</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％）の減となった衛生費、</a:t>
          </a:r>
          <a:r>
            <a:rPr kumimoji="1" lang="en-US" altLang="ja-JP" sz="1300">
              <a:latin typeface="ＭＳ Ｐゴシック" panose="020B0600070205080204" pitchFamily="50" charset="-128"/>
              <a:ea typeface="ＭＳ Ｐゴシック" panose="020B0600070205080204" pitchFamily="50" charset="-128"/>
            </a:rPr>
            <a:t>1,807</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42.1</a:t>
          </a:r>
          <a:r>
            <a:rPr kumimoji="1" lang="ja-JP" altLang="en-US" sz="1300">
              <a:latin typeface="ＭＳ Ｐゴシック" panose="020B0600070205080204" pitchFamily="50" charset="-128"/>
              <a:ea typeface="ＭＳ Ｐゴシック" panose="020B0600070205080204" pitchFamily="50" charset="-128"/>
            </a:rPr>
            <a:t>％）の減となった商工費が挙げられる。土木費は、町道舗装補修工事、都市計画基本図作成委託料の減等が主な要因となっている。衛生費は、コロナワクチンの予防接種委託料等の減が主な要因となっている。商工費は、地方創生臨時交付金を活用したプレミアム商品券発行事業の完了による減が主な要因となっている。</a:t>
          </a:r>
        </a:p>
        <a:p>
          <a:r>
            <a:rPr kumimoji="1" lang="ja-JP" altLang="en-US" sz="1300">
              <a:latin typeface="ＭＳ Ｐゴシック" panose="020B0600070205080204" pitchFamily="50" charset="-128"/>
              <a:ea typeface="ＭＳ Ｐゴシック" panose="020B0600070205080204" pitchFamily="50" charset="-128"/>
            </a:rPr>
            <a:t>　当年度においては、議会費及び臨時的な増となっている消防費を除く全ての数値が類似団体と同程度又は若干下回っていることから、二宮町の人口に対する予算規模は小さいことが見て取れる。引き続き町民サービスの低下を招くことのないよう、あらゆる事業において効果的・効率的な遂行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神奈川県二宮町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財政調整基金は、新庁舎整備分として積み立てていた一部を取り崩した結果、取り崩し額が積立額を上回り、標準財政規模比は前年度から</a:t>
          </a:r>
          <a:r>
            <a:rPr kumimoji="1" lang="en-US" altLang="ja-JP" sz="1400">
              <a:latin typeface="ＭＳ ゴシック" pitchFamily="49" charset="-128"/>
              <a:ea typeface="ＭＳ ゴシック" pitchFamily="49" charset="-128"/>
            </a:rPr>
            <a:t>2.38</a:t>
          </a:r>
          <a:r>
            <a:rPr kumimoji="1" lang="ja-JP" altLang="en-US" sz="1400">
              <a:latin typeface="ＭＳ ゴシック" pitchFamily="49" charset="-128"/>
              <a:ea typeface="ＭＳ ゴシック" pitchFamily="49" charset="-128"/>
            </a:rPr>
            <a:t>ポイントの減となった。</a:t>
          </a:r>
        </a:p>
        <a:p>
          <a:r>
            <a:rPr kumimoji="1" lang="ja-JP" altLang="en-US" sz="1400">
              <a:latin typeface="ＭＳ ゴシック" pitchFamily="49" charset="-128"/>
              <a:ea typeface="ＭＳ ゴシック" pitchFamily="49" charset="-128"/>
            </a:rPr>
            <a:t>　実質収支額に関しては、国庫支出金や地方債の減、翌年度に繰り越すべき財源の増などに伴い、前年度から</a:t>
          </a:r>
          <a:r>
            <a:rPr kumimoji="1" lang="en-US" altLang="ja-JP" sz="1400">
              <a:latin typeface="ＭＳ ゴシック" pitchFamily="49" charset="-128"/>
              <a:ea typeface="ＭＳ ゴシック" pitchFamily="49" charset="-128"/>
            </a:rPr>
            <a:t>45</a:t>
          </a:r>
          <a:r>
            <a:rPr kumimoji="1" lang="ja-JP" altLang="en-US" sz="1400">
              <a:latin typeface="ＭＳ ゴシック" pitchFamily="49" charset="-128"/>
              <a:ea typeface="ＭＳ ゴシック" pitchFamily="49" charset="-128"/>
            </a:rPr>
            <a:t>百万円の減、標準財政規模に占める割合では</a:t>
          </a:r>
          <a:r>
            <a:rPr kumimoji="1" lang="en-US" altLang="ja-JP" sz="1400">
              <a:latin typeface="ＭＳ ゴシック" pitchFamily="49" charset="-128"/>
              <a:ea typeface="ＭＳ ゴシック" pitchFamily="49" charset="-128"/>
            </a:rPr>
            <a:t>0.87</a:t>
          </a:r>
          <a:r>
            <a:rPr kumimoji="1" lang="ja-JP" altLang="en-US" sz="1400">
              <a:latin typeface="ＭＳ ゴシック" pitchFamily="49" charset="-128"/>
              <a:ea typeface="ＭＳ ゴシック" pitchFamily="49" charset="-128"/>
            </a:rPr>
            <a:t>ポイントの減となった。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神奈川県二宮町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一般会計においては、国庫支出金や町税の減、翌年度に繰り越すべき財源の増などに伴い実質収支額が減となっており、標準財政規模比についても前年度から</a:t>
          </a:r>
          <a:r>
            <a:rPr kumimoji="1" lang="en-US" altLang="ja-JP" sz="1400">
              <a:latin typeface="ＭＳ ゴシック" pitchFamily="49" charset="-128"/>
              <a:ea typeface="ＭＳ ゴシック" pitchFamily="49" charset="-128"/>
            </a:rPr>
            <a:t>0.86</a:t>
          </a:r>
          <a:r>
            <a:rPr kumimoji="1" lang="ja-JP" altLang="en-US" sz="1400">
              <a:latin typeface="ＭＳ ゴシック" pitchFamily="49" charset="-128"/>
              <a:ea typeface="ＭＳ ゴシック" pitchFamily="49" charset="-128"/>
            </a:rPr>
            <a:t>ポイントの減となっている。</a:t>
          </a:r>
        </a:p>
        <a:p>
          <a:r>
            <a:rPr kumimoji="1" lang="ja-JP" altLang="en-US" sz="1400">
              <a:latin typeface="ＭＳ ゴシック" pitchFamily="49" charset="-128"/>
              <a:ea typeface="ＭＳ ゴシック" pitchFamily="49" charset="-128"/>
            </a:rPr>
            <a:t>　他の会計においても、実質黒字の増減はあるものの、経常経費の圧縮や不用額の執行凍結等により、毎年度黒字を確保しているため、今後も計画的に将来に渡り健全な財政運営を堅持できるよう、予算執行を的確に管理し、財政運営を行う。</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8" customWidth="1"/>
    <col min="12" max="12" width="2.1796875" style="168" customWidth="1"/>
    <col min="13" max="17" width="2.36328125" style="168" customWidth="1"/>
    <col min="18" max="119" width="2.08984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10486357</v>
      </c>
      <c r="BO4" s="449"/>
      <c r="BP4" s="449"/>
      <c r="BQ4" s="449"/>
      <c r="BR4" s="449"/>
      <c r="BS4" s="449"/>
      <c r="BT4" s="449"/>
      <c r="BU4" s="450"/>
      <c r="BV4" s="448">
        <v>10388975</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5.8</v>
      </c>
      <c r="CU4" s="589"/>
      <c r="CV4" s="589"/>
      <c r="CW4" s="589"/>
      <c r="CX4" s="589"/>
      <c r="CY4" s="589"/>
      <c r="CZ4" s="589"/>
      <c r="DA4" s="590"/>
      <c r="DB4" s="588">
        <v>6.6</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10095561</v>
      </c>
      <c r="BO5" s="420"/>
      <c r="BP5" s="420"/>
      <c r="BQ5" s="420"/>
      <c r="BR5" s="420"/>
      <c r="BS5" s="420"/>
      <c r="BT5" s="420"/>
      <c r="BU5" s="421"/>
      <c r="BV5" s="419">
        <v>9810620</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96.7</v>
      </c>
      <c r="CU5" s="417"/>
      <c r="CV5" s="417"/>
      <c r="CW5" s="417"/>
      <c r="CX5" s="417"/>
      <c r="CY5" s="417"/>
      <c r="CZ5" s="417"/>
      <c r="DA5" s="418"/>
      <c r="DB5" s="416">
        <v>95</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390796</v>
      </c>
      <c r="BO6" s="420"/>
      <c r="BP6" s="420"/>
      <c r="BQ6" s="420"/>
      <c r="BR6" s="420"/>
      <c r="BS6" s="420"/>
      <c r="BT6" s="420"/>
      <c r="BU6" s="421"/>
      <c r="BV6" s="419">
        <v>578355</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97.2</v>
      </c>
      <c r="CU6" s="563"/>
      <c r="CV6" s="563"/>
      <c r="CW6" s="563"/>
      <c r="CX6" s="563"/>
      <c r="CY6" s="563"/>
      <c r="CZ6" s="563"/>
      <c r="DA6" s="564"/>
      <c r="DB6" s="562">
        <v>96.1</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101</v>
      </c>
      <c r="AV7" s="478"/>
      <c r="AW7" s="478"/>
      <c r="AX7" s="478"/>
      <c r="AY7" s="433" t="s">
        <v>102</v>
      </c>
      <c r="AZ7" s="434"/>
      <c r="BA7" s="434"/>
      <c r="BB7" s="434"/>
      <c r="BC7" s="434"/>
      <c r="BD7" s="434"/>
      <c r="BE7" s="434"/>
      <c r="BF7" s="434"/>
      <c r="BG7" s="434"/>
      <c r="BH7" s="434"/>
      <c r="BI7" s="434"/>
      <c r="BJ7" s="434"/>
      <c r="BK7" s="434"/>
      <c r="BL7" s="434"/>
      <c r="BM7" s="435"/>
      <c r="BN7" s="419">
        <v>20215</v>
      </c>
      <c r="BO7" s="420"/>
      <c r="BP7" s="420"/>
      <c r="BQ7" s="420"/>
      <c r="BR7" s="420"/>
      <c r="BS7" s="420"/>
      <c r="BT7" s="420"/>
      <c r="BU7" s="421"/>
      <c r="BV7" s="419">
        <v>162859</v>
      </c>
      <c r="BW7" s="420"/>
      <c r="BX7" s="420"/>
      <c r="BY7" s="420"/>
      <c r="BZ7" s="420"/>
      <c r="CA7" s="420"/>
      <c r="CB7" s="420"/>
      <c r="CC7" s="421"/>
      <c r="CD7" s="459" t="s">
        <v>103</v>
      </c>
      <c r="CE7" s="379"/>
      <c r="CF7" s="379"/>
      <c r="CG7" s="379"/>
      <c r="CH7" s="379"/>
      <c r="CI7" s="379"/>
      <c r="CJ7" s="379"/>
      <c r="CK7" s="379"/>
      <c r="CL7" s="379"/>
      <c r="CM7" s="379"/>
      <c r="CN7" s="379"/>
      <c r="CO7" s="379"/>
      <c r="CP7" s="379"/>
      <c r="CQ7" s="379"/>
      <c r="CR7" s="379"/>
      <c r="CS7" s="460"/>
      <c r="CT7" s="419">
        <v>6417251</v>
      </c>
      <c r="CU7" s="420"/>
      <c r="CV7" s="420"/>
      <c r="CW7" s="420"/>
      <c r="CX7" s="420"/>
      <c r="CY7" s="420"/>
      <c r="CZ7" s="420"/>
      <c r="DA7" s="421"/>
      <c r="DB7" s="419">
        <v>6258775</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104</v>
      </c>
      <c r="AN8" s="376"/>
      <c r="AO8" s="376"/>
      <c r="AP8" s="376"/>
      <c r="AQ8" s="376"/>
      <c r="AR8" s="376"/>
      <c r="AS8" s="376"/>
      <c r="AT8" s="377"/>
      <c r="AU8" s="477" t="s">
        <v>90</v>
      </c>
      <c r="AV8" s="478"/>
      <c r="AW8" s="478"/>
      <c r="AX8" s="478"/>
      <c r="AY8" s="433" t="s">
        <v>105</v>
      </c>
      <c r="AZ8" s="434"/>
      <c r="BA8" s="434"/>
      <c r="BB8" s="434"/>
      <c r="BC8" s="434"/>
      <c r="BD8" s="434"/>
      <c r="BE8" s="434"/>
      <c r="BF8" s="434"/>
      <c r="BG8" s="434"/>
      <c r="BH8" s="434"/>
      <c r="BI8" s="434"/>
      <c r="BJ8" s="434"/>
      <c r="BK8" s="434"/>
      <c r="BL8" s="434"/>
      <c r="BM8" s="435"/>
      <c r="BN8" s="419">
        <v>370581</v>
      </c>
      <c r="BO8" s="420"/>
      <c r="BP8" s="420"/>
      <c r="BQ8" s="420"/>
      <c r="BR8" s="420"/>
      <c r="BS8" s="420"/>
      <c r="BT8" s="420"/>
      <c r="BU8" s="421"/>
      <c r="BV8" s="419">
        <v>415496</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0.62</v>
      </c>
      <c r="CU8" s="523"/>
      <c r="CV8" s="523"/>
      <c r="CW8" s="523"/>
      <c r="CX8" s="523"/>
      <c r="CY8" s="523"/>
      <c r="CZ8" s="523"/>
      <c r="DA8" s="524"/>
      <c r="DB8" s="522">
        <v>0.63</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27564</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-44915</v>
      </c>
      <c r="BO9" s="420"/>
      <c r="BP9" s="420"/>
      <c r="BQ9" s="420"/>
      <c r="BR9" s="420"/>
      <c r="BS9" s="420"/>
      <c r="BT9" s="420"/>
      <c r="BU9" s="421"/>
      <c r="BV9" s="419">
        <v>-62476</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9.1</v>
      </c>
      <c r="CU9" s="417"/>
      <c r="CV9" s="417"/>
      <c r="CW9" s="417"/>
      <c r="CX9" s="417"/>
      <c r="CY9" s="417"/>
      <c r="CZ9" s="417"/>
      <c r="DA9" s="418"/>
      <c r="DB9" s="416">
        <v>9.1</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28378</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207847</v>
      </c>
      <c r="BO10" s="420"/>
      <c r="BP10" s="420"/>
      <c r="BQ10" s="420"/>
      <c r="BR10" s="420"/>
      <c r="BS10" s="420"/>
      <c r="BT10" s="420"/>
      <c r="BU10" s="421"/>
      <c r="BV10" s="419">
        <v>384007</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27415</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335089</v>
      </c>
      <c r="BO12" s="420"/>
      <c r="BP12" s="420"/>
      <c r="BQ12" s="420"/>
      <c r="BR12" s="420"/>
      <c r="BS12" s="420"/>
      <c r="BT12" s="420"/>
      <c r="BU12" s="421"/>
      <c r="BV12" s="419">
        <v>360500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27090</v>
      </c>
      <c r="S13" s="507"/>
      <c r="T13" s="507"/>
      <c r="U13" s="507"/>
      <c r="V13" s="508"/>
      <c r="W13" s="509" t="s">
        <v>131</v>
      </c>
      <c r="X13" s="405"/>
      <c r="Y13" s="405"/>
      <c r="Z13" s="405"/>
      <c r="AA13" s="405"/>
      <c r="AB13" s="406"/>
      <c r="AC13" s="372">
        <v>203</v>
      </c>
      <c r="AD13" s="373"/>
      <c r="AE13" s="373"/>
      <c r="AF13" s="373"/>
      <c r="AG13" s="374"/>
      <c r="AH13" s="372">
        <v>205</v>
      </c>
      <c r="AI13" s="373"/>
      <c r="AJ13" s="373"/>
      <c r="AK13" s="373"/>
      <c r="AL13" s="432"/>
      <c r="AM13" s="476" t="s">
        <v>132</v>
      </c>
      <c r="AN13" s="376"/>
      <c r="AO13" s="376"/>
      <c r="AP13" s="376"/>
      <c r="AQ13" s="376"/>
      <c r="AR13" s="376"/>
      <c r="AS13" s="376"/>
      <c r="AT13" s="377"/>
      <c r="AU13" s="477" t="s">
        <v>101</v>
      </c>
      <c r="AV13" s="478"/>
      <c r="AW13" s="478"/>
      <c r="AX13" s="478"/>
      <c r="AY13" s="433" t="s">
        <v>133</v>
      </c>
      <c r="AZ13" s="434"/>
      <c r="BA13" s="434"/>
      <c r="BB13" s="434"/>
      <c r="BC13" s="434"/>
      <c r="BD13" s="434"/>
      <c r="BE13" s="434"/>
      <c r="BF13" s="434"/>
      <c r="BG13" s="434"/>
      <c r="BH13" s="434"/>
      <c r="BI13" s="434"/>
      <c r="BJ13" s="434"/>
      <c r="BK13" s="434"/>
      <c r="BL13" s="434"/>
      <c r="BM13" s="435"/>
      <c r="BN13" s="419">
        <v>-172157</v>
      </c>
      <c r="BO13" s="420"/>
      <c r="BP13" s="420"/>
      <c r="BQ13" s="420"/>
      <c r="BR13" s="420"/>
      <c r="BS13" s="420"/>
      <c r="BT13" s="420"/>
      <c r="BU13" s="421"/>
      <c r="BV13" s="419">
        <v>-38969</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5.8</v>
      </c>
      <c r="CU13" s="417"/>
      <c r="CV13" s="417"/>
      <c r="CW13" s="417"/>
      <c r="CX13" s="417"/>
      <c r="CY13" s="417"/>
      <c r="CZ13" s="417"/>
      <c r="DA13" s="418"/>
      <c r="DB13" s="416">
        <v>5.4</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27752</v>
      </c>
      <c r="S14" s="507"/>
      <c r="T14" s="507"/>
      <c r="U14" s="507"/>
      <c r="V14" s="508"/>
      <c r="W14" s="510"/>
      <c r="X14" s="408"/>
      <c r="Y14" s="408"/>
      <c r="Z14" s="408"/>
      <c r="AA14" s="408"/>
      <c r="AB14" s="409"/>
      <c r="AC14" s="499">
        <v>1.7</v>
      </c>
      <c r="AD14" s="500"/>
      <c r="AE14" s="500"/>
      <c r="AF14" s="500"/>
      <c r="AG14" s="501"/>
      <c r="AH14" s="499">
        <v>1.7</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13.8</v>
      </c>
      <c r="CU14" s="517"/>
      <c r="CV14" s="517"/>
      <c r="CW14" s="517"/>
      <c r="CX14" s="517"/>
      <c r="CY14" s="517"/>
      <c r="CZ14" s="517"/>
      <c r="DA14" s="518"/>
      <c r="DB14" s="516">
        <v>6.7</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27481</v>
      </c>
      <c r="S15" s="507"/>
      <c r="T15" s="507"/>
      <c r="U15" s="507"/>
      <c r="V15" s="508"/>
      <c r="W15" s="509" t="s">
        <v>137</v>
      </c>
      <c r="X15" s="405"/>
      <c r="Y15" s="405"/>
      <c r="Z15" s="405"/>
      <c r="AA15" s="405"/>
      <c r="AB15" s="406"/>
      <c r="AC15" s="372">
        <v>2481</v>
      </c>
      <c r="AD15" s="373"/>
      <c r="AE15" s="373"/>
      <c r="AF15" s="373"/>
      <c r="AG15" s="374"/>
      <c r="AH15" s="372">
        <v>2827</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3322112</v>
      </c>
      <c r="BO15" s="449"/>
      <c r="BP15" s="449"/>
      <c r="BQ15" s="449"/>
      <c r="BR15" s="449"/>
      <c r="BS15" s="449"/>
      <c r="BT15" s="449"/>
      <c r="BU15" s="450"/>
      <c r="BV15" s="448">
        <v>3299948</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20.5</v>
      </c>
      <c r="AD16" s="500"/>
      <c r="AE16" s="500"/>
      <c r="AF16" s="500"/>
      <c r="AG16" s="501"/>
      <c r="AH16" s="499">
        <v>22.8</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5493253</v>
      </c>
      <c r="BO16" s="420"/>
      <c r="BP16" s="420"/>
      <c r="BQ16" s="420"/>
      <c r="BR16" s="420"/>
      <c r="BS16" s="420"/>
      <c r="BT16" s="420"/>
      <c r="BU16" s="421"/>
      <c r="BV16" s="419">
        <v>5310723</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9404</v>
      </c>
      <c r="AD17" s="373"/>
      <c r="AE17" s="373"/>
      <c r="AF17" s="373"/>
      <c r="AG17" s="374"/>
      <c r="AH17" s="372">
        <v>9369</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4215419</v>
      </c>
      <c r="BO17" s="420"/>
      <c r="BP17" s="420"/>
      <c r="BQ17" s="420"/>
      <c r="BR17" s="420"/>
      <c r="BS17" s="420"/>
      <c r="BT17" s="420"/>
      <c r="BU17" s="421"/>
      <c r="BV17" s="419">
        <v>4185465</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9.08</v>
      </c>
      <c r="M18" s="472"/>
      <c r="N18" s="472"/>
      <c r="O18" s="472"/>
      <c r="P18" s="472"/>
      <c r="Q18" s="472"/>
      <c r="R18" s="473"/>
      <c r="S18" s="473"/>
      <c r="T18" s="473"/>
      <c r="U18" s="473"/>
      <c r="V18" s="474"/>
      <c r="W18" s="490"/>
      <c r="X18" s="491"/>
      <c r="Y18" s="491"/>
      <c r="Z18" s="491"/>
      <c r="AA18" s="491"/>
      <c r="AB18" s="515"/>
      <c r="AC18" s="389">
        <v>77.8</v>
      </c>
      <c r="AD18" s="390"/>
      <c r="AE18" s="390"/>
      <c r="AF18" s="390"/>
      <c r="AG18" s="475"/>
      <c r="AH18" s="389">
        <v>75.599999999999994</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6331141</v>
      </c>
      <c r="BO18" s="420"/>
      <c r="BP18" s="420"/>
      <c r="BQ18" s="420"/>
      <c r="BR18" s="420"/>
      <c r="BS18" s="420"/>
      <c r="BT18" s="420"/>
      <c r="BU18" s="421"/>
      <c r="BV18" s="419">
        <v>6020465</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3036</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7807157</v>
      </c>
      <c r="BO19" s="420"/>
      <c r="BP19" s="420"/>
      <c r="BQ19" s="420"/>
      <c r="BR19" s="420"/>
      <c r="BS19" s="420"/>
      <c r="BT19" s="420"/>
      <c r="BU19" s="421"/>
      <c r="BV19" s="419">
        <v>7825255</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11552</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6219873</v>
      </c>
      <c r="BO22" s="449"/>
      <c r="BP22" s="449"/>
      <c r="BQ22" s="449"/>
      <c r="BR22" s="449"/>
      <c r="BS22" s="449"/>
      <c r="BT22" s="449"/>
      <c r="BU22" s="450"/>
      <c r="BV22" s="448">
        <v>6526488</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5336218</v>
      </c>
      <c r="BO23" s="420"/>
      <c r="BP23" s="420"/>
      <c r="BQ23" s="420"/>
      <c r="BR23" s="420"/>
      <c r="BS23" s="420"/>
      <c r="BT23" s="420"/>
      <c r="BU23" s="421"/>
      <c r="BV23" s="419">
        <v>5689495</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7660</v>
      </c>
      <c r="R24" s="373"/>
      <c r="S24" s="373"/>
      <c r="T24" s="373"/>
      <c r="U24" s="373"/>
      <c r="V24" s="374"/>
      <c r="W24" s="462"/>
      <c r="X24" s="399"/>
      <c r="Y24" s="400"/>
      <c r="Z24" s="375" t="s">
        <v>162</v>
      </c>
      <c r="AA24" s="376"/>
      <c r="AB24" s="376"/>
      <c r="AC24" s="376"/>
      <c r="AD24" s="376"/>
      <c r="AE24" s="376"/>
      <c r="AF24" s="376"/>
      <c r="AG24" s="377"/>
      <c r="AH24" s="372">
        <v>210</v>
      </c>
      <c r="AI24" s="373"/>
      <c r="AJ24" s="373"/>
      <c r="AK24" s="373"/>
      <c r="AL24" s="374"/>
      <c r="AM24" s="372">
        <v>638610</v>
      </c>
      <c r="AN24" s="373"/>
      <c r="AO24" s="373"/>
      <c r="AP24" s="373"/>
      <c r="AQ24" s="373"/>
      <c r="AR24" s="374"/>
      <c r="AS24" s="372">
        <v>3041</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2618996</v>
      </c>
      <c r="BO24" s="420"/>
      <c r="BP24" s="420"/>
      <c r="BQ24" s="420"/>
      <c r="BR24" s="420"/>
      <c r="BS24" s="420"/>
      <c r="BT24" s="420"/>
      <c r="BU24" s="421"/>
      <c r="BV24" s="419">
        <v>2605703</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1</v>
      </c>
      <c r="M25" s="373"/>
      <c r="N25" s="373"/>
      <c r="O25" s="373"/>
      <c r="P25" s="374"/>
      <c r="Q25" s="372">
        <v>6320</v>
      </c>
      <c r="R25" s="373"/>
      <c r="S25" s="373"/>
      <c r="T25" s="373"/>
      <c r="U25" s="373"/>
      <c r="V25" s="374"/>
      <c r="W25" s="462"/>
      <c r="X25" s="399"/>
      <c r="Y25" s="400"/>
      <c r="Z25" s="375" t="s">
        <v>165</v>
      </c>
      <c r="AA25" s="376"/>
      <c r="AB25" s="376"/>
      <c r="AC25" s="376"/>
      <c r="AD25" s="376"/>
      <c r="AE25" s="376"/>
      <c r="AF25" s="376"/>
      <c r="AG25" s="377"/>
      <c r="AH25" s="372">
        <v>47</v>
      </c>
      <c r="AI25" s="373"/>
      <c r="AJ25" s="373"/>
      <c r="AK25" s="373"/>
      <c r="AL25" s="374"/>
      <c r="AM25" s="372">
        <v>132634</v>
      </c>
      <c r="AN25" s="373"/>
      <c r="AO25" s="373"/>
      <c r="AP25" s="373"/>
      <c r="AQ25" s="373"/>
      <c r="AR25" s="374"/>
      <c r="AS25" s="372">
        <v>2822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4531615</v>
      </c>
      <c r="BO25" s="449"/>
      <c r="BP25" s="449"/>
      <c r="BQ25" s="449"/>
      <c r="BR25" s="449"/>
      <c r="BS25" s="449"/>
      <c r="BT25" s="449"/>
      <c r="BU25" s="450"/>
      <c r="BV25" s="448">
        <v>2024634</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5810</v>
      </c>
      <c r="R26" s="373"/>
      <c r="S26" s="373"/>
      <c r="T26" s="373"/>
      <c r="U26" s="373"/>
      <c r="V26" s="374"/>
      <c r="W26" s="462"/>
      <c r="X26" s="399"/>
      <c r="Y26" s="400"/>
      <c r="Z26" s="375" t="s">
        <v>168</v>
      </c>
      <c r="AA26" s="430"/>
      <c r="AB26" s="430"/>
      <c r="AC26" s="430"/>
      <c r="AD26" s="430"/>
      <c r="AE26" s="430"/>
      <c r="AF26" s="430"/>
      <c r="AG26" s="431"/>
      <c r="AH26" s="372">
        <v>4</v>
      </c>
      <c r="AI26" s="373"/>
      <c r="AJ26" s="373"/>
      <c r="AK26" s="373"/>
      <c r="AL26" s="374"/>
      <c r="AM26" s="372">
        <v>11700</v>
      </c>
      <c r="AN26" s="373"/>
      <c r="AO26" s="373"/>
      <c r="AP26" s="373"/>
      <c r="AQ26" s="373"/>
      <c r="AR26" s="374"/>
      <c r="AS26" s="372">
        <v>2925</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3820</v>
      </c>
      <c r="R27" s="373"/>
      <c r="S27" s="373"/>
      <c r="T27" s="373"/>
      <c r="U27" s="373"/>
      <c r="V27" s="374"/>
      <c r="W27" s="462"/>
      <c r="X27" s="399"/>
      <c r="Y27" s="400"/>
      <c r="Z27" s="375" t="s">
        <v>171</v>
      </c>
      <c r="AA27" s="376"/>
      <c r="AB27" s="376"/>
      <c r="AC27" s="376"/>
      <c r="AD27" s="376"/>
      <c r="AE27" s="376"/>
      <c r="AF27" s="376"/>
      <c r="AG27" s="377"/>
      <c r="AH27" s="372">
        <v>2</v>
      </c>
      <c r="AI27" s="373"/>
      <c r="AJ27" s="373"/>
      <c r="AK27" s="373"/>
      <c r="AL27" s="374"/>
      <c r="AM27" s="372" t="s">
        <v>172</v>
      </c>
      <c r="AN27" s="373"/>
      <c r="AO27" s="373"/>
      <c r="AP27" s="373"/>
      <c r="AQ27" s="373"/>
      <c r="AR27" s="374"/>
      <c r="AS27" s="372" t="s">
        <v>172</v>
      </c>
      <c r="AT27" s="373"/>
      <c r="AU27" s="373"/>
      <c r="AV27" s="373"/>
      <c r="AW27" s="373"/>
      <c r="AX27" s="432"/>
      <c r="AY27" s="456" t="s">
        <v>173</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174</v>
      </c>
      <c r="F28" s="376"/>
      <c r="G28" s="376"/>
      <c r="H28" s="376"/>
      <c r="I28" s="376"/>
      <c r="J28" s="376"/>
      <c r="K28" s="377"/>
      <c r="L28" s="372">
        <v>1</v>
      </c>
      <c r="M28" s="373"/>
      <c r="N28" s="373"/>
      <c r="O28" s="373"/>
      <c r="P28" s="374"/>
      <c r="Q28" s="372">
        <v>2990</v>
      </c>
      <c r="R28" s="373"/>
      <c r="S28" s="373"/>
      <c r="T28" s="373"/>
      <c r="U28" s="373"/>
      <c r="V28" s="374"/>
      <c r="W28" s="462"/>
      <c r="X28" s="399"/>
      <c r="Y28" s="400"/>
      <c r="Z28" s="375" t="s">
        <v>175</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879363</v>
      </c>
      <c r="BO28" s="449"/>
      <c r="BP28" s="449"/>
      <c r="BQ28" s="449"/>
      <c r="BR28" s="449"/>
      <c r="BS28" s="449"/>
      <c r="BT28" s="449"/>
      <c r="BU28" s="450"/>
      <c r="BV28" s="448">
        <v>1006605</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177</v>
      </c>
      <c r="F29" s="376"/>
      <c r="G29" s="376"/>
      <c r="H29" s="376"/>
      <c r="I29" s="376"/>
      <c r="J29" s="376"/>
      <c r="K29" s="377"/>
      <c r="L29" s="372">
        <v>12</v>
      </c>
      <c r="M29" s="373"/>
      <c r="N29" s="373"/>
      <c r="O29" s="373"/>
      <c r="P29" s="374"/>
      <c r="Q29" s="372">
        <v>2830</v>
      </c>
      <c r="R29" s="373"/>
      <c r="S29" s="373"/>
      <c r="T29" s="373"/>
      <c r="U29" s="373"/>
      <c r="V29" s="374"/>
      <c r="W29" s="463"/>
      <c r="X29" s="464"/>
      <c r="Y29" s="465"/>
      <c r="Z29" s="375" t="s">
        <v>178</v>
      </c>
      <c r="AA29" s="376"/>
      <c r="AB29" s="376"/>
      <c r="AC29" s="376"/>
      <c r="AD29" s="376"/>
      <c r="AE29" s="376"/>
      <c r="AF29" s="376"/>
      <c r="AG29" s="377"/>
      <c r="AH29" s="372">
        <v>212</v>
      </c>
      <c r="AI29" s="373"/>
      <c r="AJ29" s="373"/>
      <c r="AK29" s="373"/>
      <c r="AL29" s="374"/>
      <c r="AM29" s="372">
        <v>646206</v>
      </c>
      <c r="AN29" s="373"/>
      <c r="AO29" s="373"/>
      <c r="AP29" s="373"/>
      <c r="AQ29" s="373"/>
      <c r="AR29" s="374"/>
      <c r="AS29" s="372">
        <v>3048</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t="s">
        <v>122</v>
      </c>
      <c r="BO29" s="420"/>
      <c r="BP29" s="420"/>
      <c r="BQ29" s="420"/>
      <c r="BR29" s="420"/>
      <c r="BS29" s="420"/>
      <c r="BT29" s="420"/>
      <c r="BU29" s="421"/>
      <c r="BV29" s="419" t="s">
        <v>122</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97.1</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1548842</v>
      </c>
      <c r="BO30" s="454"/>
      <c r="BP30" s="454"/>
      <c r="BQ30" s="454"/>
      <c r="BR30" s="454"/>
      <c r="BS30" s="454"/>
      <c r="BT30" s="454"/>
      <c r="BU30" s="455"/>
      <c r="BV30" s="453">
        <v>1550334</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187</v>
      </c>
      <c r="D33" s="371"/>
      <c r="E33" s="370" t="s">
        <v>188</v>
      </c>
      <c r="F33" s="370"/>
      <c r="G33" s="370"/>
      <c r="H33" s="370"/>
      <c r="I33" s="370"/>
      <c r="J33" s="370"/>
      <c r="K33" s="370"/>
      <c r="L33" s="370"/>
      <c r="M33" s="370"/>
      <c r="N33" s="370"/>
      <c r="O33" s="370"/>
      <c r="P33" s="370"/>
      <c r="Q33" s="370"/>
      <c r="R33" s="370"/>
      <c r="S33" s="370"/>
      <c r="T33" s="194"/>
      <c r="U33" s="371" t="s">
        <v>187</v>
      </c>
      <c r="V33" s="371"/>
      <c r="W33" s="370" t="s">
        <v>188</v>
      </c>
      <c r="X33" s="370"/>
      <c r="Y33" s="370"/>
      <c r="Z33" s="370"/>
      <c r="AA33" s="370"/>
      <c r="AB33" s="370"/>
      <c r="AC33" s="370"/>
      <c r="AD33" s="370"/>
      <c r="AE33" s="370"/>
      <c r="AF33" s="370"/>
      <c r="AG33" s="370"/>
      <c r="AH33" s="370"/>
      <c r="AI33" s="370"/>
      <c r="AJ33" s="370"/>
      <c r="AK33" s="370"/>
      <c r="AL33" s="194"/>
      <c r="AM33" s="371" t="s">
        <v>187</v>
      </c>
      <c r="AN33" s="371"/>
      <c r="AO33" s="370" t="s">
        <v>188</v>
      </c>
      <c r="AP33" s="370"/>
      <c r="AQ33" s="370"/>
      <c r="AR33" s="370"/>
      <c r="AS33" s="370"/>
      <c r="AT33" s="370"/>
      <c r="AU33" s="370"/>
      <c r="AV33" s="370"/>
      <c r="AW33" s="370"/>
      <c r="AX33" s="370"/>
      <c r="AY33" s="370"/>
      <c r="AZ33" s="370"/>
      <c r="BA33" s="370"/>
      <c r="BB33" s="370"/>
      <c r="BC33" s="370"/>
      <c r="BD33" s="195"/>
      <c r="BE33" s="370" t="s">
        <v>189</v>
      </c>
      <c r="BF33" s="370"/>
      <c r="BG33" s="370" t="s">
        <v>190</v>
      </c>
      <c r="BH33" s="370"/>
      <c r="BI33" s="370"/>
      <c r="BJ33" s="370"/>
      <c r="BK33" s="370"/>
      <c r="BL33" s="370"/>
      <c r="BM33" s="370"/>
      <c r="BN33" s="370"/>
      <c r="BO33" s="370"/>
      <c r="BP33" s="370"/>
      <c r="BQ33" s="370"/>
      <c r="BR33" s="370"/>
      <c r="BS33" s="370"/>
      <c r="BT33" s="370"/>
      <c r="BU33" s="370"/>
      <c r="BV33" s="195"/>
      <c r="BW33" s="371" t="s">
        <v>189</v>
      </c>
      <c r="BX33" s="371"/>
      <c r="BY33" s="370" t="s">
        <v>191</v>
      </c>
      <c r="BZ33" s="370"/>
      <c r="CA33" s="370"/>
      <c r="CB33" s="370"/>
      <c r="CC33" s="370"/>
      <c r="CD33" s="370"/>
      <c r="CE33" s="370"/>
      <c r="CF33" s="370"/>
      <c r="CG33" s="370"/>
      <c r="CH33" s="370"/>
      <c r="CI33" s="370"/>
      <c r="CJ33" s="370"/>
      <c r="CK33" s="370"/>
      <c r="CL33" s="370"/>
      <c r="CM33" s="370"/>
      <c r="CN33" s="194"/>
      <c r="CO33" s="371" t="s">
        <v>187</v>
      </c>
      <c r="CP33" s="371"/>
      <c r="CQ33" s="370" t="s">
        <v>192</v>
      </c>
      <c r="CR33" s="370"/>
      <c r="CS33" s="370"/>
      <c r="CT33" s="370"/>
      <c r="CU33" s="370"/>
      <c r="CV33" s="370"/>
      <c r="CW33" s="370"/>
      <c r="CX33" s="370"/>
      <c r="CY33" s="370"/>
      <c r="CZ33" s="370"/>
      <c r="DA33" s="370"/>
      <c r="DB33" s="370"/>
      <c r="DC33" s="370"/>
      <c r="DD33" s="370"/>
      <c r="DE33" s="370"/>
      <c r="DF33" s="194"/>
      <c r="DG33" s="369" t="s">
        <v>193</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5</v>
      </c>
      <c r="AN34" s="367"/>
      <c r="AO34" s="368" t="str">
        <f>IF('各会計、関係団体の財政状況及び健全化判断比率'!B31="","",'各会計、関係団体の財政状況及び健全化判断比率'!B31)</f>
        <v>下水道事業会計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6</v>
      </c>
      <c r="BX34" s="367"/>
      <c r="BY34" s="368" t="str">
        <f>IF('各会計、関係団体の財政状況及び健全化判断比率'!B68="","",'各会計、関係団体の財政状況及び健全化判断比率'!B68)</f>
        <v>神奈川県後期高齢者医療広域連合（一般会計）</v>
      </c>
      <c r="BZ34" s="368"/>
      <c r="CA34" s="368"/>
      <c r="CB34" s="368"/>
      <c r="CC34" s="368"/>
      <c r="CD34" s="368"/>
      <c r="CE34" s="368"/>
      <c r="CF34" s="368"/>
      <c r="CG34" s="368"/>
      <c r="CH34" s="368"/>
      <c r="CI34" s="368"/>
      <c r="CJ34" s="368"/>
      <c r="CK34" s="368"/>
      <c r="CL34" s="368"/>
      <c r="CM34" s="368"/>
      <c r="CN34" s="169"/>
      <c r="CO34" s="367">
        <f>IF(CQ34="","",MAX(C34:D43,U34:V43,AM34:AN43,BE34:BF43,BW34:BX43)+1)</f>
        <v>10</v>
      </c>
      <c r="CP34" s="367"/>
      <c r="CQ34" s="368" t="str">
        <f>IF('各会計、関係団体の財政状況及び健全化判断比率'!BS7="","",'各会計、関係団体の財政状況及び健全化判断比率'!BS7)</f>
        <v>二宮町土地開発公社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t="str">
        <f t="shared" ref="AM35:AM43" si="0">IF(AO35="","",AM34+1)</f>
        <v/>
      </c>
      <c r="AN35" s="367"/>
      <c r="AO35" s="368"/>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7</v>
      </c>
      <c r="BX35" s="367"/>
      <c r="BY35" s="368" t="str">
        <f>IF('各会計、関係団体の財政状況及び健全化判断比率'!B69="","",'各会計、関係団体の財政状況及び健全化判断比率'!B69)</f>
        <v>神奈川県後期高齢者医療広域連合（事業会計）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8</v>
      </c>
      <c r="BX36" s="367"/>
      <c r="BY36" s="368" t="str">
        <f>IF('各会計、関係団体の財政状況及び健全化判断比率'!B70="","",'各会計、関係団体の財政状況及び健全化判断比率'!B70)</f>
        <v>神奈川県市町村職員退職手当組合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9</v>
      </c>
      <c r="BX37" s="367"/>
      <c r="BY37" s="368" t="str">
        <f>IF('各会計、関係団体の財政状況及び健全化判断比率'!B71="","",'各会計、関係団体の財政状況及び健全化判断比率'!B71)</f>
        <v>神奈川県町村情報システム共同事業組合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t="str">
        <f t="shared" si="2"/>
        <v/>
      </c>
      <c r="BX38" s="367"/>
      <c r="BY38" s="368" t="str">
        <f>IF('各会計、関係団体の財政状況及び健全化判断比率'!B72="","",'各会計、関係団体の財政状況及び健全化判断比率'!B72)</f>
        <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zw0sz9S3AC353LCPh/ZQ/T9kFjqy74HCDr+ikb5uywFADn7o+L9GrVUiZruT2evSnhBVEgtDGXCbYyspmQR3rg==" saltValue="xfv6E+vWb4ZdMzC3otZ9y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1" t="s">
        <v>532</v>
      </c>
      <c r="D34" s="1151"/>
      <c r="E34" s="1152"/>
      <c r="F34" s="32">
        <v>6.59</v>
      </c>
      <c r="G34" s="33">
        <v>8.2200000000000006</v>
      </c>
      <c r="H34" s="33">
        <v>7.78</v>
      </c>
      <c r="I34" s="33">
        <v>6.63</v>
      </c>
      <c r="J34" s="34">
        <v>5.77</v>
      </c>
      <c r="K34" s="22"/>
      <c r="L34" s="22"/>
      <c r="M34" s="22"/>
      <c r="N34" s="22"/>
      <c r="O34" s="22"/>
      <c r="P34" s="22"/>
    </row>
    <row r="35" spans="1:16" ht="39" customHeight="1" x14ac:dyDescent="0.2">
      <c r="A35" s="22"/>
      <c r="B35" s="35"/>
      <c r="C35" s="1145" t="s">
        <v>533</v>
      </c>
      <c r="D35" s="1146"/>
      <c r="E35" s="1147"/>
      <c r="F35" s="36">
        <v>1.19</v>
      </c>
      <c r="G35" s="37">
        <v>1.38</v>
      </c>
      <c r="H35" s="37">
        <v>1.48</v>
      </c>
      <c r="I35" s="37">
        <v>1.87</v>
      </c>
      <c r="J35" s="38">
        <v>1.73</v>
      </c>
      <c r="K35" s="22"/>
      <c r="L35" s="22"/>
      <c r="M35" s="22"/>
      <c r="N35" s="22"/>
      <c r="O35" s="22"/>
      <c r="P35" s="22"/>
    </row>
    <row r="36" spans="1:16" ht="39" customHeight="1" x14ac:dyDescent="0.2">
      <c r="A36" s="22"/>
      <c r="B36" s="35"/>
      <c r="C36" s="1145" t="s">
        <v>534</v>
      </c>
      <c r="D36" s="1146"/>
      <c r="E36" s="1147"/>
      <c r="F36" s="36" t="s">
        <v>485</v>
      </c>
      <c r="G36" s="37" t="s">
        <v>485</v>
      </c>
      <c r="H36" s="37" t="s">
        <v>485</v>
      </c>
      <c r="I36" s="37">
        <v>0.87</v>
      </c>
      <c r="J36" s="38">
        <v>1.28</v>
      </c>
      <c r="K36" s="22"/>
      <c r="L36" s="22"/>
      <c r="M36" s="22"/>
      <c r="N36" s="22"/>
      <c r="O36" s="22"/>
      <c r="P36" s="22"/>
    </row>
    <row r="37" spans="1:16" ht="39" customHeight="1" x14ac:dyDescent="0.2">
      <c r="A37" s="22"/>
      <c r="B37" s="35"/>
      <c r="C37" s="1145" t="s">
        <v>535</v>
      </c>
      <c r="D37" s="1146"/>
      <c r="E37" s="1147"/>
      <c r="F37" s="36">
        <v>0.45</v>
      </c>
      <c r="G37" s="37">
        <v>1.19</v>
      </c>
      <c r="H37" s="37">
        <v>0.91</v>
      </c>
      <c r="I37" s="37">
        <v>0.76</v>
      </c>
      <c r="J37" s="38">
        <v>0.77</v>
      </c>
      <c r="K37" s="22"/>
      <c r="L37" s="22"/>
      <c r="M37" s="22"/>
      <c r="N37" s="22"/>
      <c r="O37" s="22"/>
      <c r="P37" s="22"/>
    </row>
    <row r="38" spans="1:16" ht="39" customHeight="1" x14ac:dyDescent="0.2">
      <c r="A38" s="22"/>
      <c r="B38" s="35"/>
      <c r="C38" s="1145" t="s">
        <v>536</v>
      </c>
      <c r="D38" s="1146"/>
      <c r="E38" s="1147"/>
      <c r="F38" s="36">
        <v>0.09</v>
      </c>
      <c r="G38" s="37">
        <v>0.05</v>
      </c>
      <c r="H38" s="37">
        <v>0.31</v>
      </c>
      <c r="I38" s="37">
        <v>0.31</v>
      </c>
      <c r="J38" s="38">
        <v>0.11</v>
      </c>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537</v>
      </c>
      <c r="D42" s="1146"/>
      <c r="E42" s="1147"/>
      <c r="F42" s="36" t="s">
        <v>485</v>
      </c>
      <c r="G42" s="37" t="s">
        <v>485</v>
      </c>
      <c r="H42" s="37" t="s">
        <v>485</v>
      </c>
      <c r="I42" s="37" t="s">
        <v>485</v>
      </c>
      <c r="J42" s="38" t="s">
        <v>485</v>
      </c>
      <c r="K42" s="22"/>
      <c r="L42" s="22"/>
      <c r="M42" s="22"/>
      <c r="N42" s="22"/>
      <c r="O42" s="22"/>
      <c r="P42" s="22"/>
    </row>
    <row r="43" spans="1:16" ht="39" customHeight="1" thickBot="1" x14ac:dyDescent="0.25">
      <c r="A43" s="22"/>
      <c r="B43" s="40"/>
      <c r="C43" s="1148" t="s">
        <v>538</v>
      </c>
      <c r="D43" s="1149"/>
      <c r="E43" s="1150"/>
      <c r="F43" s="41">
        <v>0.36</v>
      </c>
      <c r="G43" s="42">
        <v>0.25</v>
      </c>
      <c r="H43" s="42">
        <v>0.79</v>
      </c>
      <c r="I43" s="42" t="s">
        <v>485</v>
      </c>
      <c r="J43" s="43" t="s">
        <v>485</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nfRxW2B4H7HiJVutqmqgXIKCSnnVIsDUYKqL/v7Kytj3udg1T2b0fHgkF/JL3SO6gUGwjzYYpIxt+F7ZM9w5Zw==" saltValue="37a+vUB3aFO3Zcnj5YcoQ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6"/>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636</v>
      </c>
      <c r="L45" s="60">
        <v>653</v>
      </c>
      <c r="M45" s="60">
        <v>702</v>
      </c>
      <c r="N45" s="60">
        <v>713</v>
      </c>
      <c r="O45" s="61">
        <v>708</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485</v>
      </c>
      <c r="L46" s="64" t="s">
        <v>485</v>
      </c>
      <c r="M46" s="64" t="s">
        <v>485</v>
      </c>
      <c r="N46" s="64" t="s">
        <v>485</v>
      </c>
      <c r="O46" s="65" t="s">
        <v>485</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485</v>
      </c>
      <c r="L47" s="64" t="s">
        <v>485</v>
      </c>
      <c r="M47" s="64" t="s">
        <v>485</v>
      </c>
      <c r="N47" s="64" t="s">
        <v>485</v>
      </c>
      <c r="O47" s="65" t="s">
        <v>485</v>
      </c>
      <c r="P47" s="48"/>
      <c r="Q47" s="48"/>
      <c r="R47" s="48"/>
      <c r="S47" s="48"/>
      <c r="T47" s="48"/>
      <c r="U47" s="48"/>
    </row>
    <row r="48" spans="1:21" ht="30.75" customHeight="1" x14ac:dyDescent="0.2">
      <c r="A48" s="48"/>
      <c r="B48" s="1178"/>
      <c r="C48" s="1179"/>
      <c r="D48" s="62"/>
      <c r="E48" s="1155" t="s">
        <v>13</v>
      </c>
      <c r="F48" s="1155"/>
      <c r="G48" s="1155"/>
      <c r="H48" s="1155"/>
      <c r="I48" s="1155"/>
      <c r="J48" s="1156"/>
      <c r="K48" s="63">
        <v>266</v>
      </c>
      <c r="L48" s="64">
        <v>285</v>
      </c>
      <c r="M48" s="64">
        <v>288</v>
      </c>
      <c r="N48" s="64">
        <v>315</v>
      </c>
      <c r="O48" s="65">
        <v>321</v>
      </c>
      <c r="P48" s="48"/>
      <c r="Q48" s="48"/>
      <c r="R48" s="48"/>
      <c r="S48" s="48"/>
      <c r="T48" s="48"/>
      <c r="U48" s="48"/>
    </row>
    <row r="49" spans="1:21" ht="30.75" customHeight="1" x14ac:dyDescent="0.2">
      <c r="A49" s="48"/>
      <c r="B49" s="1178"/>
      <c r="C49" s="1179"/>
      <c r="D49" s="62"/>
      <c r="E49" s="1155" t="s">
        <v>14</v>
      </c>
      <c r="F49" s="1155"/>
      <c r="G49" s="1155"/>
      <c r="H49" s="1155"/>
      <c r="I49" s="1155"/>
      <c r="J49" s="1156"/>
      <c r="K49" s="63" t="s">
        <v>485</v>
      </c>
      <c r="L49" s="64" t="s">
        <v>485</v>
      </c>
      <c r="M49" s="64" t="s">
        <v>485</v>
      </c>
      <c r="N49" s="64" t="s">
        <v>485</v>
      </c>
      <c r="O49" s="65" t="s">
        <v>485</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485</v>
      </c>
      <c r="L50" s="64" t="s">
        <v>485</v>
      </c>
      <c r="M50" s="64" t="s">
        <v>485</v>
      </c>
      <c r="N50" s="64" t="s">
        <v>485</v>
      </c>
      <c r="O50" s="65" t="s">
        <v>485</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485</v>
      </c>
      <c r="L51" s="64" t="s">
        <v>485</v>
      </c>
      <c r="M51" s="64" t="s">
        <v>485</v>
      </c>
      <c r="N51" s="64" t="s">
        <v>485</v>
      </c>
      <c r="O51" s="65" t="s">
        <v>485</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674</v>
      </c>
      <c r="L52" s="64">
        <v>675</v>
      </c>
      <c r="M52" s="64">
        <v>689</v>
      </c>
      <c r="N52" s="64">
        <v>687</v>
      </c>
      <c r="O52" s="65">
        <v>681</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228</v>
      </c>
      <c r="L53" s="69">
        <v>263</v>
      </c>
      <c r="M53" s="69">
        <v>301</v>
      </c>
      <c r="N53" s="69">
        <v>341</v>
      </c>
      <c r="O53" s="70">
        <v>348</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row r="65" s="49" customFormat="1" ht="12.65" hidden="1" customHeight="1" x14ac:dyDescent="0.2"/>
    <row r="66" s="49" customFormat="1" ht="12.65" hidden="1" customHeight="1" x14ac:dyDescent="0.2"/>
  </sheetData>
  <sheetProtection algorithmName="SHA-512" hashValue="5V+GYhEBQ4xuE6Vwk6afEzc3tlZOR5qNAa7STVBEzAdx61Clppd73b4+uJpPzd5sBy1LdjPqDa7X+Dg/8eeFNw==" saltValue="THbdNwFiGZQHqZ/8LZ275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96" t="s">
        <v>30</v>
      </c>
      <c r="C41" s="1197"/>
      <c r="D41" s="105"/>
      <c r="E41" s="1198" t="s">
        <v>31</v>
      </c>
      <c r="F41" s="1198"/>
      <c r="G41" s="1198"/>
      <c r="H41" s="1199"/>
      <c r="I41" s="343">
        <v>7518</v>
      </c>
      <c r="J41" s="344">
        <v>7350</v>
      </c>
      <c r="K41" s="344">
        <v>6980</v>
      </c>
      <c r="L41" s="344">
        <v>6526</v>
      </c>
      <c r="M41" s="345">
        <v>6220</v>
      </c>
    </row>
    <row r="42" spans="2:13" ht="27.75" customHeight="1" x14ac:dyDescent="0.2">
      <c r="B42" s="1186"/>
      <c r="C42" s="1187"/>
      <c r="D42" s="106"/>
      <c r="E42" s="1190" t="s">
        <v>32</v>
      </c>
      <c r="F42" s="1190"/>
      <c r="G42" s="1190"/>
      <c r="H42" s="1191"/>
      <c r="I42" s="346" t="s">
        <v>485</v>
      </c>
      <c r="J42" s="347" t="s">
        <v>485</v>
      </c>
      <c r="K42" s="347" t="s">
        <v>485</v>
      </c>
      <c r="L42" s="347" t="s">
        <v>485</v>
      </c>
      <c r="M42" s="348" t="s">
        <v>485</v>
      </c>
    </row>
    <row r="43" spans="2:13" ht="27.75" customHeight="1" x14ac:dyDescent="0.2">
      <c r="B43" s="1186"/>
      <c r="C43" s="1187"/>
      <c r="D43" s="106"/>
      <c r="E43" s="1190" t="s">
        <v>33</v>
      </c>
      <c r="F43" s="1190"/>
      <c r="G43" s="1190"/>
      <c r="H43" s="1191"/>
      <c r="I43" s="346">
        <v>3355</v>
      </c>
      <c r="J43" s="347">
        <v>3330</v>
      </c>
      <c r="K43" s="347">
        <v>3487</v>
      </c>
      <c r="L43" s="347">
        <v>3677</v>
      </c>
      <c r="M43" s="348">
        <v>3849</v>
      </c>
    </row>
    <row r="44" spans="2:13" ht="27.75" customHeight="1" x14ac:dyDescent="0.2">
      <c r="B44" s="1186"/>
      <c r="C44" s="1187"/>
      <c r="D44" s="106"/>
      <c r="E44" s="1190" t="s">
        <v>34</v>
      </c>
      <c r="F44" s="1190"/>
      <c r="G44" s="1190"/>
      <c r="H44" s="1191"/>
      <c r="I44" s="346" t="s">
        <v>485</v>
      </c>
      <c r="J44" s="347" t="s">
        <v>485</v>
      </c>
      <c r="K44" s="347" t="s">
        <v>485</v>
      </c>
      <c r="L44" s="347" t="s">
        <v>485</v>
      </c>
      <c r="M44" s="348" t="s">
        <v>485</v>
      </c>
    </row>
    <row r="45" spans="2:13" ht="27.75" customHeight="1" x14ac:dyDescent="0.2">
      <c r="B45" s="1186"/>
      <c r="C45" s="1187"/>
      <c r="D45" s="106"/>
      <c r="E45" s="1190" t="s">
        <v>35</v>
      </c>
      <c r="F45" s="1190"/>
      <c r="G45" s="1190"/>
      <c r="H45" s="1191"/>
      <c r="I45" s="346">
        <v>1160</v>
      </c>
      <c r="J45" s="347">
        <v>1136</v>
      </c>
      <c r="K45" s="347">
        <v>1039</v>
      </c>
      <c r="L45" s="347">
        <v>981</v>
      </c>
      <c r="M45" s="348">
        <v>940</v>
      </c>
    </row>
    <row r="46" spans="2:13" ht="27.75" customHeight="1" x14ac:dyDescent="0.2">
      <c r="B46" s="1186"/>
      <c r="C46" s="1187"/>
      <c r="D46" s="107"/>
      <c r="E46" s="1190" t="s">
        <v>36</v>
      </c>
      <c r="F46" s="1190"/>
      <c r="G46" s="1190"/>
      <c r="H46" s="1191"/>
      <c r="I46" s="346" t="s">
        <v>485</v>
      </c>
      <c r="J46" s="347" t="s">
        <v>485</v>
      </c>
      <c r="K46" s="347" t="s">
        <v>485</v>
      </c>
      <c r="L46" s="347" t="s">
        <v>485</v>
      </c>
      <c r="M46" s="348" t="s">
        <v>485</v>
      </c>
    </row>
    <row r="47" spans="2:13" ht="27.75" customHeight="1" x14ac:dyDescent="0.2">
      <c r="B47" s="1186"/>
      <c r="C47" s="1187"/>
      <c r="D47" s="108"/>
      <c r="E47" s="1200" t="s">
        <v>37</v>
      </c>
      <c r="F47" s="1201"/>
      <c r="G47" s="1201"/>
      <c r="H47" s="1202"/>
      <c r="I47" s="346" t="s">
        <v>485</v>
      </c>
      <c r="J47" s="347" t="s">
        <v>485</v>
      </c>
      <c r="K47" s="347" t="s">
        <v>485</v>
      </c>
      <c r="L47" s="347" t="s">
        <v>485</v>
      </c>
      <c r="M47" s="348" t="s">
        <v>485</v>
      </c>
    </row>
    <row r="48" spans="2:13" ht="27.75" customHeight="1" x14ac:dyDescent="0.2">
      <c r="B48" s="1186"/>
      <c r="C48" s="1187"/>
      <c r="D48" s="106"/>
      <c r="E48" s="1190" t="s">
        <v>38</v>
      </c>
      <c r="F48" s="1190"/>
      <c r="G48" s="1190"/>
      <c r="H48" s="1191"/>
      <c r="I48" s="346" t="s">
        <v>485</v>
      </c>
      <c r="J48" s="347" t="s">
        <v>485</v>
      </c>
      <c r="K48" s="347" t="s">
        <v>485</v>
      </c>
      <c r="L48" s="347" t="s">
        <v>485</v>
      </c>
      <c r="M48" s="348" t="s">
        <v>485</v>
      </c>
    </row>
    <row r="49" spans="2:13" ht="27.75" customHeight="1" x14ac:dyDescent="0.2">
      <c r="B49" s="1188"/>
      <c r="C49" s="1189"/>
      <c r="D49" s="106"/>
      <c r="E49" s="1190" t="s">
        <v>39</v>
      </c>
      <c r="F49" s="1190"/>
      <c r="G49" s="1190"/>
      <c r="H49" s="1191"/>
      <c r="I49" s="346" t="s">
        <v>485</v>
      </c>
      <c r="J49" s="347" t="s">
        <v>485</v>
      </c>
      <c r="K49" s="347" t="s">
        <v>485</v>
      </c>
      <c r="L49" s="347" t="s">
        <v>485</v>
      </c>
      <c r="M49" s="348" t="s">
        <v>485</v>
      </c>
    </row>
    <row r="50" spans="2:13" ht="27.75" customHeight="1" x14ac:dyDescent="0.2">
      <c r="B50" s="1184" t="s">
        <v>40</v>
      </c>
      <c r="C50" s="1185"/>
      <c r="D50" s="109"/>
      <c r="E50" s="1190" t="s">
        <v>41</v>
      </c>
      <c r="F50" s="1190"/>
      <c r="G50" s="1190"/>
      <c r="H50" s="1191"/>
      <c r="I50" s="346">
        <v>2237</v>
      </c>
      <c r="J50" s="347">
        <v>2705</v>
      </c>
      <c r="K50" s="347">
        <v>2837</v>
      </c>
      <c r="L50" s="347">
        <v>2887</v>
      </c>
      <c r="M50" s="348">
        <v>2821</v>
      </c>
    </row>
    <row r="51" spans="2:13" ht="27.75" customHeight="1" x14ac:dyDescent="0.2">
      <c r="B51" s="1186"/>
      <c r="C51" s="1187"/>
      <c r="D51" s="106"/>
      <c r="E51" s="1190" t="s">
        <v>42</v>
      </c>
      <c r="F51" s="1190"/>
      <c r="G51" s="1190"/>
      <c r="H51" s="1191"/>
      <c r="I51" s="346" t="s">
        <v>485</v>
      </c>
      <c r="J51" s="347" t="s">
        <v>485</v>
      </c>
      <c r="K51" s="347" t="s">
        <v>485</v>
      </c>
      <c r="L51" s="347" t="s">
        <v>485</v>
      </c>
      <c r="M51" s="348" t="s">
        <v>485</v>
      </c>
    </row>
    <row r="52" spans="2:13" ht="27.75" customHeight="1" x14ac:dyDescent="0.2">
      <c r="B52" s="1188"/>
      <c r="C52" s="1189"/>
      <c r="D52" s="106"/>
      <c r="E52" s="1190" t="s">
        <v>43</v>
      </c>
      <c r="F52" s="1190"/>
      <c r="G52" s="1190"/>
      <c r="H52" s="1191"/>
      <c r="I52" s="346">
        <v>8921</v>
      </c>
      <c r="J52" s="347">
        <v>8780</v>
      </c>
      <c r="K52" s="347">
        <v>8401</v>
      </c>
      <c r="L52" s="347">
        <v>7924</v>
      </c>
      <c r="M52" s="348">
        <v>7390</v>
      </c>
    </row>
    <row r="53" spans="2:13" ht="27.75" customHeight="1" thickBot="1" x14ac:dyDescent="0.25">
      <c r="B53" s="1192" t="s">
        <v>19</v>
      </c>
      <c r="C53" s="1193"/>
      <c r="D53" s="110"/>
      <c r="E53" s="1194" t="s">
        <v>44</v>
      </c>
      <c r="F53" s="1194"/>
      <c r="G53" s="1194"/>
      <c r="H53" s="1195"/>
      <c r="I53" s="349">
        <v>875</v>
      </c>
      <c r="J53" s="350">
        <v>330</v>
      </c>
      <c r="K53" s="350">
        <v>269</v>
      </c>
      <c r="L53" s="350">
        <v>373</v>
      </c>
      <c r="M53" s="351">
        <v>799</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h3Ynbu8eaMmRT7rlgeeRA7Y4SOeYrFd54xaSiRKNgHFpr5leShPPQjnvm7JXNqdoohrV6m2HMqpf+LtiPP9ImA==" saltValue="GoiJ259Ewue1XagTlfnfX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526</v>
      </c>
      <c r="G54" s="119" t="s">
        <v>527</v>
      </c>
      <c r="H54" s="120" t="s">
        <v>528</v>
      </c>
    </row>
    <row r="55" spans="2:8" ht="52.5" customHeight="1" x14ac:dyDescent="0.2">
      <c r="B55" s="121"/>
      <c r="C55" s="1211" t="s">
        <v>46</v>
      </c>
      <c r="D55" s="1211"/>
      <c r="E55" s="1212"/>
      <c r="F55" s="352">
        <v>983</v>
      </c>
      <c r="G55" s="352">
        <v>1007</v>
      </c>
      <c r="H55" s="353">
        <v>879</v>
      </c>
    </row>
    <row r="56" spans="2:8" ht="52.5" customHeight="1" x14ac:dyDescent="0.2">
      <c r="B56" s="122"/>
      <c r="C56" s="1213" t="s">
        <v>47</v>
      </c>
      <c r="D56" s="1213"/>
      <c r="E56" s="1214"/>
      <c r="F56" s="354" t="s">
        <v>485</v>
      </c>
      <c r="G56" s="354" t="s">
        <v>485</v>
      </c>
      <c r="H56" s="355" t="s">
        <v>485</v>
      </c>
    </row>
    <row r="57" spans="2:8" ht="53.25" customHeight="1" x14ac:dyDescent="0.2">
      <c r="B57" s="122"/>
      <c r="C57" s="1215" t="s">
        <v>48</v>
      </c>
      <c r="D57" s="1215"/>
      <c r="E57" s="1216"/>
      <c r="F57" s="356">
        <v>1441</v>
      </c>
      <c r="G57" s="356">
        <v>1550</v>
      </c>
      <c r="H57" s="357">
        <v>1549</v>
      </c>
    </row>
    <row r="58" spans="2:8" ht="45.75" customHeight="1" x14ac:dyDescent="0.2">
      <c r="B58" s="123"/>
      <c r="C58" s="1217" t="s">
        <v>550</v>
      </c>
      <c r="D58" s="1218"/>
      <c r="E58" s="1219"/>
      <c r="F58" s="358">
        <v>580</v>
      </c>
      <c r="G58" s="358">
        <v>670</v>
      </c>
      <c r="H58" s="359">
        <v>761</v>
      </c>
    </row>
    <row r="59" spans="2:8" ht="45.75" customHeight="1" x14ac:dyDescent="0.2">
      <c r="B59" s="123"/>
      <c r="C59" s="1203" t="s">
        <v>551</v>
      </c>
      <c r="D59" s="1204"/>
      <c r="E59" s="1205"/>
      <c r="F59" s="358">
        <v>663</v>
      </c>
      <c r="G59" s="358">
        <v>685</v>
      </c>
      <c r="H59" s="359">
        <v>612</v>
      </c>
    </row>
    <row r="60" spans="2:8" ht="45.75" customHeight="1" x14ac:dyDescent="0.2">
      <c r="B60" s="123"/>
      <c r="C60" s="1203" t="s">
        <v>552</v>
      </c>
      <c r="D60" s="1204"/>
      <c r="E60" s="1205"/>
      <c r="F60" s="358">
        <v>94</v>
      </c>
      <c r="G60" s="358">
        <v>94</v>
      </c>
      <c r="H60" s="359">
        <v>76</v>
      </c>
    </row>
    <row r="61" spans="2:8" ht="45.75" customHeight="1" x14ac:dyDescent="0.2">
      <c r="B61" s="123"/>
      <c r="C61" s="1203" t="s">
        <v>553</v>
      </c>
      <c r="D61" s="1204"/>
      <c r="E61" s="1205"/>
      <c r="F61" s="358">
        <v>79</v>
      </c>
      <c r="G61" s="358">
        <v>76</v>
      </c>
      <c r="H61" s="359">
        <v>74</v>
      </c>
    </row>
    <row r="62" spans="2:8" ht="45.75" customHeight="1" thickBot="1" x14ac:dyDescent="0.25">
      <c r="B62" s="124"/>
      <c r="C62" s="1206" t="s">
        <v>554</v>
      </c>
      <c r="D62" s="1207"/>
      <c r="E62" s="1208"/>
      <c r="F62" s="360">
        <v>14</v>
      </c>
      <c r="G62" s="360">
        <v>14</v>
      </c>
      <c r="H62" s="361">
        <v>14</v>
      </c>
    </row>
    <row r="63" spans="2:8" ht="52.5" customHeight="1" thickBot="1" x14ac:dyDescent="0.25">
      <c r="B63" s="125"/>
      <c r="C63" s="1209" t="s">
        <v>49</v>
      </c>
      <c r="D63" s="1209"/>
      <c r="E63" s="1210"/>
      <c r="F63" s="362">
        <v>2425</v>
      </c>
      <c r="G63" s="362">
        <v>2557</v>
      </c>
      <c r="H63" s="363">
        <v>2428</v>
      </c>
    </row>
    <row r="64" spans="2:8" ht="13" x14ac:dyDescent="0.2"/>
  </sheetData>
  <sheetProtection algorithmName="SHA-512" hashValue="sRSBrPx1TO2fKrv1AFTi9AyZTPUowWhzEWTwEpScz0rCi3xsiM7cQ46Ky1DMGdy0YTnj2Xt6EU2v+CJtFpi7yw==" saltValue="nE8Pw50bjTbBHbtadUvsA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523</v>
      </c>
      <c r="G2" s="139"/>
      <c r="H2" s="140"/>
    </row>
    <row r="3" spans="1:8" x14ac:dyDescent="0.2">
      <c r="A3" s="136" t="s">
        <v>516</v>
      </c>
      <c r="B3" s="141"/>
      <c r="C3" s="142"/>
      <c r="D3" s="143">
        <v>15806</v>
      </c>
      <c r="E3" s="144"/>
      <c r="F3" s="145">
        <v>52068</v>
      </c>
      <c r="G3" s="146"/>
      <c r="H3" s="147"/>
    </row>
    <row r="4" spans="1:8" x14ac:dyDescent="0.2">
      <c r="A4" s="148"/>
      <c r="B4" s="149"/>
      <c r="C4" s="150"/>
      <c r="D4" s="151">
        <v>13463</v>
      </c>
      <c r="E4" s="152"/>
      <c r="F4" s="153">
        <v>26936</v>
      </c>
      <c r="G4" s="154"/>
      <c r="H4" s="155"/>
    </row>
    <row r="5" spans="1:8" x14ac:dyDescent="0.2">
      <c r="A5" s="136" t="s">
        <v>518</v>
      </c>
      <c r="B5" s="141"/>
      <c r="C5" s="142"/>
      <c r="D5" s="143">
        <v>10714</v>
      </c>
      <c r="E5" s="144"/>
      <c r="F5" s="145">
        <v>47161</v>
      </c>
      <c r="G5" s="146"/>
      <c r="H5" s="147"/>
    </row>
    <row r="6" spans="1:8" x14ac:dyDescent="0.2">
      <c r="A6" s="148"/>
      <c r="B6" s="149"/>
      <c r="C6" s="150"/>
      <c r="D6" s="151">
        <v>8008</v>
      </c>
      <c r="E6" s="152"/>
      <c r="F6" s="153">
        <v>24595</v>
      </c>
      <c r="G6" s="154"/>
      <c r="H6" s="155"/>
    </row>
    <row r="7" spans="1:8" x14ac:dyDescent="0.2">
      <c r="A7" s="136" t="s">
        <v>519</v>
      </c>
      <c r="B7" s="141"/>
      <c r="C7" s="142"/>
      <c r="D7" s="143">
        <v>18319</v>
      </c>
      <c r="E7" s="144"/>
      <c r="F7" s="145">
        <v>43423</v>
      </c>
      <c r="G7" s="146"/>
      <c r="H7" s="147"/>
    </row>
    <row r="8" spans="1:8" x14ac:dyDescent="0.2">
      <c r="A8" s="148"/>
      <c r="B8" s="149"/>
      <c r="C8" s="150"/>
      <c r="D8" s="151">
        <v>13847</v>
      </c>
      <c r="E8" s="152"/>
      <c r="F8" s="153">
        <v>22207</v>
      </c>
      <c r="G8" s="154"/>
      <c r="H8" s="155"/>
    </row>
    <row r="9" spans="1:8" x14ac:dyDescent="0.2">
      <c r="A9" s="136" t="s">
        <v>520</v>
      </c>
      <c r="B9" s="141"/>
      <c r="C9" s="142"/>
      <c r="D9" s="143">
        <v>18969</v>
      </c>
      <c r="E9" s="144"/>
      <c r="F9" s="145">
        <v>45265</v>
      </c>
      <c r="G9" s="146"/>
      <c r="H9" s="147"/>
    </row>
    <row r="10" spans="1:8" x14ac:dyDescent="0.2">
      <c r="A10" s="148"/>
      <c r="B10" s="149"/>
      <c r="C10" s="150"/>
      <c r="D10" s="151">
        <v>14067</v>
      </c>
      <c r="E10" s="152"/>
      <c r="F10" s="153">
        <v>22600</v>
      </c>
      <c r="G10" s="154"/>
      <c r="H10" s="155"/>
    </row>
    <row r="11" spans="1:8" x14ac:dyDescent="0.2">
      <c r="A11" s="136" t="s">
        <v>521</v>
      </c>
      <c r="B11" s="141"/>
      <c r="C11" s="142"/>
      <c r="D11" s="143">
        <v>34234</v>
      </c>
      <c r="E11" s="144"/>
      <c r="F11" s="145">
        <v>54621</v>
      </c>
      <c r="G11" s="146"/>
      <c r="H11" s="147"/>
    </row>
    <row r="12" spans="1:8" x14ac:dyDescent="0.2">
      <c r="A12" s="148"/>
      <c r="B12" s="149"/>
      <c r="C12" s="156"/>
      <c r="D12" s="151">
        <v>28547</v>
      </c>
      <c r="E12" s="152"/>
      <c r="F12" s="153">
        <v>30892</v>
      </c>
      <c r="G12" s="154"/>
      <c r="H12" s="155"/>
    </row>
    <row r="13" spans="1:8" x14ac:dyDescent="0.2">
      <c r="A13" s="136"/>
      <c r="B13" s="141"/>
      <c r="C13" s="157"/>
      <c r="D13" s="158">
        <v>19608</v>
      </c>
      <c r="E13" s="159"/>
      <c r="F13" s="160">
        <v>48508</v>
      </c>
      <c r="G13" s="161"/>
      <c r="H13" s="147"/>
    </row>
    <row r="14" spans="1:8" x14ac:dyDescent="0.2">
      <c r="A14" s="148"/>
      <c r="B14" s="149"/>
      <c r="C14" s="150"/>
      <c r="D14" s="151">
        <v>15586</v>
      </c>
      <c r="E14" s="152"/>
      <c r="F14" s="153">
        <v>25446</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6.6</v>
      </c>
      <c r="C19" s="162">
        <f>ROUND(VALUE(SUBSTITUTE(実質収支比率等に係る経年分析!G$48,"▲","-")),2)</f>
        <v>8.23</v>
      </c>
      <c r="D19" s="162">
        <f>ROUND(VALUE(SUBSTITUTE(実質収支比率等に係る経年分析!H$48,"▲","-")),2)</f>
        <v>7.78</v>
      </c>
      <c r="E19" s="162">
        <f>ROUND(VALUE(SUBSTITUTE(実質収支比率等に係る経年分析!I$48,"▲","-")),2)</f>
        <v>6.64</v>
      </c>
      <c r="F19" s="162">
        <f>ROUND(VALUE(SUBSTITUTE(実質収支比率等に係る経年分析!J$48,"▲","-")),2)</f>
        <v>5.77</v>
      </c>
    </row>
    <row r="20" spans="1:11" x14ac:dyDescent="0.2">
      <c r="A20" s="162" t="s">
        <v>53</v>
      </c>
      <c r="B20" s="162">
        <f>ROUND(VALUE(SUBSTITUTE(実質収支比率等に係る経年分析!F$47,"▲","-")),2)</f>
        <v>14.06</v>
      </c>
      <c r="C20" s="162">
        <f>ROUND(VALUE(SUBSTITUTE(実質収支比率等に係る経年分析!G$47,"▲","-")),2)</f>
        <v>14.84</v>
      </c>
      <c r="D20" s="162">
        <f>ROUND(VALUE(SUBSTITUTE(実質収支比率等に係る経年分析!H$47,"▲","-")),2)</f>
        <v>16.010000000000002</v>
      </c>
      <c r="E20" s="162">
        <f>ROUND(VALUE(SUBSTITUTE(実質収支比率等に係る経年分析!I$47,"▲","-")),2)</f>
        <v>16.079999999999998</v>
      </c>
      <c r="F20" s="162">
        <f>ROUND(VALUE(SUBSTITUTE(実質収支比率等に係る経年分析!J$47,"▲","-")),2)</f>
        <v>13.7</v>
      </c>
    </row>
    <row r="21" spans="1:11" x14ac:dyDescent="0.2">
      <c r="A21" s="162" t="s">
        <v>54</v>
      </c>
      <c r="B21" s="162">
        <f>IF(ISNUMBER(VALUE(SUBSTITUTE(実質収支比率等に係る経年分析!F$49,"▲","-"))),ROUND(VALUE(SUBSTITUTE(実質収支比率等に係る経年分析!F$49,"▲","-")),2),NA())</f>
        <v>0.18</v>
      </c>
      <c r="C21" s="162">
        <f>IF(ISNUMBER(VALUE(SUBSTITUTE(実質収支比率等に係る経年分析!G$49,"▲","-"))),ROUND(VALUE(SUBSTITUTE(実質収支比率等に係る経年分析!G$49,"▲","-")),2),NA())</f>
        <v>3.77</v>
      </c>
      <c r="D21" s="162">
        <f>IF(ISNUMBER(VALUE(SUBSTITUTE(実質収支比率等に係る経年分析!H$49,"▲","-"))),ROUND(VALUE(SUBSTITUTE(実質収支比率等に係る経年分析!H$49,"▲","-")),2),NA())</f>
        <v>-0.05</v>
      </c>
      <c r="E21" s="162">
        <f>IF(ISNUMBER(VALUE(SUBSTITUTE(実質収支比率等に係る経年分析!I$49,"▲","-"))),ROUND(VALUE(SUBSTITUTE(実質収支比率等に係る経年分析!I$49,"▲","-")),2),NA())</f>
        <v>-0.62</v>
      </c>
      <c r="F21" s="162">
        <f>IF(ISNUMBER(VALUE(SUBSTITUTE(実質収支比率等に係る経年分析!J$49,"▲","-"))),ROUND(VALUE(SUBSTITUTE(実質収支比率等に係る経年分析!J$49,"▲","-")),2),NA())</f>
        <v>-2.68</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0.36</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0.25</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0.79</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e">
        <f>IF(連結実質赤字比率に係る赤字・黒字の構成分析!C$39="",NA(),連結実質赤字比率に係る赤字・黒字の構成分析!C$39)</f>
        <v>#N/A</v>
      </c>
      <c r="B31" s="163" t="e">
        <f>IF(ROUND(VALUE(SUBSTITUTE(連結実質赤字比率に係る赤字・黒字の構成分析!F$39,"▲", "-")), 2) &lt; 0, ABS(ROUND(VALUE(SUBSTITUTE(連結実質赤字比率に係る赤字・黒字の構成分析!F$39,"▲", "-")), 2)), NA())</f>
        <v>#VALUE!</v>
      </c>
      <c r="C31" s="163" t="e">
        <f>IF(ROUND(VALUE(SUBSTITUTE(連結実質赤字比率に係る赤字・黒字の構成分析!F$39,"▲", "-")), 2) &gt;= 0, ABS(ROUND(VALUE(SUBSTITUTE(連結実質赤字比率に係る赤字・黒字の構成分析!F$39,"▲", "-")), 2)), NA())</f>
        <v>#VALUE!</v>
      </c>
      <c r="D31" s="163" t="e">
        <f>IF(ROUND(VALUE(SUBSTITUTE(連結実質赤字比率に係る赤字・黒字の構成分析!G$39,"▲", "-")), 2) &lt; 0, ABS(ROUND(VALUE(SUBSTITUTE(連結実質赤字比率に係る赤字・黒字の構成分析!G$39,"▲", "-")), 2)), NA())</f>
        <v>#VALUE!</v>
      </c>
      <c r="E31" s="163" t="e">
        <f>IF(ROUND(VALUE(SUBSTITUTE(連結実質赤字比率に係る赤字・黒字の構成分析!G$39,"▲", "-")), 2) &gt;= 0, ABS(ROUND(VALUE(SUBSTITUTE(連結実質赤字比率に係る赤字・黒字の構成分析!G$39,"▲", "-")), 2)), NA())</f>
        <v>#VALUE!</v>
      </c>
      <c r="F31" s="163" t="e">
        <f>IF(ROUND(VALUE(SUBSTITUTE(連結実質赤字比率に係る赤字・黒字の構成分析!H$39,"▲", "-")), 2) &lt; 0, ABS(ROUND(VALUE(SUBSTITUTE(連結実質赤字比率に係る赤字・黒字の構成分析!H$39,"▲", "-")), 2)), NA())</f>
        <v>#VALUE!</v>
      </c>
      <c r="G31" s="163" t="e">
        <f>IF(ROUND(VALUE(SUBSTITUTE(連結実質赤字比率に係る赤字・黒字の構成分析!H$39,"▲", "-")), 2) &gt;= 0, ABS(ROUND(VALUE(SUBSTITUTE(連結実質赤字比率に係る赤字・黒字の構成分析!H$39,"▲", "-")), 2)), NA())</f>
        <v>#VALUE!</v>
      </c>
      <c r="H31" s="163" t="e">
        <f>IF(ROUND(VALUE(SUBSTITUTE(連結実質赤字比率に係る赤字・黒字の構成分析!I$39,"▲", "-")), 2) &lt; 0, ABS(ROUND(VALUE(SUBSTITUTE(連結実質赤字比率に係る赤字・黒字の構成分析!I$39,"▲", "-")), 2)), NA())</f>
        <v>#VALUE!</v>
      </c>
      <c r="I31" s="163" t="e">
        <f>IF(ROUND(VALUE(SUBSTITUTE(連結実質赤字比率に係る赤字・黒字の構成分析!I$39,"▲", "-")), 2) &gt;= 0, ABS(ROUND(VALUE(SUBSTITUTE(連結実質赤字比率に係る赤字・黒字の構成分析!I$39,"▲", "-")), 2)), NA())</f>
        <v>#VALUE!</v>
      </c>
      <c r="J31" s="163" t="e">
        <f>IF(ROUND(VALUE(SUBSTITUTE(連結実質赤字比率に係る赤字・黒字の構成分析!J$39,"▲", "-")), 2) &lt; 0, ABS(ROUND(VALUE(SUBSTITUTE(連結実質赤字比率に係る赤字・黒字の構成分析!J$39,"▲", "-")), 2)), NA())</f>
        <v>#VALUE!</v>
      </c>
      <c r="K31" s="163" t="e">
        <f>IF(ROUND(VALUE(SUBSTITUTE(連結実質赤字比率に係る赤字・黒字の構成分析!J$39,"▲", "-")), 2) &gt;= 0, ABS(ROUND(VALUE(SUBSTITUTE(連結実質赤字比率に係る赤字・黒字の構成分析!J$39,"▲", "-")), 2)), NA())</f>
        <v>#VALUE!</v>
      </c>
    </row>
    <row r="32" spans="1:11" x14ac:dyDescent="0.2">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0.09</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0.05</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0.31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0.31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0.11</v>
      </c>
    </row>
    <row r="33" spans="1:16" x14ac:dyDescent="0.2">
      <c r="A33" s="163" t="str">
        <f>IF(連結実質赤字比率に係る赤字・黒字の構成分析!C$37="",NA(),連結実質赤字比率に係る赤字・黒字の構成分析!C$37)</f>
        <v>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0.45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1.19</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0.91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0.76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0.77</v>
      </c>
    </row>
    <row r="34" spans="1:16" x14ac:dyDescent="0.2">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#VALUE!</v>
      </c>
      <c r="C34" s="163" t="e">
        <f>IF(ROUND(VALUE(SUBSTITUTE(連結実質赤字比率に係る赤字・黒字の構成分析!F$36,"▲", "-")), 2) &gt;= 0, ABS(ROUND(VALUE(SUBSTITUTE(連結実質赤字比率に係る赤字・黒字の構成分析!F$36,"▲", "-")), 2)), NA())</f>
        <v>#VALUE!</v>
      </c>
      <c r="D34" s="163" t="e">
        <f>IF(ROUND(VALUE(SUBSTITUTE(連結実質赤字比率に係る赤字・黒字の構成分析!G$36,"▲", "-")), 2) &lt; 0, ABS(ROUND(VALUE(SUBSTITUTE(連結実質赤字比率に係る赤字・黒字の構成分析!G$36,"▲", "-")), 2)), NA())</f>
        <v>#VALUE!</v>
      </c>
      <c r="E34" s="163" t="e">
        <f>IF(ROUND(VALUE(SUBSTITUTE(連結実質赤字比率に係る赤字・黒字の構成分析!G$36,"▲", "-")), 2) &gt;= 0, ABS(ROUND(VALUE(SUBSTITUTE(連結実質赤字比率に係る赤字・黒字の構成分析!G$36,"▲", "-")), 2)), NA())</f>
        <v>#VALUE!</v>
      </c>
      <c r="F34" s="163" t="e">
        <f>IF(ROUND(VALUE(SUBSTITUTE(連結実質赤字比率に係る赤字・黒字の構成分析!H$36,"▲", "-")), 2) &lt; 0, ABS(ROUND(VALUE(SUBSTITUTE(連結実質赤字比率に係る赤字・黒字の構成分析!H$36,"▲", "-")), 2)), NA())</f>
        <v>#VALUE!</v>
      </c>
      <c r="G34" s="163" t="e">
        <f>IF(ROUND(VALUE(SUBSTITUTE(連結実質赤字比率に係る赤字・黒字の構成分析!H$36,"▲", "-")), 2) &gt;= 0, ABS(ROUND(VALUE(SUBSTITUTE(連結実質赤字比率に係る赤字・黒字の構成分析!H$36,"▲", "-")), 2)), NA())</f>
        <v>#VALUE!</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0.87</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1.28</v>
      </c>
    </row>
    <row r="35" spans="1:16" x14ac:dyDescent="0.2">
      <c r="A35" s="163" t="str">
        <f>IF(連結実質赤字比率に係る赤字・黒字の構成分析!C$35="",NA(),連結実質赤字比率に係る赤字・黒字の構成分析!C$35)</f>
        <v>介護保険特別会計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1.19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1.38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1.48</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1.87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1.73</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6.59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8.2200000000000006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7.78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6.63</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5.77</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674</v>
      </c>
      <c r="E42" s="164"/>
      <c r="F42" s="164"/>
      <c r="G42" s="164">
        <f>'実質公債費比率（分子）の構造'!L$52</f>
        <v>675</v>
      </c>
      <c r="H42" s="164"/>
      <c r="I42" s="164"/>
      <c r="J42" s="164">
        <f>'実質公債費比率（分子）の構造'!M$52</f>
        <v>689</v>
      </c>
      <c r="K42" s="164"/>
      <c r="L42" s="164"/>
      <c r="M42" s="164">
        <f>'実質公債費比率（分子）の構造'!N$52</f>
        <v>687</v>
      </c>
      <c r="N42" s="164"/>
      <c r="O42" s="164"/>
      <c r="P42" s="164">
        <f>'実質公債費比率（分子）の構造'!O$52</f>
        <v>681</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266</v>
      </c>
      <c r="C46" s="164"/>
      <c r="D46" s="164"/>
      <c r="E46" s="164">
        <f>'実質公債費比率（分子）の構造'!L$48</f>
        <v>285</v>
      </c>
      <c r="F46" s="164"/>
      <c r="G46" s="164"/>
      <c r="H46" s="164">
        <f>'実質公債費比率（分子）の構造'!M$48</f>
        <v>288</v>
      </c>
      <c r="I46" s="164"/>
      <c r="J46" s="164"/>
      <c r="K46" s="164">
        <f>'実質公債費比率（分子）の構造'!N$48</f>
        <v>315</v>
      </c>
      <c r="L46" s="164"/>
      <c r="M46" s="164"/>
      <c r="N46" s="164">
        <f>'実質公債費比率（分子）の構造'!O$48</f>
        <v>321</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636</v>
      </c>
      <c r="C49" s="164"/>
      <c r="D49" s="164"/>
      <c r="E49" s="164">
        <f>'実質公債費比率（分子）の構造'!L$45</f>
        <v>653</v>
      </c>
      <c r="F49" s="164"/>
      <c r="G49" s="164"/>
      <c r="H49" s="164">
        <f>'実質公債費比率（分子）の構造'!M$45</f>
        <v>702</v>
      </c>
      <c r="I49" s="164"/>
      <c r="J49" s="164"/>
      <c r="K49" s="164">
        <f>'実質公債費比率（分子）の構造'!N$45</f>
        <v>713</v>
      </c>
      <c r="L49" s="164"/>
      <c r="M49" s="164"/>
      <c r="N49" s="164">
        <f>'実質公債費比率（分子）の構造'!O$45</f>
        <v>708</v>
      </c>
      <c r="O49" s="164"/>
      <c r="P49" s="164"/>
    </row>
    <row r="50" spans="1:16" x14ac:dyDescent="0.2">
      <c r="A50" s="164" t="s">
        <v>67</v>
      </c>
      <c r="B50" s="164" t="e">
        <f>NA()</f>
        <v>#N/A</v>
      </c>
      <c r="C50" s="164">
        <f>IF(ISNUMBER('実質公債費比率（分子）の構造'!K$53),'実質公債費比率（分子）の構造'!K$53,NA())</f>
        <v>228</v>
      </c>
      <c r="D50" s="164" t="e">
        <f>NA()</f>
        <v>#N/A</v>
      </c>
      <c r="E50" s="164" t="e">
        <f>NA()</f>
        <v>#N/A</v>
      </c>
      <c r="F50" s="164">
        <f>IF(ISNUMBER('実質公債費比率（分子）の構造'!L$53),'実質公債費比率（分子）の構造'!L$53,NA())</f>
        <v>263</v>
      </c>
      <c r="G50" s="164" t="e">
        <f>NA()</f>
        <v>#N/A</v>
      </c>
      <c r="H50" s="164" t="e">
        <f>NA()</f>
        <v>#N/A</v>
      </c>
      <c r="I50" s="164">
        <f>IF(ISNUMBER('実質公債費比率（分子）の構造'!M$53),'実質公債費比率（分子）の構造'!M$53,NA())</f>
        <v>301</v>
      </c>
      <c r="J50" s="164" t="e">
        <f>NA()</f>
        <v>#N/A</v>
      </c>
      <c r="K50" s="164" t="e">
        <f>NA()</f>
        <v>#N/A</v>
      </c>
      <c r="L50" s="164">
        <f>IF(ISNUMBER('実質公債費比率（分子）の構造'!N$53),'実質公債費比率（分子）の構造'!N$53,NA())</f>
        <v>341</v>
      </c>
      <c r="M50" s="164" t="e">
        <f>NA()</f>
        <v>#N/A</v>
      </c>
      <c r="N50" s="164" t="e">
        <f>NA()</f>
        <v>#N/A</v>
      </c>
      <c r="O50" s="164">
        <f>IF(ISNUMBER('実質公債費比率（分子）の構造'!O$53),'実質公債費比率（分子）の構造'!O$53,NA())</f>
        <v>348</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8921</v>
      </c>
      <c r="E56" s="163"/>
      <c r="F56" s="163"/>
      <c r="G56" s="163">
        <f>'将来負担比率（分子）の構造'!J$52</f>
        <v>8780</v>
      </c>
      <c r="H56" s="163"/>
      <c r="I56" s="163"/>
      <c r="J56" s="163">
        <f>'将来負担比率（分子）の構造'!K$52</f>
        <v>8401</v>
      </c>
      <c r="K56" s="163"/>
      <c r="L56" s="163"/>
      <c r="M56" s="163">
        <f>'将来負担比率（分子）の構造'!L$52</f>
        <v>7924</v>
      </c>
      <c r="N56" s="163"/>
      <c r="O56" s="163"/>
      <c r="P56" s="163">
        <f>'将来負担比率（分子）の構造'!M$52</f>
        <v>7390</v>
      </c>
    </row>
    <row r="57" spans="1:16" x14ac:dyDescent="0.2">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2">
      <c r="A58" s="163" t="s">
        <v>41</v>
      </c>
      <c r="B58" s="163"/>
      <c r="C58" s="163"/>
      <c r="D58" s="163">
        <f>'将来負担比率（分子）の構造'!I$50</f>
        <v>2237</v>
      </c>
      <c r="E58" s="163"/>
      <c r="F58" s="163"/>
      <c r="G58" s="163">
        <f>'将来負担比率（分子）の構造'!J$50</f>
        <v>2705</v>
      </c>
      <c r="H58" s="163"/>
      <c r="I58" s="163"/>
      <c r="J58" s="163">
        <f>'将来負担比率（分子）の構造'!K$50</f>
        <v>2837</v>
      </c>
      <c r="K58" s="163"/>
      <c r="L58" s="163"/>
      <c r="M58" s="163">
        <f>'将来負担比率（分子）の構造'!L$50</f>
        <v>2887</v>
      </c>
      <c r="N58" s="163"/>
      <c r="O58" s="163"/>
      <c r="P58" s="163">
        <f>'将来負担比率（分子）の構造'!M$50</f>
        <v>2821</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1160</v>
      </c>
      <c r="C62" s="163"/>
      <c r="D62" s="163"/>
      <c r="E62" s="163">
        <f>'将来負担比率（分子）の構造'!J$45</f>
        <v>1136</v>
      </c>
      <c r="F62" s="163"/>
      <c r="G62" s="163"/>
      <c r="H62" s="163">
        <f>'将来負担比率（分子）の構造'!K$45</f>
        <v>1039</v>
      </c>
      <c r="I62" s="163"/>
      <c r="J62" s="163"/>
      <c r="K62" s="163">
        <f>'将来負担比率（分子）の構造'!L$45</f>
        <v>981</v>
      </c>
      <c r="L62" s="163"/>
      <c r="M62" s="163"/>
      <c r="N62" s="163">
        <f>'将来負担比率（分子）の構造'!M$45</f>
        <v>940</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3355</v>
      </c>
      <c r="C64" s="163"/>
      <c r="D64" s="163"/>
      <c r="E64" s="163">
        <f>'将来負担比率（分子）の構造'!J$43</f>
        <v>3330</v>
      </c>
      <c r="F64" s="163"/>
      <c r="G64" s="163"/>
      <c r="H64" s="163">
        <f>'将来負担比率（分子）の構造'!K$43</f>
        <v>3487</v>
      </c>
      <c r="I64" s="163"/>
      <c r="J64" s="163"/>
      <c r="K64" s="163">
        <f>'将来負担比率（分子）の構造'!L$43</f>
        <v>3677</v>
      </c>
      <c r="L64" s="163"/>
      <c r="M64" s="163"/>
      <c r="N64" s="163">
        <f>'将来負担比率（分子）の構造'!M$43</f>
        <v>3849</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7518</v>
      </c>
      <c r="C66" s="163"/>
      <c r="D66" s="163"/>
      <c r="E66" s="163">
        <f>'将来負担比率（分子）の構造'!J$41</f>
        <v>7350</v>
      </c>
      <c r="F66" s="163"/>
      <c r="G66" s="163"/>
      <c r="H66" s="163">
        <f>'将来負担比率（分子）の構造'!K$41</f>
        <v>6980</v>
      </c>
      <c r="I66" s="163"/>
      <c r="J66" s="163"/>
      <c r="K66" s="163">
        <f>'将来負担比率（分子）の構造'!L$41</f>
        <v>6526</v>
      </c>
      <c r="L66" s="163"/>
      <c r="M66" s="163"/>
      <c r="N66" s="163">
        <f>'将来負担比率（分子）の構造'!M$41</f>
        <v>6220</v>
      </c>
      <c r="O66" s="163"/>
      <c r="P66" s="163"/>
    </row>
    <row r="67" spans="1:16" x14ac:dyDescent="0.2">
      <c r="A67" s="163" t="s">
        <v>71</v>
      </c>
      <c r="B67" s="163" t="e">
        <f>NA()</f>
        <v>#N/A</v>
      </c>
      <c r="C67" s="163">
        <f>IF(ISNUMBER('将来負担比率（分子）の構造'!I$53), IF('将来負担比率（分子）の構造'!I$53 &lt; 0, 0, '将来負担比率（分子）の構造'!I$53), NA())</f>
        <v>875</v>
      </c>
      <c r="D67" s="163" t="e">
        <f>NA()</f>
        <v>#N/A</v>
      </c>
      <c r="E67" s="163" t="e">
        <f>NA()</f>
        <v>#N/A</v>
      </c>
      <c r="F67" s="163">
        <f>IF(ISNUMBER('将来負担比率（分子）の構造'!J$53), IF('将来負担比率（分子）の構造'!J$53 &lt; 0, 0, '将来負担比率（分子）の構造'!J$53), NA())</f>
        <v>330</v>
      </c>
      <c r="G67" s="163" t="e">
        <f>NA()</f>
        <v>#N/A</v>
      </c>
      <c r="H67" s="163" t="e">
        <f>NA()</f>
        <v>#N/A</v>
      </c>
      <c r="I67" s="163">
        <f>IF(ISNUMBER('将来負担比率（分子）の構造'!K$53), IF('将来負担比率（分子）の構造'!K$53 &lt; 0, 0, '将来負担比率（分子）の構造'!K$53), NA())</f>
        <v>269</v>
      </c>
      <c r="J67" s="163" t="e">
        <f>NA()</f>
        <v>#N/A</v>
      </c>
      <c r="K67" s="163" t="e">
        <f>NA()</f>
        <v>#N/A</v>
      </c>
      <c r="L67" s="163">
        <f>IF(ISNUMBER('将来負担比率（分子）の構造'!L$53), IF('将来負担比率（分子）の構造'!L$53 &lt; 0, 0, '将来負担比率（分子）の構造'!L$53), NA())</f>
        <v>373</v>
      </c>
      <c r="M67" s="163" t="e">
        <f>NA()</f>
        <v>#N/A</v>
      </c>
      <c r="N67" s="163" t="e">
        <f>NA()</f>
        <v>#N/A</v>
      </c>
      <c r="O67" s="163">
        <f>IF(ISNUMBER('将来負担比率（分子）の構造'!M$53), IF('将来負担比率（分子）の構造'!M$53 &lt; 0, 0, '将来負担比率（分子）の構造'!M$53), NA())</f>
        <v>799</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983</v>
      </c>
      <c r="C72" s="167">
        <f>基金残高に係る経年分析!G55</f>
        <v>1007</v>
      </c>
      <c r="D72" s="167">
        <f>基金残高に係る経年分析!H55</f>
        <v>879</v>
      </c>
    </row>
    <row r="73" spans="1:16" x14ac:dyDescent="0.2">
      <c r="A73" s="166" t="s">
        <v>74</v>
      </c>
      <c r="B73" s="167" t="str">
        <f>基金残高に係る経年分析!F56</f>
        <v>-</v>
      </c>
      <c r="C73" s="167" t="str">
        <f>基金残高に係る経年分析!G56</f>
        <v>-</v>
      </c>
      <c r="D73" s="167" t="str">
        <f>基金残高に係る経年分析!H56</f>
        <v>-</v>
      </c>
    </row>
    <row r="74" spans="1:16" x14ac:dyDescent="0.2">
      <c r="A74" s="166" t="s">
        <v>75</v>
      </c>
      <c r="B74" s="167">
        <f>基金残高に係る経年分析!F57</f>
        <v>1441</v>
      </c>
      <c r="C74" s="167">
        <f>基金残高に係る経年分析!G57</f>
        <v>1550</v>
      </c>
      <c r="D74" s="167">
        <f>基金残高に係る経年分析!H57</f>
        <v>1549</v>
      </c>
    </row>
  </sheetData>
  <sheetProtection algorithmName="SHA-512" hashValue="pO6HxXfevZXNuT+R12utu4rH5WEMpwGP27eS6DBatiXFdBhxvMVOOQRcvUxGpUk5lRp7gsuTFnsyKQFVSjp7RQ==" saltValue="hyTbXZ37ik6G0Ljszo4Y9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203</v>
      </c>
      <c r="DI1" s="718"/>
      <c r="DJ1" s="718"/>
      <c r="DK1" s="718"/>
      <c r="DL1" s="718"/>
      <c r="DM1" s="718"/>
      <c r="DN1" s="719"/>
      <c r="DO1" s="202"/>
      <c r="DP1" s="717" t="s">
        <v>204</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9" t="s">
        <v>206</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207</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208</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2">
      <c r="B4" s="679" t="s">
        <v>1</v>
      </c>
      <c r="C4" s="680"/>
      <c r="D4" s="680"/>
      <c r="E4" s="680"/>
      <c r="F4" s="680"/>
      <c r="G4" s="680"/>
      <c r="H4" s="680"/>
      <c r="I4" s="680"/>
      <c r="J4" s="680"/>
      <c r="K4" s="680"/>
      <c r="L4" s="680"/>
      <c r="M4" s="680"/>
      <c r="N4" s="680"/>
      <c r="O4" s="680"/>
      <c r="P4" s="680"/>
      <c r="Q4" s="681"/>
      <c r="R4" s="679" t="s">
        <v>209</v>
      </c>
      <c r="S4" s="680"/>
      <c r="T4" s="680"/>
      <c r="U4" s="680"/>
      <c r="V4" s="680"/>
      <c r="W4" s="680"/>
      <c r="X4" s="680"/>
      <c r="Y4" s="681"/>
      <c r="Z4" s="679" t="s">
        <v>210</v>
      </c>
      <c r="AA4" s="680"/>
      <c r="AB4" s="680"/>
      <c r="AC4" s="681"/>
      <c r="AD4" s="679" t="s">
        <v>211</v>
      </c>
      <c r="AE4" s="680"/>
      <c r="AF4" s="680"/>
      <c r="AG4" s="680"/>
      <c r="AH4" s="680"/>
      <c r="AI4" s="680"/>
      <c r="AJ4" s="680"/>
      <c r="AK4" s="681"/>
      <c r="AL4" s="679" t="s">
        <v>210</v>
      </c>
      <c r="AM4" s="680"/>
      <c r="AN4" s="680"/>
      <c r="AO4" s="681"/>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9" t="s">
        <v>215</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2">
      <c r="B5" s="676" t="s">
        <v>216</v>
      </c>
      <c r="C5" s="677"/>
      <c r="D5" s="677"/>
      <c r="E5" s="677"/>
      <c r="F5" s="677"/>
      <c r="G5" s="677"/>
      <c r="H5" s="677"/>
      <c r="I5" s="677"/>
      <c r="J5" s="677"/>
      <c r="K5" s="677"/>
      <c r="L5" s="677"/>
      <c r="M5" s="677"/>
      <c r="N5" s="677"/>
      <c r="O5" s="677"/>
      <c r="P5" s="677"/>
      <c r="Q5" s="678"/>
      <c r="R5" s="673">
        <v>3322370</v>
      </c>
      <c r="S5" s="674"/>
      <c r="T5" s="674"/>
      <c r="U5" s="674"/>
      <c r="V5" s="674"/>
      <c r="W5" s="674"/>
      <c r="X5" s="674"/>
      <c r="Y5" s="702"/>
      <c r="Z5" s="715">
        <v>31.7</v>
      </c>
      <c r="AA5" s="715"/>
      <c r="AB5" s="715"/>
      <c r="AC5" s="715"/>
      <c r="AD5" s="716">
        <v>3322370</v>
      </c>
      <c r="AE5" s="716"/>
      <c r="AF5" s="716"/>
      <c r="AG5" s="716"/>
      <c r="AH5" s="716"/>
      <c r="AI5" s="716"/>
      <c r="AJ5" s="716"/>
      <c r="AK5" s="716"/>
      <c r="AL5" s="703">
        <v>51</v>
      </c>
      <c r="AM5" s="685"/>
      <c r="AN5" s="685"/>
      <c r="AO5" s="704"/>
      <c r="AP5" s="676" t="s">
        <v>217</v>
      </c>
      <c r="AQ5" s="677"/>
      <c r="AR5" s="677"/>
      <c r="AS5" s="677"/>
      <c r="AT5" s="677"/>
      <c r="AU5" s="677"/>
      <c r="AV5" s="677"/>
      <c r="AW5" s="677"/>
      <c r="AX5" s="677"/>
      <c r="AY5" s="677"/>
      <c r="AZ5" s="677"/>
      <c r="BA5" s="677"/>
      <c r="BB5" s="677"/>
      <c r="BC5" s="677"/>
      <c r="BD5" s="677"/>
      <c r="BE5" s="677"/>
      <c r="BF5" s="678"/>
      <c r="BG5" s="621">
        <v>3322370</v>
      </c>
      <c r="BH5" s="622"/>
      <c r="BI5" s="622"/>
      <c r="BJ5" s="622"/>
      <c r="BK5" s="622"/>
      <c r="BL5" s="622"/>
      <c r="BM5" s="622"/>
      <c r="BN5" s="623"/>
      <c r="BO5" s="659">
        <v>100</v>
      </c>
      <c r="BP5" s="659"/>
      <c r="BQ5" s="659"/>
      <c r="BR5" s="659"/>
      <c r="BS5" s="660" t="s">
        <v>122</v>
      </c>
      <c r="BT5" s="660"/>
      <c r="BU5" s="660"/>
      <c r="BV5" s="660"/>
      <c r="BW5" s="660"/>
      <c r="BX5" s="660"/>
      <c r="BY5" s="660"/>
      <c r="BZ5" s="660"/>
      <c r="CA5" s="660"/>
      <c r="CB5" s="695"/>
      <c r="CD5" s="679" t="s">
        <v>212</v>
      </c>
      <c r="CE5" s="680"/>
      <c r="CF5" s="680"/>
      <c r="CG5" s="680"/>
      <c r="CH5" s="680"/>
      <c r="CI5" s="680"/>
      <c r="CJ5" s="680"/>
      <c r="CK5" s="680"/>
      <c r="CL5" s="680"/>
      <c r="CM5" s="680"/>
      <c r="CN5" s="680"/>
      <c r="CO5" s="680"/>
      <c r="CP5" s="680"/>
      <c r="CQ5" s="681"/>
      <c r="CR5" s="679" t="s">
        <v>218</v>
      </c>
      <c r="CS5" s="680"/>
      <c r="CT5" s="680"/>
      <c r="CU5" s="680"/>
      <c r="CV5" s="680"/>
      <c r="CW5" s="680"/>
      <c r="CX5" s="680"/>
      <c r="CY5" s="681"/>
      <c r="CZ5" s="679" t="s">
        <v>210</v>
      </c>
      <c r="DA5" s="680"/>
      <c r="DB5" s="680"/>
      <c r="DC5" s="681"/>
      <c r="DD5" s="679" t="s">
        <v>219</v>
      </c>
      <c r="DE5" s="680"/>
      <c r="DF5" s="680"/>
      <c r="DG5" s="680"/>
      <c r="DH5" s="680"/>
      <c r="DI5" s="680"/>
      <c r="DJ5" s="680"/>
      <c r="DK5" s="680"/>
      <c r="DL5" s="680"/>
      <c r="DM5" s="680"/>
      <c r="DN5" s="680"/>
      <c r="DO5" s="680"/>
      <c r="DP5" s="681"/>
      <c r="DQ5" s="679" t="s">
        <v>220</v>
      </c>
      <c r="DR5" s="680"/>
      <c r="DS5" s="680"/>
      <c r="DT5" s="680"/>
      <c r="DU5" s="680"/>
      <c r="DV5" s="680"/>
      <c r="DW5" s="680"/>
      <c r="DX5" s="680"/>
      <c r="DY5" s="680"/>
      <c r="DZ5" s="680"/>
      <c r="EA5" s="680"/>
      <c r="EB5" s="680"/>
      <c r="EC5" s="681"/>
    </row>
    <row r="6" spans="2:143" ht="11.25" customHeight="1" x14ac:dyDescent="0.2">
      <c r="B6" s="618" t="s">
        <v>221</v>
      </c>
      <c r="C6" s="619"/>
      <c r="D6" s="619"/>
      <c r="E6" s="619"/>
      <c r="F6" s="619"/>
      <c r="G6" s="619"/>
      <c r="H6" s="619"/>
      <c r="I6" s="619"/>
      <c r="J6" s="619"/>
      <c r="K6" s="619"/>
      <c r="L6" s="619"/>
      <c r="M6" s="619"/>
      <c r="N6" s="619"/>
      <c r="O6" s="619"/>
      <c r="P6" s="619"/>
      <c r="Q6" s="620"/>
      <c r="R6" s="621">
        <v>61679</v>
      </c>
      <c r="S6" s="622"/>
      <c r="T6" s="622"/>
      <c r="U6" s="622"/>
      <c r="V6" s="622"/>
      <c r="W6" s="622"/>
      <c r="X6" s="622"/>
      <c r="Y6" s="623"/>
      <c r="Z6" s="659">
        <v>0.6</v>
      </c>
      <c r="AA6" s="659"/>
      <c r="AB6" s="659"/>
      <c r="AC6" s="659"/>
      <c r="AD6" s="660">
        <v>61679</v>
      </c>
      <c r="AE6" s="660"/>
      <c r="AF6" s="660"/>
      <c r="AG6" s="660"/>
      <c r="AH6" s="660"/>
      <c r="AI6" s="660"/>
      <c r="AJ6" s="660"/>
      <c r="AK6" s="660"/>
      <c r="AL6" s="624">
        <v>0.9</v>
      </c>
      <c r="AM6" s="625"/>
      <c r="AN6" s="625"/>
      <c r="AO6" s="661"/>
      <c r="AP6" s="618" t="s">
        <v>222</v>
      </c>
      <c r="AQ6" s="619"/>
      <c r="AR6" s="619"/>
      <c r="AS6" s="619"/>
      <c r="AT6" s="619"/>
      <c r="AU6" s="619"/>
      <c r="AV6" s="619"/>
      <c r="AW6" s="619"/>
      <c r="AX6" s="619"/>
      <c r="AY6" s="619"/>
      <c r="AZ6" s="619"/>
      <c r="BA6" s="619"/>
      <c r="BB6" s="619"/>
      <c r="BC6" s="619"/>
      <c r="BD6" s="619"/>
      <c r="BE6" s="619"/>
      <c r="BF6" s="620"/>
      <c r="BG6" s="621">
        <v>3322370</v>
      </c>
      <c r="BH6" s="622"/>
      <c r="BI6" s="622"/>
      <c r="BJ6" s="622"/>
      <c r="BK6" s="622"/>
      <c r="BL6" s="622"/>
      <c r="BM6" s="622"/>
      <c r="BN6" s="623"/>
      <c r="BO6" s="659">
        <v>100</v>
      </c>
      <c r="BP6" s="659"/>
      <c r="BQ6" s="659"/>
      <c r="BR6" s="659"/>
      <c r="BS6" s="660" t="s">
        <v>122</v>
      </c>
      <c r="BT6" s="660"/>
      <c r="BU6" s="660"/>
      <c r="BV6" s="660"/>
      <c r="BW6" s="660"/>
      <c r="BX6" s="660"/>
      <c r="BY6" s="660"/>
      <c r="BZ6" s="660"/>
      <c r="CA6" s="660"/>
      <c r="CB6" s="695"/>
      <c r="CD6" s="676" t="s">
        <v>223</v>
      </c>
      <c r="CE6" s="677"/>
      <c r="CF6" s="677"/>
      <c r="CG6" s="677"/>
      <c r="CH6" s="677"/>
      <c r="CI6" s="677"/>
      <c r="CJ6" s="677"/>
      <c r="CK6" s="677"/>
      <c r="CL6" s="677"/>
      <c r="CM6" s="677"/>
      <c r="CN6" s="677"/>
      <c r="CO6" s="677"/>
      <c r="CP6" s="677"/>
      <c r="CQ6" s="678"/>
      <c r="CR6" s="621">
        <v>121631</v>
      </c>
      <c r="CS6" s="622"/>
      <c r="CT6" s="622"/>
      <c r="CU6" s="622"/>
      <c r="CV6" s="622"/>
      <c r="CW6" s="622"/>
      <c r="CX6" s="622"/>
      <c r="CY6" s="623"/>
      <c r="CZ6" s="703">
        <v>1.2</v>
      </c>
      <c r="DA6" s="685"/>
      <c r="DB6" s="685"/>
      <c r="DC6" s="705"/>
      <c r="DD6" s="627" t="s">
        <v>122</v>
      </c>
      <c r="DE6" s="622"/>
      <c r="DF6" s="622"/>
      <c r="DG6" s="622"/>
      <c r="DH6" s="622"/>
      <c r="DI6" s="622"/>
      <c r="DJ6" s="622"/>
      <c r="DK6" s="622"/>
      <c r="DL6" s="622"/>
      <c r="DM6" s="622"/>
      <c r="DN6" s="622"/>
      <c r="DO6" s="622"/>
      <c r="DP6" s="623"/>
      <c r="DQ6" s="627">
        <v>121631</v>
      </c>
      <c r="DR6" s="622"/>
      <c r="DS6" s="622"/>
      <c r="DT6" s="622"/>
      <c r="DU6" s="622"/>
      <c r="DV6" s="622"/>
      <c r="DW6" s="622"/>
      <c r="DX6" s="622"/>
      <c r="DY6" s="622"/>
      <c r="DZ6" s="622"/>
      <c r="EA6" s="622"/>
      <c r="EB6" s="622"/>
      <c r="EC6" s="658"/>
    </row>
    <row r="7" spans="2:143" ht="11.25" customHeight="1" x14ac:dyDescent="0.2">
      <c r="B7" s="618" t="s">
        <v>224</v>
      </c>
      <c r="C7" s="619"/>
      <c r="D7" s="619"/>
      <c r="E7" s="619"/>
      <c r="F7" s="619"/>
      <c r="G7" s="619"/>
      <c r="H7" s="619"/>
      <c r="I7" s="619"/>
      <c r="J7" s="619"/>
      <c r="K7" s="619"/>
      <c r="L7" s="619"/>
      <c r="M7" s="619"/>
      <c r="N7" s="619"/>
      <c r="O7" s="619"/>
      <c r="P7" s="619"/>
      <c r="Q7" s="620"/>
      <c r="R7" s="621">
        <v>2018</v>
      </c>
      <c r="S7" s="622"/>
      <c r="T7" s="622"/>
      <c r="U7" s="622"/>
      <c r="V7" s="622"/>
      <c r="W7" s="622"/>
      <c r="X7" s="622"/>
      <c r="Y7" s="623"/>
      <c r="Z7" s="659">
        <v>0</v>
      </c>
      <c r="AA7" s="659"/>
      <c r="AB7" s="659"/>
      <c r="AC7" s="659"/>
      <c r="AD7" s="660">
        <v>2018</v>
      </c>
      <c r="AE7" s="660"/>
      <c r="AF7" s="660"/>
      <c r="AG7" s="660"/>
      <c r="AH7" s="660"/>
      <c r="AI7" s="660"/>
      <c r="AJ7" s="660"/>
      <c r="AK7" s="660"/>
      <c r="AL7" s="624">
        <v>0</v>
      </c>
      <c r="AM7" s="625"/>
      <c r="AN7" s="625"/>
      <c r="AO7" s="661"/>
      <c r="AP7" s="618" t="s">
        <v>225</v>
      </c>
      <c r="AQ7" s="619"/>
      <c r="AR7" s="619"/>
      <c r="AS7" s="619"/>
      <c r="AT7" s="619"/>
      <c r="AU7" s="619"/>
      <c r="AV7" s="619"/>
      <c r="AW7" s="619"/>
      <c r="AX7" s="619"/>
      <c r="AY7" s="619"/>
      <c r="AZ7" s="619"/>
      <c r="BA7" s="619"/>
      <c r="BB7" s="619"/>
      <c r="BC7" s="619"/>
      <c r="BD7" s="619"/>
      <c r="BE7" s="619"/>
      <c r="BF7" s="620"/>
      <c r="BG7" s="621">
        <v>1762110</v>
      </c>
      <c r="BH7" s="622"/>
      <c r="BI7" s="622"/>
      <c r="BJ7" s="622"/>
      <c r="BK7" s="622"/>
      <c r="BL7" s="622"/>
      <c r="BM7" s="622"/>
      <c r="BN7" s="623"/>
      <c r="BO7" s="659">
        <v>53</v>
      </c>
      <c r="BP7" s="659"/>
      <c r="BQ7" s="659"/>
      <c r="BR7" s="659"/>
      <c r="BS7" s="660" t="s">
        <v>122</v>
      </c>
      <c r="BT7" s="660"/>
      <c r="BU7" s="660"/>
      <c r="BV7" s="660"/>
      <c r="BW7" s="660"/>
      <c r="BX7" s="660"/>
      <c r="BY7" s="660"/>
      <c r="BZ7" s="660"/>
      <c r="CA7" s="660"/>
      <c r="CB7" s="695"/>
      <c r="CD7" s="618" t="s">
        <v>226</v>
      </c>
      <c r="CE7" s="619"/>
      <c r="CF7" s="619"/>
      <c r="CG7" s="619"/>
      <c r="CH7" s="619"/>
      <c r="CI7" s="619"/>
      <c r="CJ7" s="619"/>
      <c r="CK7" s="619"/>
      <c r="CL7" s="619"/>
      <c r="CM7" s="619"/>
      <c r="CN7" s="619"/>
      <c r="CO7" s="619"/>
      <c r="CP7" s="619"/>
      <c r="CQ7" s="620"/>
      <c r="CR7" s="621">
        <v>1725598</v>
      </c>
      <c r="CS7" s="622"/>
      <c r="CT7" s="622"/>
      <c r="CU7" s="622"/>
      <c r="CV7" s="622"/>
      <c r="CW7" s="622"/>
      <c r="CX7" s="622"/>
      <c r="CY7" s="623"/>
      <c r="CZ7" s="659">
        <v>17.100000000000001</v>
      </c>
      <c r="DA7" s="659"/>
      <c r="DB7" s="659"/>
      <c r="DC7" s="659"/>
      <c r="DD7" s="627">
        <v>236317</v>
      </c>
      <c r="DE7" s="622"/>
      <c r="DF7" s="622"/>
      <c r="DG7" s="622"/>
      <c r="DH7" s="622"/>
      <c r="DI7" s="622"/>
      <c r="DJ7" s="622"/>
      <c r="DK7" s="622"/>
      <c r="DL7" s="622"/>
      <c r="DM7" s="622"/>
      <c r="DN7" s="622"/>
      <c r="DO7" s="622"/>
      <c r="DP7" s="623"/>
      <c r="DQ7" s="627">
        <v>1473341</v>
      </c>
      <c r="DR7" s="622"/>
      <c r="DS7" s="622"/>
      <c r="DT7" s="622"/>
      <c r="DU7" s="622"/>
      <c r="DV7" s="622"/>
      <c r="DW7" s="622"/>
      <c r="DX7" s="622"/>
      <c r="DY7" s="622"/>
      <c r="DZ7" s="622"/>
      <c r="EA7" s="622"/>
      <c r="EB7" s="622"/>
      <c r="EC7" s="658"/>
    </row>
    <row r="8" spans="2:143" ht="11.25" customHeight="1" x14ac:dyDescent="0.2">
      <c r="B8" s="618" t="s">
        <v>227</v>
      </c>
      <c r="C8" s="619"/>
      <c r="D8" s="619"/>
      <c r="E8" s="619"/>
      <c r="F8" s="619"/>
      <c r="G8" s="619"/>
      <c r="H8" s="619"/>
      <c r="I8" s="619"/>
      <c r="J8" s="619"/>
      <c r="K8" s="619"/>
      <c r="L8" s="619"/>
      <c r="M8" s="619"/>
      <c r="N8" s="619"/>
      <c r="O8" s="619"/>
      <c r="P8" s="619"/>
      <c r="Q8" s="620"/>
      <c r="R8" s="621">
        <v>46106</v>
      </c>
      <c r="S8" s="622"/>
      <c r="T8" s="622"/>
      <c r="U8" s="622"/>
      <c r="V8" s="622"/>
      <c r="W8" s="622"/>
      <c r="X8" s="622"/>
      <c r="Y8" s="623"/>
      <c r="Z8" s="659">
        <v>0.4</v>
      </c>
      <c r="AA8" s="659"/>
      <c r="AB8" s="659"/>
      <c r="AC8" s="659"/>
      <c r="AD8" s="660">
        <v>46106</v>
      </c>
      <c r="AE8" s="660"/>
      <c r="AF8" s="660"/>
      <c r="AG8" s="660"/>
      <c r="AH8" s="660"/>
      <c r="AI8" s="660"/>
      <c r="AJ8" s="660"/>
      <c r="AK8" s="660"/>
      <c r="AL8" s="624">
        <v>0.7</v>
      </c>
      <c r="AM8" s="625"/>
      <c r="AN8" s="625"/>
      <c r="AO8" s="661"/>
      <c r="AP8" s="618" t="s">
        <v>228</v>
      </c>
      <c r="AQ8" s="619"/>
      <c r="AR8" s="619"/>
      <c r="AS8" s="619"/>
      <c r="AT8" s="619"/>
      <c r="AU8" s="619"/>
      <c r="AV8" s="619"/>
      <c r="AW8" s="619"/>
      <c r="AX8" s="619"/>
      <c r="AY8" s="619"/>
      <c r="AZ8" s="619"/>
      <c r="BA8" s="619"/>
      <c r="BB8" s="619"/>
      <c r="BC8" s="619"/>
      <c r="BD8" s="619"/>
      <c r="BE8" s="619"/>
      <c r="BF8" s="620"/>
      <c r="BG8" s="621">
        <v>43394</v>
      </c>
      <c r="BH8" s="622"/>
      <c r="BI8" s="622"/>
      <c r="BJ8" s="622"/>
      <c r="BK8" s="622"/>
      <c r="BL8" s="622"/>
      <c r="BM8" s="622"/>
      <c r="BN8" s="623"/>
      <c r="BO8" s="659">
        <v>1.3</v>
      </c>
      <c r="BP8" s="659"/>
      <c r="BQ8" s="659"/>
      <c r="BR8" s="659"/>
      <c r="BS8" s="660" t="s">
        <v>122</v>
      </c>
      <c r="BT8" s="660"/>
      <c r="BU8" s="660"/>
      <c r="BV8" s="660"/>
      <c r="BW8" s="660"/>
      <c r="BX8" s="660"/>
      <c r="BY8" s="660"/>
      <c r="BZ8" s="660"/>
      <c r="CA8" s="660"/>
      <c r="CB8" s="695"/>
      <c r="CD8" s="618" t="s">
        <v>229</v>
      </c>
      <c r="CE8" s="619"/>
      <c r="CF8" s="619"/>
      <c r="CG8" s="619"/>
      <c r="CH8" s="619"/>
      <c r="CI8" s="619"/>
      <c r="CJ8" s="619"/>
      <c r="CK8" s="619"/>
      <c r="CL8" s="619"/>
      <c r="CM8" s="619"/>
      <c r="CN8" s="619"/>
      <c r="CO8" s="619"/>
      <c r="CP8" s="619"/>
      <c r="CQ8" s="620"/>
      <c r="CR8" s="621">
        <v>3671807</v>
      </c>
      <c r="CS8" s="622"/>
      <c r="CT8" s="622"/>
      <c r="CU8" s="622"/>
      <c r="CV8" s="622"/>
      <c r="CW8" s="622"/>
      <c r="CX8" s="622"/>
      <c r="CY8" s="623"/>
      <c r="CZ8" s="659">
        <v>36.4</v>
      </c>
      <c r="DA8" s="659"/>
      <c r="DB8" s="659"/>
      <c r="DC8" s="659"/>
      <c r="DD8" s="627">
        <v>1909</v>
      </c>
      <c r="DE8" s="622"/>
      <c r="DF8" s="622"/>
      <c r="DG8" s="622"/>
      <c r="DH8" s="622"/>
      <c r="DI8" s="622"/>
      <c r="DJ8" s="622"/>
      <c r="DK8" s="622"/>
      <c r="DL8" s="622"/>
      <c r="DM8" s="622"/>
      <c r="DN8" s="622"/>
      <c r="DO8" s="622"/>
      <c r="DP8" s="623"/>
      <c r="DQ8" s="627">
        <v>2123275</v>
      </c>
      <c r="DR8" s="622"/>
      <c r="DS8" s="622"/>
      <c r="DT8" s="622"/>
      <c r="DU8" s="622"/>
      <c r="DV8" s="622"/>
      <c r="DW8" s="622"/>
      <c r="DX8" s="622"/>
      <c r="DY8" s="622"/>
      <c r="DZ8" s="622"/>
      <c r="EA8" s="622"/>
      <c r="EB8" s="622"/>
      <c r="EC8" s="658"/>
    </row>
    <row r="9" spans="2:143" ht="11.25" customHeight="1" x14ac:dyDescent="0.2">
      <c r="B9" s="618" t="s">
        <v>230</v>
      </c>
      <c r="C9" s="619"/>
      <c r="D9" s="619"/>
      <c r="E9" s="619"/>
      <c r="F9" s="619"/>
      <c r="G9" s="619"/>
      <c r="H9" s="619"/>
      <c r="I9" s="619"/>
      <c r="J9" s="619"/>
      <c r="K9" s="619"/>
      <c r="L9" s="619"/>
      <c r="M9" s="619"/>
      <c r="N9" s="619"/>
      <c r="O9" s="619"/>
      <c r="P9" s="619"/>
      <c r="Q9" s="620"/>
      <c r="R9" s="621">
        <v>66012</v>
      </c>
      <c r="S9" s="622"/>
      <c r="T9" s="622"/>
      <c r="U9" s="622"/>
      <c r="V9" s="622"/>
      <c r="W9" s="622"/>
      <c r="X9" s="622"/>
      <c r="Y9" s="623"/>
      <c r="Z9" s="659">
        <v>0.6</v>
      </c>
      <c r="AA9" s="659"/>
      <c r="AB9" s="659"/>
      <c r="AC9" s="659"/>
      <c r="AD9" s="660">
        <v>66012</v>
      </c>
      <c r="AE9" s="660"/>
      <c r="AF9" s="660"/>
      <c r="AG9" s="660"/>
      <c r="AH9" s="660"/>
      <c r="AI9" s="660"/>
      <c r="AJ9" s="660"/>
      <c r="AK9" s="660"/>
      <c r="AL9" s="624">
        <v>1</v>
      </c>
      <c r="AM9" s="625"/>
      <c r="AN9" s="625"/>
      <c r="AO9" s="661"/>
      <c r="AP9" s="618" t="s">
        <v>231</v>
      </c>
      <c r="AQ9" s="619"/>
      <c r="AR9" s="619"/>
      <c r="AS9" s="619"/>
      <c r="AT9" s="619"/>
      <c r="AU9" s="619"/>
      <c r="AV9" s="619"/>
      <c r="AW9" s="619"/>
      <c r="AX9" s="619"/>
      <c r="AY9" s="619"/>
      <c r="AZ9" s="619"/>
      <c r="BA9" s="619"/>
      <c r="BB9" s="619"/>
      <c r="BC9" s="619"/>
      <c r="BD9" s="619"/>
      <c r="BE9" s="619"/>
      <c r="BF9" s="620"/>
      <c r="BG9" s="621">
        <v>1626562</v>
      </c>
      <c r="BH9" s="622"/>
      <c r="BI9" s="622"/>
      <c r="BJ9" s="622"/>
      <c r="BK9" s="622"/>
      <c r="BL9" s="622"/>
      <c r="BM9" s="622"/>
      <c r="BN9" s="623"/>
      <c r="BO9" s="659">
        <v>49</v>
      </c>
      <c r="BP9" s="659"/>
      <c r="BQ9" s="659"/>
      <c r="BR9" s="659"/>
      <c r="BS9" s="660" t="s">
        <v>122</v>
      </c>
      <c r="BT9" s="660"/>
      <c r="BU9" s="660"/>
      <c r="BV9" s="660"/>
      <c r="BW9" s="660"/>
      <c r="BX9" s="660"/>
      <c r="BY9" s="660"/>
      <c r="BZ9" s="660"/>
      <c r="CA9" s="660"/>
      <c r="CB9" s="695"/>
      <c r="CD9" s="618" t="s">
        <v>232</v>
      </c>
      <c r="CE9" s="619"/>
      <c r="CF9" s="619"/>
      <c r="CG9" s="619"/>
      <c r="CH9" s="619"/>
      <c r="CI9" s="619"/>
      <c r="CJ9" s="619"/>
      <c r="CK9" s="619"/>
      <c r="CL9" s="619"/>
      <c r="CM9" s="619"/>
      <c r="CN9" s="619"/>
      <c r="CO9" s="619"/>
      <c r="CP9" s="619"/>
      <c r="CQ9" s="620"/>
      <c r="CR9" s="621">
        <v>877313</v>
      </c>
      <c r="CS9" s="622"/>
      <c r="CT9" s="622"/>
      <c r="CU9" s="622"/>
      <c r="CV9" s="622"/>
      <c r="CW9" s="622"/>
      <c r="CX9" s="622"/>
      <c r="CY9" s="623"/>
      <c r="CZ9" s="659">
        <v>8.6999999999999993</v>
      </c>
      <c r="DA9" s="659"/>
      <c r="DB9" s="659"/>
      <c r="DC9" s="659"/>
      <c r="DD9" s="627">
        <v>11628</v>
      </c>
      <c r="DE9" s="622"/>
      <c r="DF9" s="622"/>
      <c r="DG9" s="622"/>
      <c r="DH9" s="622"/>
      <c r="DI9" s="622"/>
      <c r="DJ9" s="622"/>
      <c r="DK9" s="622"/>
      <c r="DL9" s="622"/>
      <c r="DM9" s="622"/>
      <c r="DN9" s="622"/>
      <c r="DO9" s="622"/>
      <c r="DP9" s="623"/>
      <c r="DQ9" s="627">
        <v>761889</v>
      </c>
      <c r="DR9" s="622"/>
      <c r="DS9" s="622"/>
      <c r="DT9" s="622"/>
      <c r="DU9" s="622"/>
      <c r="DV9" s="622"/>
      <c r="DW9" s="622"/>
      <c r="DX9" s="622"/>
      <c r="DY9" s="622"/>
      <c r="DZ9" s="622"/>
      <c r="EA9" s="622"/>
      <c r="EB9" s="622"/>
      <c r="EC9" s="658"/>
    </row>
    <row r="10" spans="2:143" ht="11.25" customHeight="1" x14ac:dyDescent="0.2">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49043</v>
      </c>
      <c r="BH10" s="622"/>
      <c r="BI10" s="622"/>
      <c r="BJ10" s="622"/>
      <c r="BK10" s="622"/>
      <c r="BL10" s="622"/>
      <c r="BM10" s="622"/>
      <c r="BN10" s="623"/>
      <c r="BO10" s="659">
        <v>1.5</v>
      </c>
      <c r="BP10" s="659"/>
      <c r="BQ10" s="659"/>
      <c r="BR10" s="659"/>
      <c r="BS10" s="660" t="s">
        <v>122</v>
      </c>
      <c r="BT10" s="660"/>
      <c r="BU10" s="660"/>
      <c r="BV10" s="660"/>
      <c r="BW10" s="660"/>
      <c r="BX10" s="660"/>
      <c r="BY10" s="660"/>
      <c r="BZ10" s="660"/>
      <c r="CA10" s="660"/>
      <c r="CB10" s="695"/>
      <c r="CD10" s="618" t="s">
        <v>235</v>
      </c>
      <c r="CE10" s="619"/>
      <c r="CF10" s="619"/>
      <c r="CG10" s="619"/>
      <c r="CH10" s="619"/>
      <c r="CI10" s="619"/>
      <c r="CJ10" s="619"/>
      <c r="CK10" s="619"/>
      <c r="CL10" s="619"/>
      <c r="CM10" s="619"/>
      <c r="CN10" s="619"/>
      <c r="CO10" s="619"/>
      <c r="CP10" s="619"/>
      <c r="CQ10" s="620"/>
      <c r="CR10" s="621">
        <v>6415</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1415</v>
      </c>
      <c r="DR10" s="622"/>
      <c r="DS10" s="622"/>
      <c r="DT10" s="622"/>
      <c r="DU10" s="622"/>
      <c r="DV10" s="622"/>
      <c r="DW10" s="622"/>
      <c r="DX10" s="622"/>
      <c r="DY10" s="622"/>
      <c r="DZ10" s="622"/>
      <c r="EA10" s="622"/>
      <c r="EB10" s="622"/>
      <c r="EC10" s="658"/>
    </row>
    <row r="11" spans="2:143" ht="11.25" customHeight="1" x14ac:dyDescent="0.2">
      <c r="B11" s="618" t="s">
        <v>236</v>
      </c>
      <c r="C11" s="619"/>
      <c r="D11" s="619"/>
      <c r="E11" s="619"/>
      <c r="F11" s="619"/>
      <c r="G11" s="619"/>
      <c r="H11" s="619"/>
      <c r="I11" s="619"/>
      <c r="J11" s="619"/>
      <c r="K11" s="619"/>
      <c r="L11" s="619"/>
      <c r="M11" s="619"/>
      <c r="N11" s="619"/>
      <c r="O11" s="619"/>
      <c r="P11" s="619"/>
      <c r="Q11" s="620"/>
      <c r="R11" s="621">
        <v>603705</v>
      </c>
      <c r="S11" s="622"/>
      <c r="T11" s="622"/>
      <c r="U11" s="622"/>
      <c r="V11" s="622"/>
      <c r="W11" s="622"/>
      <c r="X11" s="622"/>
      <c r="Y11" s="623"/>
      <c r="Z11" s="624">
        <v>5.8</v>
      </c>
      <c r="AA11" s="625"/>
      <c r="AB11" s="625"/>
      <c r="AC11" s="626"/>
      <c r="AD11" s="627">
        <v>603705</v>
      </c>
      <c r="AE11" s="622"/>
      <c r="AF11" s="622"/>
      <c r="AG11" s="622"/>
      <c r="AH11" s="622"/>
      <c r="AI11" s="622"/>
      <c r="AJ11" s="622"/>
      <c r="AK11" s="623"/>
      <c r="AL11" s="624">
        <v>9.3000000000000007</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43111</v>
      </c>
      <c r="BH11" s="622"/>
      <c r="BI11" s="622"/>
      <c r="BJ11" s="622"/>
      <c r="BK11" s="622"/>
      <c r="BL11" s="622"/>
      <c r="BM11" s="622"/>
      <c r="BN11" s="623"/>
      <c r="BO11" s="659">
        <v>1.3</v>
      </c>
      <c r="BP11" s="659"/>
      <c r="BQ11" s="659"/>
      <c r="BR11" s="659"/>
      <c r="BS11" s="660" t="s">
        <v>122</v>
      </c>
      <c r="BT11" s="660"/>
      <c r="BU11" s="660"/>
      <c r="BV11" s="660"/>
      <c r="BW11" s="660"/>
      <c r="BX11" s="660"/>
      <c r="BY11" s="660"/>
      <c r="BZ11" s="660"/>
      <c r="CA11" s="660"/>
      <c r="CB11" s="695"/>
      <c r="CD11" s="618" t="s">
        <v>238</v>
      </c>
      <c r="CE11" s="619"/>
      <c r="CF11" s="619"/>
      <c r="CG11" s="619"/>
      <c r="CH11" s="619"/>
      <c r="CI11" s="619"/>
      <c r="CJ11" s="619"/>
      <c r="CK11" s="619"/>
      <c r="CL11" s="619"/>
      <c r="CM11" s="619"/>
      <c r="CN11" s="619"/>
      <c r="CO11" s="619"/>
      <c r="CP11" s="619"/>
      <c r="CQ11" s="620"/>
      <c r="CR11" s="621">
        <v>111246</v>
      </c>
      <c r="CS11" s="622"/>
      <c r="CT11" s="622"/>
      <c r="CU11" s="622"/>
      <c r="CV11" s="622"/>
      <c r="CW11" s="622"/>
      <c r="CX11" s="622"/>
      <c r="CY11" s="623"/>
      <c r="CZ11" s="659">
        <v>1.1000000000000001</v>
      </c>
      <c r="DA11" s="659"/>
      <c r="DB11" s="659"/>
      <c r="DC11" s="659"/>
      <c r="DD11" s="627">
        <v>17494</v>
      </c>
      <c r="DE11" s="622"/>
      <c r="DF11" s="622"/>
      <c r="DG11" s="622"/>
      <c r="DH11" s="622"/>
      <c r="DI11" s="622"/>
      <c r="DJ11" s="622"/>
      <c r="DK11" s="622"/>
      <c r="DL11" s="622"/>
      <c r="DM11" s="622"/>
      <c r="DN11" s="622"/>
      <c r="DO11" s="622"/>
      <c r="DP11" s="623"/>
      <c r="DQ11" s="627">
        <v>97666</v>
      </c>
      <c r="DR11" s="622"/>
      <c r="DS11" s="622"/>
      <c r="DT11" s="622"/>
      <c r="DU11" s="622"/>
      <c r="DV11" s="622"/>
      <c r="DW11" s="622"/>
      <c r="DX11" s="622"/>
      <c r="DY11" s="622"/>
      <c r="DZ11" s="622"/>
      <c r="EA11" s="622"/>
      <c r="EB11" s="622"/>
      <c r="EC11" s="658"/>
    </row>
    <row r="12" spans="2:143" ht="11.25" customHeight="1" x14ac:dyDescent="0.2">
      <c r="B12" s="618" t="s">
        <v>239</v>
      </c>
      <c r="C12" s="619"/>
      <c r="D12" s="619"/>
      <c r="E12" s="619"/>
      <c r="F12" s="619"/>
      <c r="G12" s="619"/>
      <c r="H12" s="619"/>
      <c r="I12" s="619"/>
      <c r="J12" s="619"/>
      <c r="K12" s="619"/>
      <c r="L12" s="619"/>
      <c r="M12" s="619"/>
      <c r="N12" s="619"/>
      <c r="O12" s="619"/>
      <c r="P12" s="619"/>
      <c r="Q12" s="620"/>
      <c r="R12" s="621">
        <v>7089</v>
      </c>
      <c r="S12" s="622"/>
      <c r="T12" s="622"/>
      <c r="U12" s="622"/>
      <c r="V12" s="622"/>
      <c r="W12" s="622"/>
      <c r="X12" s="622"/>
      <c r="Y12" s="623"/>
      <c r="Z12" s="659">
        <v>0.1</v>
      </c>
      <c r="AA12" s="659"/>
      <c r="AB12" s="659"/>
      <c r="AC12" s="659"/>
      <c r="AD12" s="660">
        <v>7089</v>
      </c>
      <c r="AE12" s="660"/>
      <c r="AF12" s="660"/>
      <c r="AG12" s="660"/>
      <c r="AH12" s="660"/>
      <c r="AI12" s="660"/>
      <c r="AJ12" s="660"/>
      <c r="AK12" s="660"/>
      <c r="AL12" s="624">
        <v>0.1</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1373734</v>
      </c>
      <c r="BH12" s="622"/>
      <c r="BI12" s="622"/>
      <c r="BJ12" s="622"/>
      <c r="BK12" s="622"/>
      <c r="BL12" s="622"/>
      <c r="BM12" s="622"/>
      <c r="BN12" s="623"/>
      <c r="BO12" s="659">
        <v>41.3</v>
      </c>
      <c r="BP12" s="659"/>
      <c r="BQ12" s="659"/>
      <c r="BR12" s="659"/>
      <c r="BS12" s="660" t="s">
        <v>122</v>
      </c>
      <c r="BT12" s="660"/>
      <c r="BU12" s="660"/>
      <c r="BV12" s="660"/>
      <c r="BW12" s="660"/>
      <c r="BX12" s="660"/>
      <c r="BY12" s="660"/>
      <c r="BZ12" s="660"/>
      <c r="CA12" s="660"/>
      <c r="CB12" s="695"/>
      <c r="CD12" s="618" t="s">
        <v>241</v>
      </c>
      <c r="CE12" s="619"/>
      <c r="CF12" s="619"/>
      <c r="CG12" s="619"/>
      <c r="CH12" s="619"/>
      <c r="CI12" s="619"/>
      <c r="CJ12" s="619"/>
      <c r="CK12" s="619"/>
      <c r="CL12" s="619"/>
      <c r="CM12" s="619"/>
      <c r="CN12" s="619"/>
      <c r="CO12" s="619"/>
      <c r="CP12" s="619"/>
      <c r="CQ12" s="620"/>
      <c r="CR12" s="621">
        <v>68257</v>
      </c>
      <c r="CS12" s="622"/>
      <c r="CT12" s="622"/>
      <c r="CU12" s="622"/>
      <c r="CV12" s="622"/>
      <c r="CW12" s="622"/>
      <c r="CX12" s="622"/>
      <c r="CY12" s="623"/>
      <c r="CZ12" s="659">
        <v>0.7</v>
      </c>
      <c r="DA12" s="659"/>
      <c r="DB12" s="659"/>
      <c r="DC12" s="659"/>
      <c r="DD12" s="627" t="s">
        <v>122</v>
      </c>
      <c r="DE12" s="622"/>
      <c r="DF12" s="622"/>
      <c r="DG12" s="622"/>
      <c r="DH12" s="622"/>
      <c r="DI12" s="622"/>
      <c r="DJ12" s="622"/>
      <c r="DK12" s="622"/>
      <c r="DL12" s="622"/>
      <c r="DM12" s="622"/>
      <c r="DN12" s="622"/>
      <c r="DO12" s="622"/>
      <c r="DP12" s="623"/>
      <c r="DQ12" s="627">
        <v>48257</v>
      </c>
      <c r="DR12" s="622"/>
      <c r="DS12" s="622"/>
      <c r="DT12" s="622"/>
      <c r="DU12" s="622"/>
      <c r="DV12" s="622"/>
      <c r="DW12" s="622"/>
      <c r="DX12" s="622"/>
      <c r="DY12" s="622"/>
      <c r="DZ12" s="622"/>
      <c r="EA12" s="622"/>
      <c r="EB12" s="622"/>
      <c r="EC12" s="658"/>
    </row>
    <row r="13" spans="2:143" ht="11.25" customHeight="1" x14ac:dyDescent="0.2">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1368292</v>
      </c>
      <c r="BH13" s="622"/>
      <c r="BI13" s="622"/>
      <c r="BJ13" s="622"/>
      <c r="BK13" s="622"/>
      <c r="BL13" s="622"/>
      <c r="BM13" s="622"/>
      <c r="BN13" s="623"/>
      <c r="BO13" s="659">
        <v>41.2</v>
      </c>
      <c r="BP13" s="659"/>
      <c r="BQ13" s="659"/>
      <c r="BR13" s="659"/>
      <c r="BS13" s="660" t="s">
        <v>122</v>
      </c>
      <c r="BT13" s="660"/>
      <c r="BU13" s="660"/>
      <c r="BV13" s="660"/>
      <c r="BW13" s="660"/>
      <c r="BX13" s="660"/>
      <c r="BY13" s="660"/>
      <c r="BZ13" s="660"/>
      <c r="CA13" s="660"/>
      <c r="CB13" s="695"/>
      <c r="CD13" s="618" t="s">
        <v>244</v>
      </c>
      <c r="CE13" s="619"/>
      <c r="CF13" s="619"/>
      <c r="CG13" s="619"/>
      <c r="CH13" s="619"/>
      <c r="CI13" s="619"/>
      <c r="CJ13" s="619"/>
      <c r="CK13" s="619"/>
      <c r="CL13" s="619"/>
      <c r="CM13" s="619"/>
      <c r="CN13" s="619"/>
      <c r="CO13" s="619"/>
      <c r="CP13" s="619"/>
      <c r="CQ13" s="620"/>
      <c r="CR13" s="621">
        <v>899422</v>
      </c>
      <c r="CS13" s="622"/>
      <c r="CT13" s="622"/>
      <c r="CU13" s="622"/>
      <c r="CV13" s="622"/>
      <c r="CW13" s="622"/>
      <c r="CX13" s="622"/>
      <c r="CY13" s="623"/>
      <c r="CZ13" s="659">
        <v>8.9</v>
      </c>
      <c r="DA13" s="659"/>
      <c r="DB13" s="659"/>
      <c r="DC13" s="659"/>
      <c r="DD13" s="627">
        <v>179976</v>
      </c>
      <c r="DE13" s="622"/>
      <c r="DF13" s="622"/>
      <c r="DG13" s="622"/>
      <c r="DH13" s="622"/>
      <c r="DI13" s="622"/>
      <c r="DJ13" s="622"/>
      <c r="DK13" s="622"/>
      <c r="DL13" s="622"/>
      <c r="DM13" s="622"/>
      <c r="DN13" s="622"/>
      <c r="DO13" s="622"/>
      <c r="DP13" s="623"/>
      <c r="DQ13" s="627">
        <v>750199</v>
      </c>
      <c r="DR13" s="622"/>
      <c r="DS13" s="622"/>
      <c r="DT13" s="622"/>
      <c r="DU13" s="622"/>
      <c r="DV13" s="622"/>
      <c r="DW13" s="622"/>
      <c r="DX13" s="622"/>
      <c r="DY13" s="622"/>
      <c r="DZ13" s="622"/>
      <c r="EA13" s="622"/>
      <c r="EB13" s="622"/>
      <c r="EC13" s="658"/>
    </row>
    <row r="14" spans="2:143" ht="11.25" customHeight="1" x14ac:dyDescent="0.2">
      <c r="B14" s="618" t="s">
        <v>245</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61652</v>
      </c>
      <c r="BH14" s="622"/>
      <c r="BI14" s="622"/>
      <c r="BJ14" s="622"/>
      <c r="BK14" s="622"/>
      <c r="BL14" s="622"/>
      <c r="BM14" s="622"/>
      <c r="BN14" s="623"/>
      <c r="BO14" s="659">
        <v>1.9</v>
      </c>
      <c r="BP14" s="659"/>
      <c r="BQ14" s="659"/>
      <c r="BR14" s="659"/>
      <c r="BS14" s="660" t="s">
        <v>122</v>
      </c>
      <c r="BT14" s="660"/>
      <c r="BU14" s="660"/>
      <c r="BV14" s="660"/>
      <c r="BW14" s="660"/>
      <c r="BX14" s="660"/>
      <c r="BY14" s="660"/>
      <c r="BZ14" s="660"/>
      <c r="CA14" s="660"/>
      <c r="CB14" s="695"/>
      <c r="CD14" s="618" t="s">
        <v>247</v>
      </c>
      <c r="CE14" s="619"/>
      <c r="CF14" s="619"/>
      <c r="CG14" s="619"/>
      <c r="CH14" s="619"/>
      <c r="CI14" s="619"/>
      <c r="CJ14" s="619"/>
      <c r="CK14" s="619"/>
      <c r="CL14" s="619"/>
      <c r="CM14" s="619"/>
      <c r="CN14" s="619"/>
      <c r="CO14" s="619"/>
      <c r="CP14" s="619"/>
      <c r="CQ14" s="620"/>
      <c r="CR14" s="621">
        <v>759059</v>
      </c>
      <c r="CS14" s="622"/>
      <c r="CT14" s="622"/>
      <c r="CU14" s="622"/>
      <c r="CV14" s="622"/>
      <c r="CW14" s="622"/>
      <c r="CX14" s="622"/>
      <c r="CY14" s="623"/>
      <c r="CZ14" s="659">
        <v>7.5</v>
      </c>
      <c r="DA14" s="659"/>
      <c r="DB14" s="659"/>
      <c r="DC14" s="659"/>
      <c r="DD14" s="627">
        <v>297392</v>
      </c>
      <c r="DE14" s="622"/>
      <c r="DF14" s="622"/>
      <c r="DG14" s="622"/>
      <c r="DH14" s="622"/>
      <c r="DI14" s="622"/>
      <c r="DJ14" s="622"/>
      <c r="DK14" s="622"/>
      <c r="DL14" s="622"/>
      <c r="DM14" s="622"/>
      <c r="DN14" s="622"/>
      <c r="DO14" s="622"/>
      <c r="DP14" s="623"/>
      <c r="DQ14" s="627">
        <v>468111</v>
      </c>
      <c r="DR14" s="622"/>
      <c r="DS14" s="622"/>
      <c r="DT14" s="622"/>
      <c r="DU14" s="622"/>
      <c r="DV14" s="622"/>
      <c r="DW14" s="622"/>
      <c r="DX14" s="622"/>
      <c r="DY14" s="622"/>
      <c r="DZ14" s="622"/>
      <c r="EA14" s="622"/>
      <c r="EB14" s="622"/>
      <c r="EC14" s="658"/>
    </row>
    <row r="15" spans="2:143" ht="11.25" customHeight="1" x14ac:dyDescent="0.2">
      <c r="B15" s="618" t="s">
        <v>248</v>
      </c>
      <c r="C15" s="619"/>
      <c r="D15" s="619"/>
      <c r="E15" s="619"/>
      <c r="F15" s="619"/>
      <c r="G15" s="619"/>
      <c r="H15" s="619"/>
      <c r="I15" s="619"/>
      <c r="J15" s="619"/>
      <c r="K15" s="619"/>
      <c r="L15" s="619"/>
      <c r="M15" s="619"/>
      <c r="N15" s="619"/>
      <c r="O15" s="619"/>
      <c r="P15" s="619"/>
      <c r="Q15" s="620"/>
      <c r="R15" s="621">
        <v>17254</v>
      </c>
      <c r="S15" s="622"/>
      <c r="T15" s="622"/>
      <c r="U15" s="622"/>
      <c r="V15" s="622"/>
      <c r="W15" s="622"/>
      <c r="X15" s="622"/>
      <c r="Y15" s="623"/>
      <c r="Z15" s="659">
        <v>0.2</v>
      </c>
      <c r="AA15" s="659"/>
      <c r="AB15" s="659"/>
      <c r="AC15" s="659"/>
      <c r="AD15" s="660">
        <v>17254</v>
      </c>
      <c r="AE15" s="660"/>
      <c r="AF15" s="660"/>
      <c r="AG15" s="660"/>
      <c r="AH15" s="660"/>
      <c r="AI15" s="660"/>
      <c r="AJ15" s="660"/>
      <c r="AK15" s="660"/>
      <c r="AL15" s="624">
        <v>0.3</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124874</v>
      </c>
      <c r="BH15" s="622"/>
      <c r="BI15" s="622"/>
      <c r="BJ15" s="622"/>
      <c r="BK15" s="622"/>
      <c r="BL15" s="622"/>
      <c r="BM15" s="622"/>
      <c r="BN15" s="623"/>
      <c r="BO15" s="659">
        <v>3.8</v>
      </c>
      <c r="BP15" s="659"/>
      <c r="BQ15" s="659"/>
      <c r="BR15" s="659"/>
      <c r="BS15" s="660" t="s">
        <v>122</v>
      </c>
      <c r="BT15" s="660"/>
      <c r="BU15" s="660"/>
      <c r="BV15" s="660"/>
      <c r="BW15" s="660"/>
      <c r="BX15" s="660"/>
      <c r="BY15" s="660"/>
      <c r="BZ15" s="660"/>
      <c r="CA15" s="660"/>
      <c r="CB15" s="695"/>
      <c r="CD15" s="618" t="s">
        <v>250</v>
      </c>
      <c r="CE15" s="619"/>
      <c r="CF15" s="619"/>
      <c r="CG15" s="619"/>
      <c r="CH15" s="619"/>
      <c r="CI15" s="619"/>
      <c r="CJ15" s="619"/>
      <c r="CK15" s="619"/>
      <c r="CL15" s="619"/>
      <c r="CM15" s="619"/>
      <c r="CN15" s="619"/>
      <c r="CO15" s="619"/>
      <c r="CP15" s="619"/>
      <c r="CQ15" s="620"/>
      <c r="CR15" s="621">
        <v>1147003</v>
      </c>
      <c r="CS15" s="622"/>
      <c r="CT15" s="622"/>
      <c r="CU15" s="622"/>
      <c r="CV15" s="622"/>
      <c r="CW15" s="622"/>
      <c r="CX15" s="622"/>
      <c r="CY15" s="623"/>
      <c r="CZ15" s="659">
        <v>11.4</v>
      </c>
      <c r="DA15" s="659"/>
      <c r="DB15" s="659"/>
      <c r="DC15" s="659"/>
      <c r="DD15" s="627">
        <v>193801</v>
      </c>
      <c r="DE15" s="622"/>
      <c r="DF15" s="622"/>
      <c r="DG15" s="622"/>
      <c r="DH15" s="622"/>
      <c r="DI15" s="622"/>
      <c r="DJ15" s="622"/>
      <c r="DK15" s="622"/>
      <c r="DL15" s="622"/>
      <c r="DM15" s="622"/>
      <c r="DN15" s="622"/>
      <c r="DO15" s="622"/>
      <c r="DP15" s="623"/>
      <c r="DQ15" s="627">
        <v>862767</v>
      </c>
      <c r="DR15" s="622"/>
      <c r="DS15" s="622"/>
      <c r="DT15" s="622"/>
      <c r="DU15" s="622"/>
      <c r="DV15" s="622"/>
      <c r="DW15" s="622"/>
      <c r="DX15" s="622"/>
      <c r="DY15" s="622"/>
      <c r="DZ15" s="622"/>
      <c r="EA15" s="622"/>
      <c r="EB15" s="622"/>
      <c r="EC15" s="658"/>
    </row>
    <row r="16" spans="2:143" ht="11.25" customHeight="1" x14ac:dyDescent="0.2">
      <c r="B16" s="618" t="s">
        <v>251</v>
      </c>
      <c r="C16" s="619"/>
      <c r="D16" s="619"/>
      <c r="E16" s="619"/>
      <c r="F16" s="619"/>
      <c r="G16" s="619"/>
      <c r="H16" s="619"/>
      <c r="I16" s="619"/>
      <c r="J16" s="619"/>
      <c r="K16" s="619"/>
      <c r="L16" s="619"/>
      <c r="M16" s="619"/>
      <c r="N16" s="619"/>
      <c r="O16" s="619"/>
      <c r="P16" s="619"/>
      <c r="Q16" s="620"/>
      <c r="R16" s="621">
        <v>40399</v>
      </c>
      <c r="S16" s="622"/>
      <c r="T16" s="622"/>
      <c r="U16" s="622"/>
      <c r="V16" s="622"/>
      <c r="W16" s="622"/>
      <c r="X16" s="622"/>
      <c r="Y16" s="623"/>
      <c r="Z16" s="659">
        <v>0.4</v>
      </c>
      <c r="AA16" s="659"/>
      <c r="AB16" s="659"/>
      <c r="AC16" s="659"/>
      <c r="AD16" s="660">
        <v>40399</v>
      </c>
      <c r="AE16" s="660"/>
      <c r="AF16" s="660"/>
      <c r="AG16" s="660"/>
      <c r="AH16" s="660"/>
      <c r="AI16" s="660"/>
      <c r="AJ16" s="660"/>
      <c r="AK16" s="660"/>
      <c r="AL16" s="624">
        <v>0.6</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253</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254</v>
      </c>
      <c r="C17" s="619"/>
      <c r="D17" s="619"/>
      <c r="E17" s="619"/>
      <c r="F17" s="619"/>
      <c r="G17" s="619"/>
      <c r="H17" s="619"/>
      <c r="I17" s="619"/>
      <c r="J17" s="619"/>
      <c r="K17" s="619"/>
      <c r="L17" s="619"/>
      <c r="M17" s="619"/>
      <c r="N17" s="619"/>
      <c r="O17" s="619"/>
      <c r="P17" s="619"/>
      <c r="Q17" s="620"/>
      <c r="R17" s="621">
        <v>150666</v>
      </c>
      <c r="S17" s="622"/>
      <c r="T17" s="622"/>
      <c r="U17" s="622"/>
      <c r="V17" s="622"/>
      <c r="W17" s="622"/>
      <c r="X17" s="622"/>
      <c r="Y17" s="623"/>
      <c r="Z17" s="659">
        <v>1.4</v>
      </c>
      <c r="AA17" s="659"/>
      <c r="AB17" s="659"/>
      <c r="AC17" s="659"/>
      <c r="AD17" s="660">
        <v>150666</v>
      </c>
      <c r="AE17" s="660"/>
      <c r="AF17" s="660"/>
      <c r="AG17" s="660"/>
      <c r="AH17" s="660"/>
      <c r="AI17" s="660"/>
      <c r="AJ17" s="660"/>
      <c r="AK17" s="660"/>
      <c r="AL17" s="624">
        <v>2.2999999999999998</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256</v>
      </c>
      <c r="CE17" s="619"/>
      <c r="CF17" s="619"/>
      <c r="CG17" s="619"/>
      <c r="CH17" s="619"/>
      <c r="CI17" s="619"/>
      <c r="CJ17" s="619"/>
      <c r="CK17" s="619"/>
      <c r="CL17" s="619"/>
      <c r="CM17" s="619"/>
      <c r="CN17" s="619"/>
      <c r="CO17" s="619"/>
      <c r="CP17" s="619"/>
      <c r="CQ17" s="620"/>
      <c r="CR17" s="621">
        <v>707810</v>
      </c>
      <c r="CS17" s="622"/>
      <c r="CT17" s="622"/>
      <c r="CU17" s="622"/>
      <c r="CV17" s="622"/>
      <c r="CW17" s="622"/>
      <c r="CX17" s="622"/>
      <c r="CY17" s="623"/>
      <c r="CZ17" s="659">
        <v>7</v>
      </c>
      <c r="DA17" s="659"/>
      <c r="DB17" s="659"/>
      <c r="DC17" s="659"/>
      <c r="DD17" s="627" t="s">
        <v>122</v>
      </c>
      <c r="DE17" s="622"/>
      <c r="DF17" s="622"/>
      <c r="DG17" s="622"/>
      <c r="DH17" s="622"/>
      <c r="DI17" s="622"/>
      <c r="DJ17" s="622"/>
      <c r="DK17" s="622"/>
      <c r="DL17" s="622"/>
      <c r="DM17" s="622"/>
      <c r="DN17" s="622"/>
      <c r="DO17" s="622"/>
      <c r="DP17" s="623"/>
      <c r="DQ17" s="627">
        <v>707810</v>
      </c>
      <c r="DR17" s="622"/>
      <c r="DS17" s="622"/>
      <c r="DT17" s="622"/>
      <c r="DU17" s="622"/>
      <c r="DV17" s="622"/>
      <c r="DW17" s="622"/>
      <c r="DX17" s="622"/>
      <c r="DY17" s="622"/>
      <c r="DZ17" s="622"/>
      <c r="EA17" s="622"/>
      <c r="EB17" s="622"/>
      <c r="EC17" s="658"/>
    </row>
    <row r="18" spans="2:133" ht="11.25" customHeight="1" x14ac:dyDescent="0.2">
      <c r="B18" s="618" t="s">
        <v>257</v>
      </c>
      <c r="C18" s="619"/>
      <c r="D18" s="619"/>
      <c r="E18" s="619"/>
      <c r="F18" s="619"/>
      <c r="G18" s="619"/>
      <c r="H18" s="619"/>
      <c r="I18" s="619"/>
      <c r="J18" s="619"/>
      <c r="K18" s="619"/>
      <c r="L18" s="619"/>
      <c r="M18" s="619"/>
      <c r="N18" s="619"/>
      <c r="O18" s="619"/>
      <c r="P18" s="619"/>
      <c r="Q18" s="620"/>
      <c r="R18" s="621">
        <v>23322</v>
      </c>
      <c r="S18" s="622"/>
      <c r="T18" s="622"/>
      <c r="U18" s="622"/>
      <c r="V18" s="622"/>
      <c r="W18" s="622"/>
      <c r="X18" s="622"/>
      <c r="Y18" s="623"/>
      <c r="Z18" s="659">
        <v>0.2</v>
      </c>
      <c r="AA18" s="659"/>
      <c r="AB18" s="659"/>
      <c r="AC18" s="659"/>
      <c r="AD18" s="660">
        <v>23322</v>
      </c>
      <c r="AE18" s="660"/>
      <c r="AF18" s="660"/>
      <c r="AG18" s="660"/>
      <c r="AH18" s="660"/>
      <c r="AI18" s="660"/>
      <c r="AJ18" s="660"/>
      <c r="AK18" s="660"/>
      <c r="AL18" s="624">
        <v>0.4</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260</v>
      </c>
      <c r="C19" s="619"/>
      <c r="D19" s="619"/>
      <c r="E19" s="619"/>
      <c r="F19" s="619"/>
      <c r="G19" s="619"/>
      <c r="H19" s="619"/>
      <c r="I19" s="619"/>
      <c r="J19" s="619"/>
      <c r="K19" s="619"/>
      <c r="L19" s="619"/>
      <c r="M19" s="619"/>
      <c r="N19" s="619"/>
      <c r="O19" s="619"/>
      <c r="P19" s="619"/>
      <c r="Q19" s="620"/>
      <c r="R19" s="621">
        <v>126595</v>
      </c>
      <c r="S19" s="622"/>
      <c r="T19" s="622"/>
      <c r="U19" s="622"/>
      <c r="V19" s="622"/>
      <c r="W19" s="622"/>
      <c r="X19" s="622"/>
      <c r="Y19" s="623"/>
      <c r="Z19" s="659">
        <v>1.2</v>
      </c>
      <c r="AA19" s="659"/>
      <c r="AB19" s="659"/>
      <c r="AC19" s="659"/>
      <c r="AD19" s="660">
        <v>126595</v>
      </c>
      <c r="AE19" s="660"/>
      <c r="AF19" s="660"/>
      <c r="AG19" s="660"/>
      <c r="AH19" s="660"/>
      <c r="AI19" s="660"/>
      <c r="AJ19" s="660"/>
      <c r="AK19" s="660"/>
      <c r="AL19" s="624">
        <v>1.9</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t="s">
        <v>122</v>
      </c>
      <c r="BH19" s="622"/>
      <c r="BI19" s="622"/>
      <c r="BJ19" s="622"/>
      <c r="BK19" s="622"/>
      <c r="BL19" s="622"/>
      <c r="BM19" s="622"/>
      <c r="BN19" s="623"/>
      <c r="BO19" s="659" t="s">
        <v>122</v>
      </c>
      <c r="BP19" s="659"/>
      <c r="BQ19" s="659"/>
      <c r="BR19" s="659"/>
      <c r="BS19" s="660" t="s">
        <v>122</v>
      </c>
      <c r="BT19" s="660"/>
      <c r="BU19" s="660"/>
      <c r="BV19" s="660"/>
      <c r="BW19" s="660"/>
      <c r="BX19" s="660"/>
      <c r="BY19" s="660"/>
      <c r="BZ19" s="660"/>
      <c r="CA19" s="660"/>
      <c r="CB19" s="695"/>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96" t="s">
        <v>263</v>
      </c>
      <c r="C20" s="697"/>
      <c r="D20" s="697"/>
      <c r="E20" s="697"/>
      <c r="F20" s="697"/>
      <c r="G20" s="697"/>
      <c r="H20" s="697"/>
      <c r="I20" s="697"/>
      <c r="J20" s="697"/>
      <c r="K20" s="697"/>
      <c r="L20" s="697"/>
      <c r="M20" s="697"/>
      <c r="N20" s="697"/>
      <c r="O20" s="697"/>
      <c r="P20" s="697"/>
      <c r="Q20" s="698"/>
      <c r="R20" s="621">
        <v>749</v>
      </c>
      <c r="S20" s="622"/>
      <c r="T20" s="622"/>
      <c r="U20" s="622"/>
      <c r="V20" s="622"/>
      <c r="W20" s="622"/>
      <c r="X20" s="622"/>
      <c r="Y20" s="623"/>
      <c r="Z20" s="659">
        <v>0</v>
      </c>
      <c r="AA20" s="659"/>
      <c r="AB20" s="659"/>
      <c r="AC20" s="659"/>
      <c r="AD20" s="660">
        <v>749</v>
      </c>
      <c r="AE20" s="660"/>
      <c r="AF20" s="660"/>
      <c r="AG20" s="660"/>
      <c r="AH20" s="660"/>
      <c r="AI20" s="660"/>
      <c r="AJ20" s="660"/>
      <c r="AK20" s="660"/>
      <c r="AL20" s="624">
        <v>0</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t="s">
        <v>122</v>
      </c>
      <c r="BH20" s="622"/>
      <c r="BI20" s="622"/>
      <c r="BJ20" s="622"/>
      <c r="BK20" s="622"/>
      <c r="BL20" s="622"/>
      <c r="BM20" s="622"/>
      <c r="BN20" s="623"/>
      <c r="BO20" s="659" t="s">
        <v>122</v>
      </c>
      <c r="BP20" s="659"/>
      <c r="BQ20" s="659"/>
      <c r="BR20" s="659"/>
      <c r="BS20" s="660" t="s">
        <v>122</v>
      </c>
      <c r="BT20" s="660"/>
      <c r="BU20" s="660"/>
      <c r="BV20" s="660"/>
      <c r="BW20" s="660"/>
      <c r="BX20" s="660"/>
      <c r="BY20" s="660"/>
      <c r="BZ20" s="660"/>
      <c r="CA20" s="660"/>
      <c r="CB20" s="695"/>
      <c r="CD20" s="618" t="s">
        <v>265</v>
      </c>
      <c r="CE20" s="619"/>
      <c r="CF20" s="619"/>
      <c r="CG20" s="619"/>
      <c r="CH20" s="619"/>
      <c r="CI20" s="619"/>
      <c r="CJ20" s="619"/>
      <c r="CK20" s="619"/>
      <c r="CL20" s="619"/>
      <c r="CM20" s="619"/>
      <c r="CN20" s="619"/>
      <c r="CO20" s="619"/>
      <c r="CP20" s="619"/>
      <c r="CQ20" s="620"/>
      <c r="CR20" s="621">
        <v>10095561</v>
      </c>
      <c r="CS20" s="622"/>
      <c r="CT20" s="622"/>
      <c r="CU20" s="622"/>
      <c r="CV20" s="622"/>
      <c r="CW20" s="622"/>
      <c r="CX20" s="622"/>
      <c r="CY20" s="623"/>
      <c r="CZ20" s="659">
        <v>100</v>
      </c>
      <c r="DA20" s="659"/>
      <c r="DB20" s="659"/>
      <c r="DC20" s="659"/>
      <c r="DD20" s="627">
        <v>938517</v>
      </c>
      <c r="DE20" s="622"/>
      <c r="DF20" s="622"/>
      <c r="DG20" s="622"/>
      <c r="DH20" s="622"/>
      <c r="DI20" s="622"/>
      <c r="DJ20" s="622"/>
      <c r="DK20" s="622"/>
      <c r="DL20" s="622"/>
      <c r="DM20" s="622"/>
      <c r="DN20" s="622"/>
      <c r="DO20" s="622"/>
      <c r="DP20" s="623"/>
      <c r="DQ20" s="627">
        <v>7416361</v>
      </c>
      <c r="DR20" s="622"/>
      <c r="DS20" s="622"/>
      <c r="DT20" s="622"/>
      <c r="DU20" s="622"/>
      <c r="DV20" s="622"/>
      <c r="DW20" s="622"/>
      <c r="DX20" s="622"/>
      <c r="DY20" s="622"/>
      <c r="DZ20" s="622"/>
      <c r="EA20" s="622"/>
      <c r="EB20" s="622"/>
      <c r="EC20" s="658"/>
    </row>
    <row r="21" spans="2:133" ht="11.25" customHeight="1" x14ac:dyDescent="0.2">
      <c r="B21" s="618" t="s">
        <v>266</v>
      </c>
      <c r="C21" s="619"/>
      <c r="D21" s="619"/>
      <c r="E21" s="619"/>
      <c r="F21" s="619"/>
      <c r="G21" s="619"/>
      <c r="H21" s="619"/>
      <c r="I21" s="619"/>
      <c r="J21" s="619"/>
      <c r="K21" s="619"/>
      <c r="L21" s="619"/>
      <c r="M21" s="619"/>
      <c r="N21" s="619"/>
      <c r="O21" s="619"/>
      <c r="P21" s="619"/>
      <c r="Q21" s="620"/>
      <c r="R21" s="621">
        <v>2280810</v>
      </c>
      <c r="S21" s="622"/>
      <c r="T21" s="622"/>
      <c r="U21" s="622"/>
      <c r="V21" s="622"/>
      <c r="W21" s="622"/>
      <c r="X21" s="622"/>
      <c r="Y21" s="623"/>
      <c r="Z21" s="659">
        <v>21.8</v>
      </c>
      <c r="AA21" s="659"/>
      <c r="AB21" s="659"/>
      <c r="AC21" s="659"/>
      <c r="AD21" s="660">
        <v>2171141</v>
      </c>
      <c r="AE21" s="660"/>
      <c r="AF21" s="660"/>
      <c r="AG21" s="660"/>
      <c r="AH21" s="660"/>
      <c r="AI21" s="660"/>
      <c r="AJ21" s="660"/>
      <c r="AK21" s="660"/>
      <c r="AL21" s="624">
        <v>33.299999999999997</v>
      </c>
      <c r="AM21" s="625"/>
      <c r="AN21" s="625"/>
      <c r="AO21" s="661"/>
      <c r="AP21" s="618" t="s">
        <v>267</v>
      </c>
      <c r="AQ21" s="699"/>
      <c r="AR21" s="699"/>
      <c r="AS21" s="699"/>
      <c r="AT21" s="699"/>
      <c r="AU21" s="699"/>
      <c r="AV21" s="699"/>
      <c r="AW21" s="699"/>
      <c r="AX21" s="699"/>
      <c r="AY21" s="699"/>
      <c r="AZ21" s="699"/>
      <c r="BA21" s="699"/>
      <c r="BB21" s="699"/>
      <c r="BC21" s="699"/>
      <c r="BD21" s="699"/>
      <c r="BE21" s="699"/>
      <c r="BF21" s="700"/>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268</v>
      </c>
      <c r="C22" s="619"/>
      <c r="D22" s="619"/>
      <c r="E22" s="619"/>
      <c r="F22" s="619"/>
      <c r="G22" s="619"/>
      <c r="H22" s="619"/>
      <c r="I22" s="619"/>
      <c r="J22" s="619"/>
      <c r="K22" s="619"/>
      <c r="L22" s="619"/>
      <c r="M22" s="619"/>
      <c r="N22" s="619"/>
      <c r="O22" s="619"/>
      <c r="P22" s="619"/>
      <c r="Q22" s="620"/>
      <c r="R22" s="621">
        <v>2171141</v>
      </c>
      <c r="S22" s="622"/>
      <c r="T22" s="622"/>
      <c r="U22" s="622"/>
      <c r="V22" s="622"/>
      <c r="W22" s="622"/>
      <c r="X22" s="622"/>
      <c r="Y22" s="623"/>
      <c r="Z22" s="659">
        <v>20.7</v>
      </c>
      <c r="AA22" s="659"/>
      <c r="AB22" s="659"/>
      <c r="AC22" s="659"/>
      <c r="AD22" s="660">
        <v>2171141</v>
      </c>
      <c r="AE22" s="660"/>
      <c r="AF22" s="660"/>
      <c r="AG22" s="660"/>
      <c r="AH22" s="660"/>
      <c r="AI22" s="660"/>
      <c r="AJ22" s="660"/>
      <c r="AK22" s="660"/>
      <c r="AL22" s="624">
        <v>33.299999999999997</v>
      </c>
      <c r="AM22" s="625"/>
      <c r="AN22" s="625"/>
      <c r="AO22" s="661"/>
      <c r="AP22" s="618" t="s">
        <v>269</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9" t="s">
        <v>270</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2">
      <c r="B23" s="618" t="s">
        <v>271</v>
      </c>
      <c r="C23" s="619"/>
      <c r="D23" s="619"/>
      <c r="E23" s="619"/>
      <c r="F23" s="619"/>
      <c r="G23" s="619"/>
      <c r="H23" s="619"/>
      <c r="I23" s="619"/>
      <c r="J23" s="619"/>
      <c r="K23" s="619"/>
      <c r="L23" s="619"/>
      <c r="M23" s="619"/>
      <c r="N23" s="619"/>
      <c r="O23" s="619"/>
      <c r="P23" s="619"/>
      <c r="Q23" s="620"/>
      <c r="R23" s="621">
        <v>109669</v>
      </c>
      <c r="S23" s="622"/>
      <c r="T23" s="622"/>
      <c r="U23" s="622"/>
      <c r="V23" s="622"/>
      <c r="W23" s="622"/>
      <c r="X23" s="622"/>
      <c r="Y23" s="623"/>
      <c r="Z23" s="659">
        <v>1</v>
      </c>
      <c r="AA23" s="659"/>
      <c r="AB23" s="659"/>
      <c r="AC23" s="659"/>
      <c r="AD23" s="660" t="s">
        <v>122</v>
      </c>
      <c r="AE23" s="660"/>
      <c r="AF23" s="660"/>
      <c r="AG23" s="660"/>
      <c r="AH23" s="660"/>
      <c r="AI23" s="660"/>
      <c r="AJ23" s="660"/>
      <c r="AK23" s="660"/>
      <c r="AL23" s="624" t="s">
        <v>122</v>
      </c>
      <c r="AM23" s="625"/>
      <c r="AN23" s="625"/>
      <c r="AO23" s="661"/>
      <c r="AP23" s="618" t="s">
        <v>272</v>
      </c>
      <c r="AQ23" s="699"/>
      <c r="AR23" s="699"/>
      <c r="AS23" s="699"/>
      <c r="AT23" s="699"/>
      <c r="AU23" s="699"/>
      <c r="AV23" s="699"/>
      <c r="AW23" s="699"/>
      <c r="AX23" s="699"/>
      <c r="AY23" s="699"/>
      <c r="AZ23" s="699"/>
      <c r="BA23" s="699"/>
      <c r="BB23" s="699"/>
      <c r="BC23" s="699"/>
      <c r="BD23" s="699"/>
      <c r="BE23" s="699"/>
      <c r="BF23" s="700"/>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695"/>
      <c r="CD23" s="679" t="s">
        <v>212</v>
      </c>
      <c r="CE23" s="680"/>
      <c r="CF23" s="680"/>
      <c r="CG23" s="680"/>
      <c r="CH23" s="680"/>
      <c r="CI23" s="680"/>
      <c r="CJ23" s="680"/>
      <c r="CK23" s="680"/>
      <c r="CL23" s="680"/>
      <c r="CM23" s="680"/>
      <c r="CN23" s="680"/>
      <c r="CO23" s="680"/>
      <c r="CP23" s="680"/>
      <c r="CQ23" s="681"/>
      <c r="CR23" s="679" t="s">
        <v>273</v>
      </c>
      <c r="CS23" s="680"/>
      <c r="CT23" s="680"/>
      <c r="CU23" s="680"/>
      <c r="CV23" s="680"/>
      <c r="CW23" s="680"/>
      <c r="CX23" s="680"/>
      <c r="CY23" s="681"/>
      <c r="CZ23" s="679" t="s">
        <v>274</v>
      </c>
      <c r="DA23" s="680"/>
      <c r="DB23" s="680"/>
      <c r="DC23" s="681"/>
      <c r="DD23" s="679" t="s">
        <v>275</v>
      </c>
      <c r="DE23" s="680"/>
      <c r="DF23" s="680"/>
      <c r="DG23" s="680"/>
      <c r="DH23" s="680"/>
      <c r="DI23" s="680"/>
      <c r="DJ23" s="680"/>
      <c r="DK23" s="681"/>
      <c r="DL23" s="711" t="s">
        <v>276</v>
      </c>
      <c r="DM23" s="712"/>
      <c r="DN23" s="712"/>
      <c r="DO23" s="712"/>
      <c r="DP23" s="712"/>
      <c r="DQ23" s="712"/>
      <c r="DR23" s="712"/>
      <c r="DS23" s="712"/>
      <c r="DT23" s="712"/>
      <c r="DU23" s="712"/>
      <c r="DV23" s="713"/>
      <c r="DW23" s="679" t="s">
        <v>277</v>
      </c>
      <c r="DX23" s="680"/>
      <c r="DY23" s="680"/>
      <c r="DZ23" s="680"/>
      <c r="EA23" s="680"/>
      <c r="EB23" s="680"/>
      <c r="EC23" s="681"/>
    </row>
    <row r="24" spans="2:133" ht="11.25" customHeight="1" x14ac:dyDescent="0.2">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279</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6" t="s">
        <v>280</v>
      </c>
      <c r="CE24" s="677"/>
      <c r="CF24" s="677"/>
      <c r="CG24" s="677"/>
      <c r="CH24" s="677"/>
      <c r="CI24" s="677"/>
      <c r="CJ24" s="677"/>
      <c r="CK24" s="677"/>
      <c r="CL24" s="677"/>
      <c r="CM24" s="677"/>
      <c r="CN24" s="677"/>
      <c r="CO24" s="677"/>
      <c r="CP24" s="677"/>
      <c r="CQ24" s="678"/>
      <c r="CR24" s="673">
        <v>5030558</v>
      </c>
      <c r="CS24" s="674"/>
      <c r="CT24" s="674"/>
      <c r="CU24" s="674"/>
      <c r="CV24" s="674"/>
      <c r="CW24" s="674"/>
      <c r="CX24" s="674"/>
      <c r="CY24" s="702"/>
      <c r="CZ24" s="703">
        <v>49.8</v>
      </c>
      <c r="DA24" s="685"/>
      <c r="DB24" s="685"/>
      <c r="DC24" s="705"/>
      <c r="DD24" s="701">
        <v>3584258</v>
      </c>
      <c r="DE24" s="674"/>
      <c r="DF24" s="674"/>
      <c r="DG24" s="674"/>
      <c r="DH24" s="674"/>
      <c r="DI24" s="674"/>
      <c r="DJ24" s="674"/>
      <c r="DK24" s="702"/>
      <c r="DL24" s="701">
        <v>3338284</v>
      </c>
      <c r="DM24" s="674"/>
      <c r="DN24" s="674"/>
      <c r="DO24" s="674"/>
      <c r="DP24" s="674"/>
      <c r="DQ24" s="674"/>
      <c r="DR24" s="674"/>
      <c r="DS24" s="674"/>
      <c r="DT24" s="674"/>
      <c r="DU24" s="674"/>
      <c r="DV24" s="702"/>
      <c r="DW24" s="703">
        <v>51</v>
      </c>
      <c r="DX24" s="685"/>
      <c r="DY24" s="685"/>
      <c r="DZ24" s="685"/>
      <c r="EA24" s="685"/>
      <c r="EB24" s="685"/>
      <c r="EC24" s="704"/>
    </row>
    <row r="25" spans="2:133" ht="11.25" customHeight="1" x14ac:dyDescent="0.2">
      <c r="B25" s="618" t="s">
        <v>281</v>
      </c>
      <c r="C25" s="619"/>
      <c r="D25" s="619"/>
      <c r="E25" s="619"/>
      <c r="F25" s="619"/>
      <c r="G25" s="619"/>
      <c r="H25" s="619"/>
      <c r="I25" s="619"/>
      <c r="J25" s="619"/>
      <c r="K25" s="619"/>
      <c r="L25" s="619"/>
      <c r="M25" s="619"/>
      <c r="N25" s="619"/>
      <c r="O25" s="619"/>
      <c r="P25" s="619"/>
      <c r="Q25" s="620"/>
      <c r="R25" s="621">
        <v>6598108</v>
      </c>
      <c r="S25" s="622"/>
      <c r="T25" s="622"/>
      <c r="U25" s="622"/>
      <c r="V25" s="622"/>
      <c r="W25" s="622"/>
      <c r="X25" s="622"/>
      <c r="Y25" s="623"/>
      <c r="Z25" s="659">
        <v>62.9</v>
      </c>
      <c r="AA25" s="659"/>
      <c r="AB25" s="659"/>
      <c r="AC25" s="659"/>
      <c r="AD25" s="660">
        <v>6488439</v>
      </c>
      <c r="AE25" s="660"/>
      <c r="AF25" s="660"/>
      <c r="AG25" s="660"/>
      <c r="AH25" s="660"/>
      <c r="AI25" s="660"/>
      <c r="AJ25" s="660"/>
      <c r="AK25" s="660"/>
      <c r="AL25" s="624">
        <v>99.6</v>
      </c>
      <c r="AM25" s="625"/>
      <c r="AN25" s="625"/>
      <c r="AO25" s="661"/>
      <c r="AP25" s="618" t="s">
        <v>282</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283</v>
      </c>
      <c r="CE25" s="619"/>
      <c r="CF25" s="619"/>
      <c r="CG25" s="619"/>
      <c r="CH25" s="619"/>
      <c r="CI25" s="619"/>
      <c r="CJ25" s="619"/>
      <c r="CK25" s="619"/>
      <c r="CL25" s="619"/>
      <c r="CM25" s="619"/>
      <c r="CN25" s="619"/>
      <c r="CO25" s="619"/>
      <c r="CP25" s="619"/>
      <c r="CQ25" s="620"/>
      <c r="CR25" s="621">
        <v>2242534</v>
      </c>
      <c r="CS25" s="634"/>
      <c r="CT25" s="634"/>
      <c r="CU25" s="634"/>
      <c r="CV25" s="634"/>
      <c r="CW25" s="634"/>
      <c r="CX25" s="634"/>
      <c r="CY25" s="635"/>
      <c r="CZ25" s="624">
        <v>22.2</v>
      </c>
      <c r="DA25" s="636"/>
      <c r="DB25" s="636"/>
      <c r="DC25" s="637"/>
      <c r="DD25" s="627">
        <v>2106858</v>
      </c>
      <c r="DE25" s="634"/>
      <c r="DF25" s="634"/>
      <c r="DG25" s="634"/>
      <c r="DH25" s="634"/>
      <c r="DI25" s="634"/>
      <c r="DJ25" s="634"/>
      <c r="DK25" s="635"/>
      <c r="DL25" s="627">
        <v>2093494</v>
      </c>
      <c r="DM25" s="634"/>
      <c r="DN25" s="634"/>
      <c r="DO25" s="634"/>
      <c r="DP25" s="634"/>
      <c r="DQ25" s="634"/>
      <c r="DR25" s="634"/>
      <c r="DS25" s="634"/>
      <c r="DT25" s="634"/>
      <c r="DU25" s="634"/>
      <c r="DV25" s="635"/>
      <c r="DW25" s="624">
        <v>32</v>
      </c>
      <c r="DX25" s="636"/>
      <c r="DY25" s="636"/>
      <c r="DZ25" s="636"/>
      <c r="EA25" s="636"/>
      <c r="EB25" s="636"/>
      <c r="EC25" s="648"/>
    </row>
    <row r="26" spans="2:133" ht="11.25" customHeight="1" x14ac:dyDescent="0.2">
      <c r="B26" s="618" t="s">
        <v>284</v>
      </c>
      <c r="C26" s="619"/>
      <c r="D26" s="619"/>
      <c r="E26" s="619"/>
      <c r="F26" s="619"/>
      <c r="G26" s="619"/>
      <c r="H26" s="619"/>
      <c r="I26" s="619"/>
      <c r="J26" s="619"/>
      <c r="K26" s="619"/>
      <c r="L26" s="619"/>
      <c r="M26" s="619"/>
      <c r="N26" s="619"/>
      <c r="O26" s="619"/>
      <c r="P26" s="619"/>
      <c r="Q26" s="620"/>
      <c r="R26" s="621">
        <v>3037</v>
      </c>
      <c r="S26" s="622"/>
      <c r="T26" s="622"/>
      <c r="U26" s="622"/>
      <c r="V26" s="622"/>
      <c r="W26" s="622"/>
      <c r="X26" s="622"/>
      <c r="Y26" s="623"/>
      <c r="Z26" s="659">
        <v>0</v>
      </c>
      <c r="AA26" s="659"/>
      <c r="AB26" s="659"/>
      <c r="AC26" s="659"/>
      <c r="AD26" s="660">
        <v>3037</v>
      </c>
      <c r="AE26" s="660"/>
      <c r="AF26" s="660"/>
      <c r="AG26" s="660"/>
      <c r="AH26" s="660"/>
      <c r="AI26" s="660"/>
      <c r="AJ26" s="660"/>
      <c r="AK26" s="660"/>
      <c r="AL26" s="624">
        <v>0</v>
      </c>
      <c r="AM26" s="625"/>
      <c r="AN26" s="625"/>
      <c r="AO26" s="661"/>
      <c r="AP26" s="618" t="s">
        <v>285</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286</v>
      </c>
      <c r="CE26" s="619"/>
      <c r="CF26" s="619"/>
      <c r="CG26" s="619"/>
      <c r="CH26" s="619"/>
      <c r="CI26" s="619"/>
      <c r="CJ26" s="619"/>
      <c r="CK26" s="619"/>
      <c r="CL26" s="619"/>
      <c r="CM26" s="619"/>
      <c r="CN26" s="619"/>
      <c r="CO26" s="619"/>
      <c r="CP26" s="619"/>
      <c r="CQ26" s="620"/>
      <c r="CR26" s="621">
        <v>1403876</v>
      </c>
      <c r="CS26" s="622"/>
      <c r="CT26" s="622"/>
      <c r="CU26" s="622"/>
      <c r="CV26" s="622"/>
      <c r="CW26" s="622"/>
      <c r="CX26" s="622"/>
      <c r="CY26" s="623"/>
      <c r="CZ26" s="624">
        <v>13.9</v>
      </c>
      <c r="DA26" s="636"/>
      <c r="DB26" s="636"/>
      <c r="DC26" s="637"/>
      <c r="DD26" s="627">
        <v>1331211</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287</v>
      </c>
      <c r="C27" s="619"/>
      <c r="D27" s="619"/>
      <c r="E27" s="619"/>
      <c r="F27" s="619"/>
      <c r="G27" s="619"/>
      <c r="H27" s="619"/>
      <c r="I27" s="619"/>
      <c r="J27" s="619"/>
      <c r="K27" s="619"/>
      <c r="L27" s="619"/>
      <c r="M27" s="619"/>
      <c r="N27" s="619"/>
      <c r="O27" s="619"/>
      <c r="P27" s="619"/>
      <c r="Q27" s="620"/>
      <c r="R27" s="621">
        <v>98130</v>
      </c>
      <c r="S27" s="622"/>
      <c r="T27" s="622"/>
      <c r="U27" s="622"/>
      <c r="V27" s="622"/>
      <c r="W27" s="622"/>
      <c r="X27" s="622"/>
      <c r="Y27" s="623"/>
      <c r="Z27" s="659">
        <v>0.9</v>
      </c>
      <c r="AA27" s="659"/>
      <c r="AB27" s="659"/>
      <c r="AC27" s="659"/>
      <c r="AD27" s="660" t="s">
        <v>122</v>
      </c>
      <c r="AE27" s="660"/>
      <c r="AF27" s="660"/>
      <c r="AG27" s="660"/>
      <c r="AH27" s="660"/>
      <c r="AI27" s="660"/>
      <c r="AJ27" s="660"/>
      <c r="AK27" s="660"/>
      <c r="AL27" s="624" t="s">
        <v>122</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3322370</v>
      </c>
      <c r="BH27" s="622"/>
      <c r="BI27" s="622"/>
      <c r="BJ27" s="622"/>
      <c r="BK27" s="622"/>
      <c r="BL27" s="622"/>
      <c r="BM27" s="622"/>
      <c r="BN27" s="623"/>
      <c r="BO27" s="659">
        <v>100</v>
      </c>
      <c r="BP27" s="659"/>
      <c r="BQ27" s="659"/>
      <c r="BR27" s="659"/>
      <c r="BS27" s="660" t="s">
        <v>122</v>
      </c>
      <c r="BT27" s="660"/>
      <c r="BU27" s="660"/>
      <c r="BV27" s="660"/>
      <c r="BW27" s="660"/>
      <c r="BX27" s="660"/>
      <c r="BY27" s="660"/>
      <c r="BZ27" s="660"/>
      <c r="CA27" s="660"/>
      <c r="CB27" s="695"/>
      <c r="CD27" s="618" t="s">
        <v>289</v>
      </c>
      <c r="CE27" s="619"/>
      <c r="CF27" s="619"/>
      <c r="CG27" s="619"/>
      <c r="CH27" s="619"/>
      <c r="CI27" s="619"/>
      <c r="CJ27" s="619"/>
      <c r="CK27" s="619"/>
      <c r="CL27" s="619"/>
      <c r="CM27" s="619"/>
      <c r="CN27" s="619"/>
      <c r="CO27" s="619"/>
      <c r="CP27" s="619"/>
      <c r="CQ27" s="620"/>
      <c r="CR27" s="621">
        <v>2080214</v>
      </c>
      <c r="CS27" s="634"/>
      <c r="CT27" s="634"/>
      <c r="CU27" s="634"/>
      <c r="CV27" s="634"/>
      <c r="CW27" s="634"/>
      <c r="CX27" s="634"/>
      <c r="CY27" s="635"/>
      <c r="CZ27" s="624">
        <v>20.6</v>
      </c>
      <c r="DA27" s="636"/>
      <c r="DB27" s="636"/>
      <c r="DC27" s="637"/>
      <c r="DD27" s="627">
        <v>769590</v>
      </c>
      <c r="DE27" s="634"/>
      <c r="DF27" s="634"/>
      <c r="DG27" s="634"/>
      <c r="DH27" s="634"/>
      <c r="DI27" s="634"/>
      <c r="DJ27" s="634"/>
      <c r="DK27" s="635"/>
      <c r="DL27" s="627">
        <v>536980</v>
      </c>
      <c r="DM27" s="634"/>
      <c r="DN27" s="634"/>
      <c r="DO27" s="634"/>
      <c r="DP27" s="634"/>
      <c r="DQ27" s="634"/>
      <c r="DR27" s="634"/>
      <c r="DS27" s="634"/>
      <c r="DT27" s="634"/>
      <c r="DU27" s="634"/>
      <c r="DV27" s="635"/>
      <c r="DW27" s="624">
        <v>8.1999999999999993</v>
      </c>
      <c r="DX27" s="636"/>
      <c r="DY27" s="636"/>
      <c r="DZ27" s="636"/>
      <c r="EA27" s="636"/>
      <c r="EB27" s="636"/>
      <c r="EC27" s="648"/>
    </row>
    <row r="28" spans="2:133" ht="11.25" customHeight="1" x14ac:dyDescent="0.2">
      <c r="B28" s="618" t="s">
        <v>290</v>
      </c>
      <c r="C28" s="619"/>
      <c r="D28" s="619"/>
      <c r="E28" s="619"/>
      <c r="F28" s="619"/>
      <c r="G28" s="619"/>
      <c r="H28" s="619"/>
      <c r="I28" s="619"/>
      <c r="J28" s="619"/>
      <c r="K28" s="619"/>
      <c r="L28" s="619"/>
      <c r="M28" s="619"/>
      <c r="N28" s="619"/>
      <c r="O28" s="619"/>
      <c r="P28" s="619"/>
      <c r="Q28" s="620"/>
      <c r="R28" s="621">
        <v>110664</v>
      </c>
      <c r="S28" s="622"/>
      <c r="T28" s="622"/>
      <c r="U28" s="622"/>
      <c r="V28" s="622"/>
      <c r="W28" s="622"/>
      <c r="X28" s="622"/>
      <c r="Y28" s="623"/>
      <c r="Z28" s="659">
        <v>1.1000000000000001</v>
      </c>
      <c r="AA28" s="659"/>
      <c r="AB28" s="659"/>
      <c r="AC28" s="659"/>
      <c r="AD28" s="660">
        <v>25275</v>
      </c>
      <c r="AE28" s="660"/>
      <c r="AF28" s="660"/>
      <c r="AG28" s="660"/>
      <c r="AH28" s="660"/>
      <c r="AI28" s="660"/>
      <c r="AJ28" s="660"/>
      <c r="AK28" s="660"/>
      <c r="AL28" s="624">
        <v>0.4</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707810</v>
      </c>
      <c r="CS28" s="622"/>
      <c r="CT28" s="622"/>
      <c r="CU28" s="622"/>
      <c r="CV28" s="622"/>
      <c r="CW28" s="622"/>
      <c r="CX28" s="622"/>
      <c r="CY28" s="623"/>
      <c r="CZ28" s="624">
        <v>7</v>
      </c>
      <c r="DA28" s="636"/>
      <c r="DB28" s="636"/>
      <c r="DC28" s="637"/>
      <c r="DD28" s="627">
        <v>707810</v>
      </c>
      <c r="DE28" s="622"/>
      <c r="DF28" s="622"/>
      <c r="DG28" s="622"/>
      <c r="DH28" s="622"/>
      <c r="DI28" s="622"/>
      <c r="DJ28" s="622"/>
      <c r="DK28" s="623"/>
      <c r="DL28" s="627">
        <v>707810</v>
      </c>
      <c r="DM28" s="622"/>
      <c r="DN28" s="622"/>
      <c r="DO28" s="622"/>
      <c r="DP28" s="622"/>
      <c r="DQ28" s="622"/>
      <c r="DR28" s="622"/>
      <c r="DS28" s="622"/>
      <c r="DT28" s="622"/>
      <c r="DU28" s="622"/>
      <c r="DV28" s="623"/>
      <c r="DW28" s="624">
        <v>10.8</v>
      </c>
      <c r="DX28" s="636"/>
      <c r="DY28" s="636"/>
      <c r="DZ28" s="636"/>
      <c r="EA28" s="636"/>
      <c r="EB28" s="636"/>
      <c r="EC28" s="648"/>
    </row>
    <row r="29" spans="2:133" ht="11.25" customHeight="1" x14ac:dyDescent="0.2">
      <c r="B29" s="618" t="s">
        <v>292</v>
      </c>
      <c r="C29" s="619"/>
      <c r="D29" s="619"/>
      <c r="E29" s="619"/>
      <c r="F29" s="619"/>
      <c r="G29" s="619"/>
      <c r="H29" s="619"/>
      <c r="I29" s="619"/>
      <c r="J29" s="619"/>
      <c r="K29" s="619"/>
      <c r="L29" s="619"/>
      <c r="M29" s="619"/>
      <c r="N29" s="619"/>
      <c r="O29" s="619"/>
      <c r="P29" s="619"/>
      <c r="Q29" s="620"/>
      <c r="R29" s="621">
        <v>45994</v>
      </c>
      <c r="S29" s="622"/>
      <c r="T29" s="622"/>
      <c r="U29" s="622"/>
      <c r="V29" s="622"/>
      <c r="W29" s="622"/>
      <c r="X29" s="622"/>
      <c r="Y29" s="623"/>
      <c r="Z29" s="659">
        <v>0.4</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293</v>
      </c>
      <c r="CE29" s="641"/>
      <c r="CF29" s="618" t="s">
        <v>66</v>
      </c>
      <c r="CG29" s="619"/>
      <c r="CH29" s="619"/>
      <c r="CI29" s="619"/>
      <c r="CJ29" s="619"/>
      <c r="CK29" s="619"/>
      <c r="CL29" s="619"/>
      <c r="CM29" s="619"/>
      <c r="CN29" s="619"/>
      <c r="CO29" s="619"/>
      <c r="CP29" s="619"/>
      <c r="CQ29" s="620"/>
      <c r="CR29" s="621">
        <v>707810</v>
      </c>
      <c r="CS29" s="634"/>
      <c r="CT29" s="634"/>
      <c r="CU29" s="634"/>
      <c r="CV29" s="634"/>
      <c r="CW29" s="634"/>
      <c r="CX29" s="634"/>
      <c r="CY29" s="635"/>
      <c r="CZ29" s="624">
        <v>7</v>
      </c>
      <c r="DA29" s="636"/>
      <c r="DB29" s="636"/>
      <c r="DC29" s="637"/>
      <c r="DD29" s="627">
        <v>707810</v>
      </c>
      <c r="DE29" s="634"/>
      <c r="DF29" s="634"/>
      <c r="DG29" s="634"/>
      <c r="DH29" s="634"/>
      <c r="DI29" s="634"/>
      <c r="DJ29" s="634"/>
      <c r="DK29" s="635"/>
      <c r="DL29" s="627">
        <v>707810</v>
      </c>
      <c r="DM29" s="634"/>
      <c r="DN29" s="634"/>
      <c r="DO29" s="634"/>
      <c r="DP29" s="634"/>
      <c r="DQ29" s="634"/>
      <c r="DR29" s="634"/>
      <c r="DS29" s="634"/>
      <c r="DT29" s="634"/>
      <c r="DU29" s="634"/>
      <c r="DV29" s="635"/>
      <c r="DW29" s="624">
        <v>10.8</v>
      </c>
      <c r="DX29" s="636"/>
      <c r="DY29" s="636"/>
      <c r="DZ29" s="636"/>
      <c r="EA29" s="636"/>
      <c r="EB29" s="636"/>
      <c r="EC29" s="648"/>
    </row>
    <row r="30" spans="2:133" ht="11.25" customHeight="1" x14ac:dyDescent="0.2">
      <c r="B30" s="618" t="s">
        <v>294</v>
      </c>
      <c r="C30" s="619"/>
      <c r="D30" s="619"/>
      <c r="E30" s="619"/>
      <c r="F30" s="619"/>
      <c r="G30" s="619"/>
      <c r="H30" s="619"/>
      <c r="I30" s="619"/>
      <c r="J30" s="619"/>
      <c r="K30" s="619"/>
      <c r="L30" s="619"/>
      <c r="M30" s="619"/>
      <c r="N30" s="619"/>
      <c r="O30" s="619"/>
      <c r="P30" s="619"/>
      <c r="Q30" s="620"/>
      <c r="R30" s="621">
        <v>1346200</v>
      </c>
      <c r="S30" s="622"/>
      <c r="T30" s="622"/>
      <c r="U30" s="622"/>
      <c r="V30" s="622"/>
      <c r="W30" s="622"/>
      <c r="X30" s="622"/>
      <c r="Y30" s="623"/>
      <c r="Z30" s="659">
        <v>12.8</v>
      </c>
      <c r="AA30" s="659"/>
      <c r="AB30" s="659"/>
      <c r="AC30" s="659"/>
      <c r="AD30" s="660" t="s">
        <v>122</v>
      </c>
      <c r="AE30" s="660"/>
      <c r="AF30" s="660"/>
      <c r="AG30" s="660"/>
      <c r="AH30" s="660"/>
      <c r="AI30" s="660"/>
      <c r="AJ30" s="660"/>
      <c r="AK30" s="660"/>
      <c r="AL30" s="624" t="s">
        <v>122</v>
      </c>
      <c r="AM30" s="625"/>
      <c r="AN30" s="625"/>
      <c r="AO30" s="661"/>
      <c r="AP30" s="679" t="s">
        <v>212</v>
      </c>
      <c r="AQ30" s="680"/>
      <c r="AR30" s="680"/>
      <c r="AS30" s="680"/>
      <c r="AT30" s="680"/>
      <c r="AU30" s="680"/>
      <c r="AV30" s="680"/>
      <c r="AW30" s="680"/>
      <c r="AX30" s="680"/>
      <c r="AY30" s="680"/>
      <c r="AZ30" s="680"/>
      <c r="BA30" s="680"/>
      <c r="BB30" s="680"/>
      <c r="BC30" s="680"/>
      <c r="BD30" s="680"/>
      <c r="BE30" s="680"/>
      <c r="BF30" s="681"/>
      <c r="BG30" s="679" t="s">
        <v>295</v>
      </c>
      <c r="BH30" s="693"/>
      <c r="BI30" s="693"/>
      <c r="BJ30" s="693"/>
      <c r="BK30" s="693"/>
      <c r="BL30" s="693"/>
      <c r="BM30" s="693"/>
      <c r="BN30" s="693"/>
      <c r="BO30" s="693"/>
      <c r="BP30" s="693"/>
      <c r="BQ30" s="694"/>
      <c r="BR30" s="679" t="s">
        <v>296</v>
      </c>
      <c r="BS30" s="693"/>
      <c r="BT30" s="693"/>
      <c r="BU30" s="693"/>
      <c r="BV30" s="693"/>
      <c r="BW30" s="693"/>
      <c r="BX30" s="693"/>
      <c r="BY30" s="693"/>
      <c r="BZ30" s="693"/>
      <c r="CA30" s="693"/>
      <c r="CB30" s="694"/>
      <c r="CD30" s="642"/>
      <c r="CE30" s="643"/>
      <c r="CF30" s="618" t="s">
        <v>297</v>
      </c>
      <c r="CG30" s="619"/>
      <c r="CH30" s="619"/>
      <c r="CI30" s="619"/>
      <c r="CJ30" s="619"/>
      <c r="CK30" s="619"/>
      <c r="CL30" s="619"/>
      <c r="CM30" s="619"/>
      <c r="CN30" s="619"/>
      <c r="CO30" s="619"/>
      <c r="CP30" s="619"/>
      <c r="CQ30" s="620"/>
      <c r="CR30" s="621">
        <v>682915</v>
      </c>
      <c r="CS30" s="622"/>
      <c r="CT30" s="622"/>
      <c r="CU30" s="622"/>
      <c r="CV30" s="622"/>
      <c r="CW30" s="622"/>
      <c r="CX30" s="622"/>
      <c r="CY30" s="623"/>
      <c r="CZ30" s="624">
        <v>6.8</v>
      </c>
      <c r="DA30" s="636"/>
      <c r="DB30" s="636"/>
      <c r="DC30" s="637"/>
      <c r="DD30" s="627">
        <v>682915</v>
      </c>
      <c r="DE30" s="622"/>
      <c r="DF30" s="622"/>
      <c r="DG30" s="622"/>
      <c r="DH30" s="622"/>
      <c r="DI30" s="622"/>
      <c r="DJ30" s="622"/>
      <c r="DK30" s="623"/>
      <c r="DL30" s="627">
        <v>682915</v>
      </c>
      <c r="DM30" s="622"/>
      <c r="DN30" s="622"/>
      <c r="DO30" s="622"/>
      <c r="DP30" s="622"/>
      <c r="DQ30" s="622"/>
      <c r="DR30" s="622"/>
      <c r="DS30" s="622"/>
      <c r="DT30" s="622"/>
      <c r="DU30" s="622"/>
      <c r="DV30" s="623"/>
      <c r="DW30" s="624">
        <v>10.4</v>
      </c>
      <c r="DX30" s="636"/>
      <c r="DY30" s="636"/>
      <c r="DZ30" s="636"/>
      <c r="EA30" s="636"/>
      <c r="EB30" s="636"/>
      <c r="EC30" s="648"/>
    </row>
    <row r="31" spans="2:133" ht="11.25" customHeight="1" x14ac:dyDescent="0.2">
      <c r="B31" s="696" t="s">
        <v>298</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299</v>
      </c>
      <c r="AQ31" s="688"/>
      <c r="AR31" s="688"/>
      <c r="AS31" s="688"/>
      <c r="AT31" s="689" t="s">
        <v>300</v>
      </c>
      <c r="AU31" s="206"/>
      <c r="AV31" s="206"/>
      <c r="AW31" s="206"/>
      <c r="AX31" s="676" t="s">
        <v>178</v>
      </c>
      <c r="AY31" s="677"/>
      <c r="AZ31" s="677"/>
      <c r="BA31" s="677"/>
      <c r="BB31" s="677"/>
      <c r="BC31" s="677"/>
      <c r="BD31" s="677"/>
      <c r="BE31" s="677"/>
      <c r="BF31" s="678"/>
      <c r="BG31" s="683">
        <v>99.1</v>
      </c>
      <c r="BH31" s="684"/>
      <c r="BI31" s="684"/>
      <c r="BJ31" s="684"/>
      <c r="BK31" s="684"/>
      <c r="BL31" s="684"/>
      <c r="BM31" s="685">
        <v>98.1</v>
      </c>
      <c r="BN31" s="684"/>
      <c r="BO31" s="684"/>
      <c r="BP31" s="684"/>
      <c r="BQ31" s="686"/>
      <c r="BR31" s="683">
        <v>99.3</v>
      </c>
      <c r="BS31" s="684"/>
      <c r="BT31" s="684"/>
      <c r="BU31" s="684"/>
      <c r="BV31" s="684"/>
      <c r="BW31" s="684"/>
      <c r="BX31" s="685">
        <v>98.3</v>
      </c>
      <c r="BY31" s="684"/>
      <c r="BZ31" s="684"/>
      <c r="CA31" s="684"/>
      <c r="CB31" s="686"/>
      <c r="CD31" s="642"/>
      <c r="CE31" s="643"/>
      <c r="CF31" s="618" t="s">
        <v>301</v>
      </c>
      <c r="CG31" s="619"/>
      <c r="CH31" s="619"/>
      <c r="CI31" s="619"/>
      <c r="CJ31" s="619"/>
      <c r="CK31" s="619"/>
      <c r="CL31" s="619"/>
      <c r="CM31" s="619"/>
      <c r="CN31" s="619"/>
      <c r="CO31" s="619"/>
      <c r="CP31" s="619"/>
      <c r="CQ31" s="620"/>
      <c r="CR31" s="621">
        <v>24895</v>
      </c>
      <c r="CS31" s="634"/>
      <c r="CT31" s="634"/>
      <c r="CU31" s="634"/>
      <c r="CV31" s="634"/>
      <c r="CW31" s="634"/>
      <c r="CX31" s="634"/>
      <c r="CY31" s="635"/>
      <c r="CZ31" s="624">
        <v>0.2</v>
      </c>
      <c r="DA31" s="636"/>
      <c r="DB31" s="636"/>
      <c r="DC31" s="637"/>
      <c r="DD31" s="627">
        <v>24895</v>
      </c>
      <c r="DE31" s="634"/>
      <c r="DF31" s="634"/>
      <c r="DG31" s="634"/>
      <c r="DH31" s="634"/>
      <c r="DI31" s="634"/>
      <c r="DJ31" s="634"/>
      <c r="DK31" s="635"/>
      <c r="DL31" s="627">
        <v>24895</v>
      </c>
      <c r="DM31" s="634"/>
      <c r="DN31" s="634"/>
      <c r="DO31" s="634"/>
      <c r="DP31" s="634"/>
      <c r="DQ31" s="634"/>
      <c r="DR31" s="634"/>
      <c r="DS31" s="634"/>
      <c r="DT31" s="634"/>
      <c r="DU31" s="634"/>
      <c r="DV31" s="635"/>
      <c r="DW31" s="624">
        <v>0.4</v>
      </c>
      <c r="DX31" s="636"/>
      <c r="DY31" s="636"/>
      <c r="DZ31" s="636"/>
      <c r="EA31" s="636"/>
      <c r="EB31" s="636"/>
      <c r="EC31" s="648"/>
    </row>
    <row r="32" spans="2:133" ht="11.25" customHeight="1" x14ac:dyDescent="0.2">
      <c r="B32" s="618" t="s">
        <v>302</v>
      </c>
      <c r="C32" s="619"/>
      <c r="D32" s="619"/>
      <c r="E32" s="619"/>
      <c r="F32" s="619"/>
      <c r="G32" s="619"/>
      <c r="H32" s="619"/>
      <c r="I32" s="619"/>
      <c r="J32" s="619"/>
      <c r="K32" s="619"/>
      <c r="L32" s="619"/>
      <c r="M32" s="619"/>
      <c r="N32" s="619"/>
      <c r="O32" s="619"/>
      <c r="P32" s="619"/>
      <c r="Q32" s="620"/>
      <c r="R32" s="621">
        <v>729916</v>
      </c>
      <c r="S32" s="622"/>
      <c r="T32" s="622"/>
      <c r="U32" s="622"/>
      <c r="V32" s="622"/>
      <c r="W32" s="622"/>
      <c r="X32" s="622"/>
      <c r="Y32" s="623"/>
      <c r="Z32" s="659">
        <v>7</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303</v>
      </c>
      <c r="AX32" s="618" t="s">
        <v>304</v>
      </c>
      <c r="AY32" s="619"/>
      <c r="AZ32" s="619"/>
      <c r="BA32" s="619"/>
      <c r="BB32" s="619"/>
      <c r="BC32" s="619"/>
      <c r="BD32" s="619"/>
      <c r="BE32" s="619"/>
      <c r="BF32" s="620"/>
      <c r="BG32" s="692">
        <v>99</v>
      </c>
      <c r="BH32" s="634"/>
      <c r="BI32" s="634"/>
      <c r="BJ32" s="634"/>
      <c r="BK32" s="634"/>
      <c r="BL32" s="634"/>
      <c r="BM32" s="625">
        <v>97.7</v>
      </c>
      <c r="BN32" s="634"/>
      <c r="BO32" s="634"/>
      <c r="BP32" s="634"/>
      <c r="BQ32" s="657"/>
      <c r="BR32" s="692">
        <v>99.1</v>
      </c>
      <c r="BS32" s="634"/>
      <c r="BT32" s="634"/>
      <c r="BU32" s="634"/>
      <c r="BV32" s="634"/>
      <c r="BW32" s="634"/>
      <c r="BX32" s="625">
        <v>97.9</v>
      </c>
      <c r="BY32" s="634"/>
      <c r="BZ32" s="634"/>
      <c r="CA32" s="634"/>
      <c r="CB32" s="657"/>
      <c r="CD32" s="644"/>
      <c r="CE32" s="645"/>
      <c r="CF32" s="618" t="s">
        <v>305</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2">
      <c r="B33" s="618" t="s">
        <v>306</v>
      </c>
      <c r="C33" s="619"/>
      <c r="D33" s="619"/>
      <c r="E33" s="619"/>
      <c r="F33" s="619"/>
      <c r="G33" s="619"/>
      <c r="H33" s="619"/>
      <c r="I33" s="619"/>
      <c r="J33" s="619"/>
      <c r="K33" s="619"/>
      <c r="L33" s="619"/>
      <c r="M33" s="619"/>
      <c r="N33" s="619"/>
      <c r="O33" s="619"/>
      <c r="P33" s="619"/>
      <c r="Q33" s="620"/>
      <c r="R33" s="621">
        <v>18209</v>
      </c>
      <c r="S33" s="622"/>
      <c r="T33" s="622"/>
      <c r="U33" s="622"/>
      <c r="V33" s="622"/>
      <c r="W33" s="622"/>
      <c r="X33" s="622"/>
      <c r="Y33" s="623"/>
      <c r="Z33" s="659">
        <v>0.2</v>
      </c>
      <c r="AA33" s="659"/>
      <c r="AB33" s="659"/>
      <c r="AC33" s="659"/>
      <c r="AD33" s="660" t="s">
        <v>122</v>
      </c>
      <c r="AE33" s="660"/>
      <c r="AF33" s="660"/>
      <c r="AG33" s="660"/>
      <c r="AH33" s="660"/>
      <c r="AI33" s="660"/>
      <c r="AJ33" s="660"/>
      <c r="AK33" s="660"/>
      <c r="AL33" s="624" t="s">
        <v>122</v>
      </c>
      <c r="AM33" s="625"/>
      <c r="AN33" s="625"/>
      <c r="AO33" s="661"/>
      <c r="AP33" s="664"/>
      <c r="AQ33" s="665"/>
      <c r="AR33" s="665"/>
      <c r="AS33" s="665"/>
      <c r="AT33" s="691"/>
      <c r="AU33" s="207"/>
      <c r="AV33" s="207"/>
      <c r="AW33" s="207"/>
      <c r="AX33" s="602" t="s">
        <v>307</v>
      </c>
      <c r="AY33" s="603"/>
      <c r="AZ33" s="603"/>
      <c r="BA33" s="603"/>
      <c r="BB33" s="603"/>
      <c r="BC33" s="603"/>
      <c r="BD33" s="603"/>
      <c r="BE33" s="603"/>
      <c r="BF33" s="604"/>
      <c r="BG33" s="682">
        <v>99.2</v>
      </c>
      <c r="BH33" s="606"/>
      <c r="BI33" s="606"/>
      <c r="BJ33" s="606"/>
      <c r="BK33" s="606"/>
      <c r="BL33" s="606"/>
      <c r="BM33" s="652">
        <v>98.5</v>
      </c>
      <c r="BN33" s="606"/>
      <c r="BO33" s="606"/>
      <c r="BP33" s="606"/>
      <c r="BQ33" s="669"/>
      <c r="BR33" s="682">
        <v>99.4</v>
      </c>
      <c r="BS33" s="606"/>
      <c r="BT33" s="606"/>
      <c r="BU33" s="606"/>
      <c r="BV33" s="606"/>
      <c r="BW33" s="606"/>
      <c r="BX33" s="652">
        <v>98.6</v>
      </c>
      <c r="BY33" s="606"/>
      <c r="BZ33" s="606"/>
      <c r="CA33" s="606"/>
      <c r="CB33" s="669"/>
      <c r="CD33" s="618" t="s">
        <v>308</v>
      </c>
      <c r="CE33" s="619"/>
      <c r="CF33" s="619"/>
      <c r="CG33" s="619"/>
      <c r="CH33" s="619"/>
      <c r="CI33" s="619"/>
      <c r="CJ33" s="619"/>
      <c r="CK33" s="619"/>
      <c r="CL33" s="619"/>
      <c r="CM33" s="619"/>
      <c r="CN33" s="619"/>
      <c r="CO33" s="619"/>
      <c r="CP33" s="619"/>
      <c r="CQ33" s="620"/>
      <c r="CR33" s="621">
        <v>4126486</v>
      </c>
      <c r="CS33" s="634"/>
      <c r="CT33" s="634"/>
      <c r="CU33" s="634"/>
      <c r="CV33" s="634"/>
      <c r="CW33" s="634"/>
      <c r="CX33" s="634"/>
      <c r="CY33" s="635"/>
      <c r="CZ33" s="624">
        <v>40.9</v>
      </c>
      <c r="DA33" s="636"/>
      <c r="DB33" s="636"/>
      <c r="DC33" s="637"/>
      <c r="DD33" s="627">
        <v>3486076</v>
      </c>
      <c r="DE33" s="634"/>
      <c r="DF33" s="634"/>
      <c r="DG33" s="634"/>
      <c r="DH33" s="634"/>
      <c r="DI33" s="634"/>
      <c r="DJ33" s="634"/>
      <c r="DK33" s="635"/>
      <c r="DL33" s="627">
        <v>2992857</v>
      </c>
      <c r="DM33" s="634"/>
      <c r="DN33" s="634"/>
      <c r="DO33" s="634"/>
      <c r="DP33" s="634"/>
      <c r="DQ33" s="634"/>
      <c r="DR33" s="634"/>
      <c r="DS33" s="634"/>
      <c r="DT33" s="634"/>
      <c r="DU33" s="634"/>
      <c r="DV33" s="635"/>
      <c r="DW33" s="624">
        <v>45.7</v>
      </c>
      <c r="DX33" s="636"/>
      <c r="DY33" s="636"/>
      <c r="DZ33" s="636"/>
      <c r="EA33" s="636"/>
      <c r="EB33" s="636"/>
      <c r="EC33" s="648"/>
    </row>
    <row r="34" spans="2:133" ht="11.25" customHeight="1" x14ac:dyDescent="0.2">
      <c r="B34" s="618" t="s">
        <v>309</v>
      </c>
      <c r="C34" s="619"/>
      <c r="D34" s="619"/>
      <c r="E34" s="619"/>
      <c r="F34" s="619"/>
      <c r="G34" s="619"/>
      <c r="H34" s="619"/>
      <c r="I34" s="619"/>
      <c r="J34" s="619"/>
      <c r="K34" s="619"/>
      <c r="L34" s="619"/>
      <c r="M34" s="619"/>
      <c r="N34" s="619"/>
      <c r="O34" s="619"/>
      <c r="P34" s="619"/>
      <c r="Q34" s="620"/>
      <c r="R34" s="621">
        <v>15326</v>
      </c>
      <c r="S34" s="622"/>
      <c r="T34" s="622"/>
      <c r="U34" s="622"/>
      <c r="V34" s="622"/>
      <c r="W34" s="622"/>
      <c r="X34" s="622"/>
      <c r="Y34" s="623"/>
      <c r="Z34" s="659">
        <v>0.1</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310</v>
      </c>
      <c r="CE34" s="619"/>
      <c r="CF34" s="619"/>
      <c r="CG34" s="619"/>
      <c r="CH34" s="619"/>
      <c r="CI34" s="619"/>
      <c r="CJ34" s="619"/>
      <c r="CK34" s="619"/>
      <c r="CL34" s="619"/>
      <c r="CM34" s="619"/>
      <c r="CN34" s="619"/>
      <c r="CO34" s="619"/>
      <c r="CP34" s="619"/>
      <c r="CQ34" s="620"/>
      <c r="CR34" s="621">
        <v>1562333</v>
      </c>
      <c r="CS34" s="622"/>
      <c r="CT34" s="622"/>
      <c r="CU34" s="622"/>
      <c r="CV34" s="622"/>
      <c r="CW34" s="622"/>
      <c r="CX34" s="622"/>
      <c r="CY34" s="623"/>
      <c r="CZ34" s="624">
        <v>15.5</v>
      </c>
      <c r="DA34" s="636"/>
      <c r="DB34" s="636"/>
      <c r="DC34" s="637"/>
      <c r="DD34" s="627">
        <v>1293691</v>
      </c>
      <c r="DE34" s="622"/>
      <c r="DF34" s="622"/>
      <c r="DG34" s="622"/>
      <c r="DH34" s="622"/>
      <c r="DI34" s="622"/>
      <c r="DJ34" s="622"/>
      <c r="DK34" s="623"/>
      <c r="DL34" s="627">
        <v>1217660</v>
      </c>
      <c r="DM34" s="622"/>
      <c r="DN34" s="622"/>
      <c r="DO34" s="622"/>
      <c r="DP34" s="622"/>
      <c r="DQ34" s="622"/>
      <c r="DR34" s="622"/>
      <c r="DS34" s="622"/>
      <c r="DT34" s="622"/>
      <c r="DU34" s="622"/>
      <c r="DV34" s="623"/>
      <c r="DW34" s="624">
        <v>18.600000000000001</v>
      </c>
      <c r="DX34" s="636"/>
      <c r="DY34" s="636"/>
      <c r="DZ34" s="636"/>
      <c r="EA34" s="636"/>
      <c r="EB34" s="636"/>
      <c r="EC34" s="648"/>
    </row>
    <row r="35" spans="2:133" ht="11.25" customHeight="1" x14ac:dyDescent="0.2">
      <c r="B35" s="618" t="s">
        <v>311</v>
      </c>
      <c r="C35" s="619"/>
      <c r="D35" s="619"/>
      <c r="E35" s="619"/>
      <c r="F35" s="619"/>
      <c r="G35" s="619"/>
      <c r="H35" s="619"/>
      <c r="I35" s="619"/>
      <c r="J35" s="619"/>
      <c r="K35" s="619"/>
      <c r="L35" s="619"/>
      <c r="M35" s="619"/>
      <c r="N35" s="619"/>
      <c r="O35" s="619"/>
      <c r="P35" s="619"/>
      <c r="Q35" s="620"/>
      <c r="R35" s="621">
        <v>469229</v>
      </c>
      <c r="S35" s="622"/>
      <c r="T35" s="622"/>
      <c r="U35" s="622"/>
      <c r="V35" s="622"/>
      <c r="W35" s="622"/>
      <c r="X35" s="622"/>
      <c r="Y35" s="623"/>
      <c r="Z35" s="659">
        <v>4.5</v>
      </c>
      <c r="AA35" s="659"/>
      <c r="AB35" s="659"/>
      <c r="AC35" s="659"/>
      <c r="AD35" s="660" t="s">
        <v>122</v>
      </c>
      <c r="AE35" s="660"/>
      <c r="AF35" s="660"/>
      <c r="AG35" s="660"/>
      <c r="AH35" s="660"/>
      <c r="AI35" s="660"/>
      <c r="AJ35" s="660"/>
      <c r="AK35" s="660"/>
      <c r="AL35" s="624" t="s">
        <v>122</v>
      </c>
      <c r="AM35" s="625"/>
      <c r="AN35" s="625"/>
      <c r="AO35" s="661"/>
      <c r="AP35" s="210"/>
      <c r="AQ35" s="679" t="s">
        <v>312</v>
      </c>
      <c r="AR35" s="680"/>
      <c r="AS35" s="680"/>
      <c r="AT35" s="680"/>
      <c r="AU35" s="680"/>
      <c r="AV35" s="680"/>
      <c r="AW35" s="680"/>
      <c r="AX35" s="680"/>
      <c r="AY35" s="680"/>
      <c r="AZ35" s="680"/>
      <c r="BA35" s="680"/>
      <c r="BB35" s="680"/>
      <c r="BC35" s="680"/>
      <c r="BD35" s="680"/>
      <c r="BE35" s="680"/>
      <c r="BF35" s="681"/>
      <c r="BG35" s="679" t="s">
        <v>313</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314</v>
      </c>
      <c r="CE35" s="619"/>
      <c r="CF35" s="619"/>
      <c r="CG35" s="619"/>
      <c r="CH35" s="619"/>
      <c r="CI35" s="619"/>
      <c r="CJ35" s="619"/>
      <c r="CK35" s="619"/>
      <c r="CL35" s="619"/>
      <c r="CM35" s="619"/>
      <c r="CN35" s="619"/>
      <c r="CO35" s="619"/>
      <c r="CP35" s="619"/>
      <c r="CQ35" s="620"/>
      <c r="CR35" s="621">
        <v>125745</v>
      </c>
      <c r="CS35" s="634"/>
      <c r="CT35" s="634"/>
      <c r="CU35" s="634"/>
      <c r="CV35" s="634"/>
      <c r="CW35" s="634"/>
      <c r="CX35" s="634"/>
      <c r="CY35" s="635"/>
      <c r="CZ35" s="624">
        <v>1.2</v>
      </c>
      <c r="DA35" s="636"/>
      <c r="DB35" s="636"/>
      <c r="DC35" s="637"/>
      <c r="DD35" s="627">
        <v>90712</v>
      </c>
      <c r="DE35" s="634"/>
      <c r="DF35" s="634"/>
      <c r="DG35" s="634"/>
      <c r="DH35" s="634"/>
      <c r="DI35" s="634"/>
      <c r="DJ35" s="634"/>
      <c r="DK35" s="635"/>
      <c r="DL35" s="627">
        <v>76599</v>
      </c>
      <c r="DM35" s="634"/>
      <c r="DN35" s="634"/>
      <c r="DO35" s="634"/>
      <c r="DP35" s="634"/>
      <c r="DQ35" s="634"/>
      <c r="DR35" s="634"/>
      <c r="DS35" s="634"/>
      <c r="DT35" s="634"/>
      <c r="DU35" s="634"/>
      <c r="DV35" s="635"/>
      <c r="DW35" s="624">
        <v>1.2</v>
      </c>
      <c r="DX35" s="636"/>
      <c r="DY35" s="636"/>
      <c r="DZ35" s="636"/>
      <c r="EA35" s="636"/>
      <c r="EB35" s="636"/>
      <c r="EC35" s="648"/>
    </row>
    <row r="36" spans="2:133" ht="11.25" customHeight="1" x14ac:dyDescent="0.2">
      <c r="B36" s="618" t="s">
        <v>315</v>
      </c>
      <c r="C36" s="619"/>
      <c r="D36" s="619"/>
      <c r="E36" s="619"/>
      <c r="F36" s="619"/>
      <c r="G36" s="619"/>
      <c r="H36" s="619"/>
      <c r="I36" s="619"/>
      <c r="J36" s="619"/>
      <c r="K36" s="619"/>
      <c r="L36" s="619"/>
      <c r="M36" s="619"/>
      <c r="N36" s="619"/>
      <c r="O36" s="619"/>
      <c r="P36" s="619"/>
      <c r="Q36" s="620"/>
      <c r="R36" s="621">
        <v>578355</v>
      </c>
      <c r="S36" s="622"/>
      <c r="T36" s="622"/>
      <c r="U36" s="622"/>
      <c r="V36" s="622"/>
      <c r="W36" s="622"/>
      <c r="X36" s="622"/>
      <c r="Y36" s="623"/>
      <c r="Z36" s="659">
        <v>5.5</v>
      </c>
      <c r="AA36" s="659"/>
      <c r="AB36" s="659"/>
      <c r="AC36" s="659"/>
      <c r="AD36" s="660" t="s">
        <v>122</v>
      </c>
      <c r="AE36" s="660"/>
      <c r="AF36" s="660"/>
      <c r="AG36" s="660"/>
      <c r="AH36" s="660"/>
      <c r="AI36" s="660"/>
      <c r="AJ36" s="660"/>
      <c r="AK36" s="660"/>
      <c r="AL36" s="624" t="s">
        <v>122</v>
      </c>
      <c r="AM36" s="625"/>
      <c r="AN36" s="625"/>
      <c r="AO36" s="661"/>
      <c r="AP36" s="210"/>
      <c r="AQ36" s="670" t="s">
        <v>316</v>
      </c>
      <c r="AR36" s="671"/>
      <c r="AS36" s="671"/>
      <c r="AT36" s="671"/>
      <c r="AU36" s="671"/>
      <c r="AV36" s="671"/>
      <c r="AW36" s="671"/>
      <c r="AX36" s="671"/>
      <c r="AY36" s="672"/>
      <c r="AZ36" s="673">
        <v>1453289</v>
      </c>
      <c r="BA36" s="674"/>
      <c r="BB36" s="674"/>
      <c r="BC36" s="674"/>
      <c r="BD36" s="674"/>
      <c r="BE36" s="674"/>
      <c r="BF36" s="675"/>
      <c r="BG36" s="676" t="s">
        <v>317</v>
      </c>
      <c r="BH36" s="677"/>
      <c r="BI36" s="677"/>
      <c r="BJ36" s="677"/>
      <c r="BK36" s="677"/>
      <c r="BL36" s="677"/>
      <c r="BM36" s="677"/>
      <c r="BN36" s="677"/>
      <c r="BO36" s="677"/>
      <c r="BP36" s="677"/>
      <c r="BQ36" s="677"/>
      <c r="BR36" s="677"/>
      <c r="BS36" s="677"/>
      <c r="BT36" s="677"/>
      <c r="BU36" s="678"/>
      <c r="BV36" s="673">
        <v>49530</v>
      </c>
      <c r="BW36" s="674"/>
      <c r="BX36" s="674"/>
      <c r="BY36" s="674"/>
      <c r="BZ36" s="674"/>
      <c r="CA36" s="674"/>
      <c r="CB36" s="675"/>
      <c r="CD36" s="618" t="s">
        <v>318</v>
      </c>
      <c r="CE36" s="619"/>
      <c r="CF36" s="619"/>
      <c r="CG36" s="619"/>
      <c r="CH36" s="619"/>
      <c r="CI36" s="619"/>
      <c r="CJ36" s="619"/>
      <c r="CK36" s="619"/>
      <c r="CL36" s="619"/>
      <c r="CM36" s="619"/>
      <c r="CN36" s="619"/>
      <c r="CO36" s="619"/>
      <c r="CP36" s="619"/>
      <c r="CQ36" s="620"/>
      <c r="CR36" s="621">
        <v>965904</v>
      </c>
      <c r="CS36" s="622"/>
      <c r="CT36" s="622"/>
      <c r="CU36" s="622"/>
      <c r="CV36" s="622"/>
      <c r="CW36" s="622"/>
      <c r="CX36" s="622"/>
      <c r="CY36" s="623"/>
      <c r="CZ36" s="624">
        <v>9.6</v>
      </c>
      <c r="DA36" s="636"/>
      <c r="DB36" s="636"/>
      <c r="DC36" s="637"/>
      <c r="DD36" s="627">
        <v>854513</v>
      </c>
      <c r="DE36" s="622"/>
      <c r="DF36" s="622"/>
      <c r="DG36" s="622"/>
      <c r="DH36" s="622"/>
      <c r="DI36" s="622"/>
      <c r="DJ36" s="622"/>
      <c r="DK36" s="623"/>
      <c r="DL36" s="627">
        <v>766981</v>
      </c>
      <c r="DM36" s="622"/>
      <c r="DN36" s="622"/>
      <c r="DO36" s="622"/>
      <c r="DP36" s="622"/>
      <c r="DQ36" s="622"/>
      <c r="DR36" s="622"/>
      <c r="DS36" s="622"/>
      <c r="DT36" s="622"/>
      <c r="DU36" s="622"/>
      <c r="DV36" s="623"/>
      <c r="DW36" s="624">
        <v>11.7</v>
      </c>
      <c r="DX36" s="636"/>
      <c r="DY36" s="636"/>
      <c r="DZ36" s="636"/>
      <c r="EA36" s="636"/>
      <c r="EB36" s="636"/>
      <c r="EC36" s="648"/>
    </row>
    <row r="37" spans="2:133" ht="11.25" customHeight="1" x14ac:dyDescent="0.2">
      <c r="B37" s="618" t="s">
        <v>319</v>
      </c>
      <c r="C37" s="619"/>
      <c r="D37" s="619"/>
      <c r="E37" s="619"/>
      <c r="F37" s="619"/>
      <c r="G37" s="619"/>
      <c r="H37" s="619"/>
      <c r="I37" s="619"/>
      <c r="J37" s="619"/>
      <c r="K37" s="619"/>
      <c r="L37" s="619"/>
      <c r="M37" s="619"/>
      <c r="N37" s="619"/>
      <c r="O37" s="619"/>
      <c r="P37" s="619"/>
      <c r="Q37" s="620"/>
      <c r="R37" s="621">
        <v>96889</v>
      </c>
      <c r="S37" s="622"/>
      <c r="T37" s="622"/>
      <c r="U37" s="622"/>
      <c r="V37" s="622"/>
      <c r="W37" s="622"/>
      <c r="X37" s="622"/>
      <c r="Y37" s="623"/>
      <c r="Z37" s="659">
        <v>0.9</v>
      </c>
      <c r="AA37" s="659"/>
      <c r="AB37" s="659"/>
      <c r="AC37" s="659"/>
      <c r="AD37" s="660">
        <v>13</v>
      </c>
      <c r="AE37" s="660"/>
      <c r="AF37" s="660"/>
      <c r="AG37" s="660"/>
      <c r="AH37" s="660"/>
      <c r="AI37" s="660"/>
      <c r="AJ37" s="660"/>
      <c r="AK37" s="660"/>
      <c r="AL37" s="624">
        <v>0</v>
      </c>
      <c r="AM37" s="625"/>
      <c r="AN37" s="625"/>
      <c r="AO37" s="661"/>
      <c r="AQ37" s="654" t="s">
        <v>320</v>
      </c>
      <c r="AR37" s="655"/>
      <c r="AS37" s="655"/>
      <c r="AT37" s="655"/>
      <c r="AU37" s="655"/>
      <c r="AV37" s="655"/>
      <c r="AW37" s="655"/>
      <c r="AX37" s="655"/>
      <c r="AY37" s="656"/>
      <c r="AZ37" s="621">
        <v>322940</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24182</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79063</v>
      </c>
      <c r="CS37" s="634"/>
      <c r="CT37" s="634"/>
      <c r="CU37" s="634"/>
      <c r="CV37" s="634"/>
      <c r="CW37" s="634"/>
      <c r="CX37" s="634"/>
      <c r="CY37" s="635"/>
      <c r="CZ37" s="624">
        <v>0.8</v>
      </c>
      <c r="DA37" s="636"/>
      <c r="DB37" s="636"/>
      <c r="DC37" s="637"/>
      <c r="DD37" s="627">
        <v>63563</v>
      </c>
      <c r="DE37" s="634"/>
      <c r="DF37" s="634"/>
      <c r="DG37" s="634"/>
      <c r="DH37" s="634"/>
      <c r="DI37" s="634"/>
      <c r="DJ37" s="634"/>
      <c r="DK37" s="635"/>
      <c r="DL37" s="627">
        <v>48474</v>
      </c>
      <c r="DM37" s="634"/>
      <c r="DN37" s="634"/>
      <c r="DO37" s="634"/>
      <c r="DP37" s="634"/>
      <c r="DQ37" s="634"/>
      <c r="DR37" s="634"/>
      <c r="DS37" s="634"/>
      <c r="DT37" s="634"/>
      <c r="DU37" s="634"/>
      <c r="DV37" s="635"/>
      <c r="DW37" s="624">
        <v>0.7</v>
      </c>
      <c r="DX37" s="636"/>
      <c r="DY37" s="636"/>
      <c r="DZ37" s="636"/>
      <c r="EA37" s="636"/>
      <c r="EB37" s="636"/>
      <c r="EC37" s="648"/>
    </row>
    <row r="38" spans="2:133" ht="11.25" customHeight="1" x14ac:dyDescent="0.2">
      <c r="B38" s="618" t="s">
        <v>323</v>
      </c>
      <c r="C38" s="619"/>
      <c r="D38" s="619"/>
      <c r="E38" s="619"/>
      <c r="F38" s="619"/>
      <c r="G38" s="619"/>
      <c r="H38" s="619"/>
      <c r="I38" s="619"/>
      <c r="J38" s="619"/>
      <c r="K38" s="619"/>
      <c r="L38" s="619"/>
      <c r="M38" s="619"/>
      <c r="N38" s="619"/>
      <c r="O38" s="619"/>
      <c r="P38" s="619"/>
      <c r="Q38" s="620"/>
      <c r="R38" s="621">
        <v>376300</v>
      </c>
      <c r="S38" s="622"/>
      <c r="T38" s="622"/>
      <c r="U38" s="622"/>
      <c r="V38" s="622"/>
      <c r="W38" s="622"/>
      <c r="X38" s="622"/>
      <c r="Y38" s="623"/>
      <c r="Z38" s="659">
        <v>3.6</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t="s">
        <v>122</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3585</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1130349</v>
      </c>
      <c r="CS38" s="622"/>
      <c r="CT38" s="622"/>
      <c r="CU38" s="622"/>
      <c r="CV38" s="622"/>
      <c r="CW38" s="622"/>
      <c r="CX38" s="622"/>
      <c r="CY38" s="623"/>
      <c r="CZ38" s="624">
        <v>11.2</v>
      </c>
      <c r="DA38" s="636"/>
      <c r="DB38" s="636"/>
      <c r="DC38" s="637"/>
      <c r="DD38" s="627">
        <v>946412</v>
      </c>
      <c r="DE38" s="622"/>
      <c r="DF38" s="622"/>
      <c r="DG38" s="622"/>
      <c r="DH38" s="622"/>
      <c r="DI38" s="622"/>
      <c r="DJ38" s="622"/>
      <c r="DK38" s="623"/>
      <c r="DL38" s="627">
        <v>931617</v>
      </c>
      <c r="DM38" s="622"/>
      <c r="DN38" s="622"/>
      <c r="DO38" s="622"/>
      <c r="DP38" s="622"/>
      <c r="DQ38" s="622"/>
      <c r="DR38" s="622"/>
      <c r="DS38" s="622"/>
      <c r="DT38" s="622"/>
      <c r="DU38" s="622"/>
      <c r="DV38" s="623"/>
      <c r="DW38" s="624">
        <v>14.2</v>
      </c>
      <c r="DX38" s="636"/>
      <c r="DY38" s="636"/>
      <c r="DZ38" s="636"/>
      <c r="EA38" s="636"/>
      <c r="EB38" s="636"/>
      <c r="EC38" s="648"/>
    </row>
    <row r="39" spans="2:133" ht="11.25" customHeight="1" x14ac:dyDescent="0.2">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t="s">
        <v>122</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5094</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317155</v>
      </c>
      <c r="CS39" s="634"/>
      <c r="CT39" s="634"/>
      <c r="CU39" s="634"/>
      <c r="CV39" s="634"/>
      <c r="CW39" s="634"/>
      <c r="CX39" s="634"/>
      <c r="CY39" s="635"/>
      <c r="CZ39" s="624">
        <v>3.1</v>
      </c>
      <c r="DA39" s="636"/>
      <c r="DB39" s="636"/>
      <c r="DC39" s="637"/>
      <c r="DD39" s="627">
        <v>300748</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331</v>
      </c>
      <c r="C40" s="619"/>
      <c r="D40" s="619"/>
      <c r="E40" s="619"/>
      <c r="F40" s="619"/>
      <c r="G40" s="619"/>
      <c r="H40" s="619"/>
      <c r="I40" s="619"/>
      <c r="J40" s="619"/>
      <c r="K40" s="619"/>
      <c r="L40" s="619"/>
      <c r="M40" s="619"/>
      <c r="N40" s="619"/>
      <c r="O40" s="619"/>
      <c r="P40" s="619"/>
      <c r="Q40" s="620"/>
      <c r="R40" s="621">
        <v>30600</v>
      </c>
      <c r="S40" s="622"/>
      <c r="T40" s="622"/>
      <c r="U40" s="622"/>
      <c r="V40" s="622"/>
      <c r="W40" s="622"/>
      <c r="X40" s="622"/>
      <c r="Y40" s="623"/>
      <c r="Z40" s="659">
        <v>0.3</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11"/>
      <c r="BM40" s="619" t="s">
        <v>334</v>
      </c>
      <c r="BN40" s="619"/>
      <c r="BO40" s="619"/>
      <c r="BP40" s="619"/>
      <c r="BQ40" s="619"/>
      <c r="BR40" s="619"/>
      <c r="BS40" s="619"/>
      <c r="BT40" s="619"/>
      <c r="BU40" s="620"/>
      <c r="BV40" s="621">
        <v>123</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v>25000</v>
      </c>
      <c r="CS40" s="622"/>
      <c r="CT40" s="622"/>
      <c r="CU40" s="622"/>
      <c r="CV40" s="622"/>
      <c r="CW40" s="622"/>
      <c r="CX40" s="622"/>
      <c r="CY40" s="623"/>
      <c r="CZ40" s="624">
        <v>0.2</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336</v>
      </c>
      <c r="C41" s="603"/>
      <c r="D41" s="603"/>
      <c r="E41" s="603"/>
      <c r="F41" s="603"/>
      <c r="G41" s="603"/>
      <c r="H41" s="603"/>
      <c r="I41" s="603"/>
      <c r="J41" s="603"/>
      <c r="K41" s="603"/>
      <c r="L41" s="603"/>
      <c r="M41" s="603"/>
      <c r="N41" s="603"/>
      <c r="O41" s="603"/>
      <c r="P41" s="603"/>
      <c r="Q41" s="604"/>
      <c r="R41" s="605">
        <v>10486357</v>
      </c>
      <c r="S41" s="646"/>
      <c r="T41" s="646"/>
      <c r="U41" s="646"/>
      <c r="V41" s="646"/>
      <c r="W41" s="646"/>
      <c r="X41" s="646"/>
      <c r="Y41" s="649"/>
      <c r="Z41" s="650">
        <v>100</v>
      </c>
      <c r="AA41" s="650"/>
      <c r="AB41" s="650"/>
      <c r="AC41" s="650"/>
      <c r="AD41" s="651">
        <v>6516764</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193618</v>
      </c>
      <c r="BA41" s="622"/>
      <c r="BB41" s="622"/>
      <c r="BC41" s="622"/>
      <c r="BD41" s="634"/>
      <c r="BE41" s="634"/>
      <c r="BF41" s="657"/>
      <c r="BG41" s="662"/>
      <c r="BH41" s="663"/>
      <c r="BI41" s="663"/>
      <c r="BJ41" s="663"/>
      <c r="BK41" s="663"/>
      <c r="BL41" s="211"/>
      <c r="BM41" s="619" t="s">
        <v>338</v>
      </c>
      <c r="BN41" s="619"/>
      <c r="BO41" s="619"/>
      <c r="BP41" s="619"/>
      <c r="BQ41" s="619"/>
      <c r="BR41" s="619"/>
      <c r="BS41" s="619"/>
      <c r="BT41" s="619"/>
      <c r="BU41" s="620"/>
      <c r="BV41" s="621" t="s">
        <v>122</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340</v>
      </c>
      <c r="AR42" s="667"/>
      <c r="AS42" s="667"/>
      <c r="AT42" s="667"/>
      <c r="AU42" s="667"/>
      <c r="AV42" s="667"/>
      <c r="AW42" s="667"/>
      <c r="AX42" s="667"/>
      <c r="AY42" s="668"/>
      <c r="AZ42" s="605">
        <v>936731</v>
      </c>
      <c r="BA42" s="646"/>
      <c r="BB42" s="646"/>
      <c r="BC42" s="646"/>
      <c r="BD42" s="606"/>
      <c r="BE42" s="606"/>
      <c r="BF42" s="669"/>
      <c r="BG42" s="664"/>
      <c r="BH42" s="665"/>
      <c r="BI42" s="665"/>
      <c r="BJ42" s="665"/>
      <c r="BK42" s="665"/>
      <c r="BL42" s="212"/>
      <c r="BM42" s="603" t="s">
        <v>341</v>
      </c>
      <c r="BN42" s="603"/>
      <c r="BO42" s="603"/>
      <c r="BP42" s="603"/>
      <c r="BQ42" s="603"/>
      <c r="BR42" s="603"/>
      <c r="BS42" s="603"/>
      <c r="BT42" s="603"/>
      <c r="BU42" s="604"/>
      <c r="BV42" s="605">
        <v>377</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938517</v>
      </c>
      <c r="CS42" s="634"/>
      <c r="CT42" s="634"/>
      <c r="CU42" s="634"/>
      <c r="CV42" s="634"/>
      <c r="CW42" s="634"/>
      <c r="CX42" s="634"/>
      <c r="CY42" s="635"/>
      <c r="CZ42" s="624">
        <v>9.3000000000000007</v>
      </c>
      <c r="DA42" s="636"/>
      <c r="DB42" s="636"/>
      <c r="DC42" s="637"/>
      <c r="DD42" s="627">
        <v>346027</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343</v>
      </c>
      <c r="CD43" s="618" t="s">
        <v>344</v>
      </c>
      <c r="CE43" s="619"/>
      <c r="CF43" s="619"/>
      <c r="CG43" s="619"/>
      <c r="CH43" s="619"/>
      <c r="CI43" s="619"/>
      <c r="CJ43" s="619"/>
      <c r="CK43" s="619"/>
      <c r="CL43" s="619"/>
      <c r="CM43" s="619"/>
      <c r="CN43" s="619"/>
      <c r="CO43" s="619"/>
      <c r="CP43" s="619"/>
      <c r="CQ43" s="620"/>
      <c r="CR43" s="621">
        <v>25330</v>
      </c>
      <c r="CS43" s="634"/>
      <c r="CT43" s="634"/>
      <c r="CU43" s="634"/>
      <c r="CV43" s="634"/>
      <c r="CW43" s="634"/>
      <c r="CX43" s="634"/>
      <c r="CY43" s="635"/>
      <c r="CZ43" s="624">
        <v>0.3</v>
      </c>
      <c r="DA43" s="636"/>
      <c r="DB43" s="636"/>
      <c r="DC43" s="637"/>
      <c r="DD43" s="627">
        <v>25330</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938517</v>
      </c>
      <c r="CS44" s="622"/>
      <c r="CT44" s="622"/>
      <c r="CU44" s="622"/>
      <c r="CV44" s="622"/>
      <c r="CW44" s="622"/>
      <c r="CX44" s="622"/>
      <c r="CY44" s="623"/>
      <c r="CZ44" s="624">
        <v>9.3000000000000007</v>
      </c>
      <c r="DA44" s="625"/>
      <c r="DB44" s="625"/>
      <c r="DC44" s="626"/>
      <c r="DD44" s="627">
        <v>346027</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155888</v>
      </c>
      <c r="CS45" s="634"/>
      <c r="CT45" s="634"/>
      <c r="CU45" s="634"/>
      <c r="CV45" s="634"/>
      <c r="CW45" s="634"/>
      <c r="CX45" s="634"/>
      <c r="CY45" s="635"/>
      <c r="CZ45" s="624">
        <v>1.5</v>
      </c>
      <c r="DA45" s="636"/>
      <c r="DB45" s="636"/>
      <c r="DC45" s="637"/>
      <c r="DD45" s="627">
        <v>27451</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349</v>
      </c>
      <c r="CG46" s="619"/>
      <c r="CH46" s="619"/>
      <c r="CI46" s="619"/>
      <c r="CJ46" s="619"/>
      <c r="CK46" s="619"/>
      <c r="CL46" s="619"/>
      <c r="CM46" s="619"/>
      <c r="CN46" s="619"/>
      <c r="CO46" s="619"/>
      <c r="CP46" s="619"/>
      <c r="CQ46" s="620"/>
      <c r="CR46" s="621">
        <v>782629</v>
      </c>
      <c r="CS46" s="622"/>
      <c r="CT46" s="622"/>
      <c r="CU46" s="622"/>
      <c r="CV46" s="622"/>
      <c r="CW46" s="622"/>
      <c r="CX46" s="622"/>
      <c r="CY46" s="623"/>
      <c r="CZ46" s="624">
        <v>7.8</v>
      </c>
      <c r="DA46" s="625"/>
      <c r="DB46" s="625"/>
      <c r="DC46" s="626"/>
      <c r="DD46" s="627">
        <v>318576</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350</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1" x14ac:dyDescent="0.2">
      <c r="B48" s="213"/>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352</v>
      </c>
      <c r="CE49" s="603"/>
      <c r="CF49" s="603"/>
      <c r="CG49" s="603"/>
      <c r="CH49" s="603"/>
      <c r="CI49" s="603"/>
      <c r="CJ49" s="603"/>
      <c r="CK49" s="603"/>
      <c r="CL49" s="603"/>
      <c r="CM49" s="603"/>
      <c r="CN49" s="603"/>
      <c r="CO49" s="603"/>
      <c r="CP49" s="603"/>
      <c r="CQ49" s="604"/>
      <c r="CR49" s="605">
        <v>10095561</v>
      </c>
      <c r="CS49" s="606"/>
      <c r="CT49" s="606"/>
      <c r="CU49" s="606"/>
      <c r="CV49" s="606"/>
      <c r="CW49" s="606"/>
      <c r="CX49" s="606"/>
      <c r="CY49" s="607"/>
      <c r="CZ49" s="608">
        <v>100</v>
      </c>
      <c r="DA49" s="609"/>
      <c r="DB49" s="609"/>
      <c r="DC49" s="610"/>
      <c r="DD49" s="611">
        <v>7416361</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9tSlDZrykz+24Ice7NGLv2avbfYuIWVL76GaFi3+mc0ZNu03H7phlM2ptivjoBt4qIqLouwaHvFcmlgXPxgkaw==" saltValue="aOwORMc5j8IHJjLKuQhWG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353</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354</v>
      </c>
      <c r="DK2" s="1092"/>
      <c r="DL2" s="1092"/>
      <c r="DM2" s="1092"/>
      <c r="DN2" s="1092"/>
      <c r="DO2" s="1093"/>
      <c r="DP2" s="216"/>
      <c r="DQ2" s="1091" t="s">
        <v>355</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4"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20"/>
      <c r="BA5" s="220"/>
      <c r="BB5" s="220"/>
      <c r="BC5" s="220"/>
      <c r="BD5" s="220"/>
      <c r="BE5" s="221"/>
      <c r="BF5" s="221"/>
      <c r="BG5" s="221"/>
      <c r="BH5" s="221"/>
      <c r="BI5" s="221"/>
      <c r="BJ5" s="221"/>
      <c r="BK5" s="221"/>
      <c r="BL5" s="221"/>
      <c r="BM5" s="221"/>
      <c r="BN5" s="221"/>
      <c r="BO5" s="221"/>
      <c r="BP5" s="221"/>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4" t="s">
        <v>372</v>
      </c>
      <c r="DH5" s="1085"/>
      <c r="DI5" s="1085"/>
      <c r="DJ5" s="1085"/>
      <c r="DK5" s="1086"/>
      <c r="DL5" s="1084" t="s">
        <v>373</v>
      </c>
      <c r="DM5" s="1085"/>
      <c r="DN5" s="1085"/>
      <c r="DO5" s="1085"/>
      <c r="DP5" s="1086"/>
      <c r="DQ5" s="1001" t="s">
        <v>374</v>
      </c>
      <c r="DR5" s="1002"/>
      <c r="DS5" s="1002"/>
      <c r="DT5" s="1002"/>
      <c r="DU5" s="1003"/>
      <c r="DV5" s="1001" t="s">
        <v>365</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375</v>
      </c>
      <c r="C7" s="1048"/>
      <c r="D7" s="1048"/>
      <c r="E7" s="1048"/>
      <c r="F7" s="1048"/>
      <c r="G7" s="1048"/>
      <c r="H7" s="1048"/>
      <c r="I7" s="1048"/>
      <c r="J7" s="1048"/>
      <c r="K7" s="1048"/>
      <c r="L7" s="1048"/>
      <c r="M7" s="1048"/>
      <c r="N7" s="1048"/>
      <c r="O7" s="1048"/>
      <c r="P7" s="1049"/>
      <c r="Q7" s="1102">
        <v>10521</v>
      </c>
      <c r="R7" s="1103"/>
      <c r="S7" s="1103"/>
      <c r="T7" s="1103"/>
      <c r="U7" s="1103"/>
      <c r="V7" s="1103">
        <v>10130</v>
      </c>
      <c r="W7" s="1103"/>
      <c r="X7" s="1103"/>
      <c r="Y7" s="1103"/>
      <c r="Z7" s="1103"/>
      <c r="AA7" s="1103">
        <v>391</v>
      </c>
      <c r="AB7" s="1103"/>
      <c r="AC7" s="1103"/>
      <c r="AD7" s="1103"/>
      <c r="AE7" s="1104"/>
      <c r="AF7" s="1105">
        <v>371</v>
      </c>
      <c r="AG7" s="1106"/>
      <c r="AH7" s="1106"/>
      <c r="AI7" s="1106"/>
      <c r="AJ7" s="1107"/>
      <c r="AK7" s="1108">
        <v>469</v>
      </c>
      <c r="AL7" s="1109"/>
      <c r="AM7" s="1109"/>
      <c r="AN7" s="1109"/>
      <c r="AO7" s="1109"/>
      <c r="AP7" s="1109">
        <v>6220</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549</v>
      </c>
      <c r="BT7" s="1100"/>
      <c r="BU7" s="1100"/>
      <c r="BV7" s="1100"/>
      <c r="BW7" s="1100"/>
      <c r="BX7" s="1100"/>
      <c r="BY7" s="1100"/>
      <c r="BZ7" s="1100"/>
      <c r="CA7" s="1100"/>
      <c r="CB7" s="1100"/>
      <c r="CC7" s="1100"/>
      <c r="CD7" s="1100"/>
      <c r="CE7" s="1100"/>
      <c r="CF7" s="1100"/>
      <c r="CG7" s="1112"/>
      <c r="CH7" s="1096">
        <v>0</v>
      </c>
      <c r="CI7" s="1097"/>
      <c r="CJ7" s="1097"/>
      <c r="CK7" s="1097"/>
      <c r="CL7" s="1098"/>
      <c r="CM7" s="1096">
        <v>13</v>
      </c>
      <c r="CN7" s="1097"/>
      <c r="CO7" s="1097"/>
      <c r="CP7" s="1097"/>
      <c r="CQ7" s="1098"/>
      <c r="CR7" s="1096">
        <v>1</v>
      </c>
      <c r="CS7" s="1097"/>
      <c r="CT7" s="1097"/>
      <c r="CU7" s="1097"/>
      <c r="CV7" s="1098"/>
      <c r="CW7" s="1096" t="s">
        <v>544</v>
      </c>
      <c r="CX7" s="1097"/>
      <c r="CY7" s="1097"/>
      <c r="CZ7" s="1097"/>
      <c r="DA7" s="1098"/>
      <c r="DB7" s="1096" t="s">
        <v>544</v>
      </c>
      <c r="DC7" s="1097"/>
      <c r="DD7" s="1097"/>
      <c r="DE7" s="1097"/>
      <c r="DF7" s="1098"/>
      <c r="DG7" s="1096" t="s">
        <v>544</v>
      </c>
      <c r="DH7" s="1097"/>
      <c r="DI7" s="1097"/>
      <c r="DJ7" s="1097"/>
      <c r="DK7" s="1098"/>
      <c r="DL7" s="1096" t="s">
        <v>544</v>
      </c>
      <c r="DM7" s="1097"/>
      <c r="DN7" s="1097"/>
      <c r="DO7" s="1097"/>
      <c r="DP7" s="1098"/>
      <c r="DQ7" s="1096" t="s">
        <v>544</v>
      </c>
      <c r="DR7" s="1097"/>
      <c r="DS7" s="1097"/>
      <c r="DT7" s="1097"/>
      <c r="DU7" s="1098"/>
      <c r="DV7" s="1099"/>
      <c r="DW7" s="1100"/>
      <c r="DX7" s="1100"/>
      <c r="DY7" s="1100"/>
      <c r="DZ7" s="1101"/>
      <c r="EA7" s="222"/>
    </row>
    <row r="8" spans="1:131" s="223" customFormat="1" ht="26.25" customHeight="1" x14ac:dyDescent="0.2">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377</v>
      </c>
      <c r="B23" s="937" t="s">
        <v>378</v>
      </c>
      <c r="C23" s="938"/>
      <c r="D23" s="938"/>
      <c r="E23" s="938"/>
      <c r="F23" s="938"/>
      <c r="G23" s="938"/>
      <c r="H23" s="938"/>
      <c r="I23" s="938"/>
      <c r="J23" s="938"/>
      <c r="K23" s="938"/>
      <c r="L23" s="938"/>
      <c r="M23" s="938"/>
      <c r="N23" s="938"/>
      <c r="O23" s="938"/>
      <c r="P23" s="948"/>
      <c r="Q23" s="1067">
        <v>10521</v>
      </c>
      <c r="R23" s="1061"/>
      <c r="S23" s="1061"/>
      <c r="T23" s="1061"/>
      <c r="U23" s="1061"/>
      <c r="V23" s="1061">
        <v>10130</v>
      </c>
      <c r="W23" s="1061"/>
      <c r="X23" s="1061"/>
      <c r="Y23" s="1061"/>
      <c r="Z23" s="1061"/>
      <c r="AA23" s="1061">
        <v>391</v>
      </c>
      <c r="AB23" s="1061"/>
      <c r="AC23" s="1061"/>
      <c r="AD23" s="1061"/>
      <c r="AE23" s="1068"/>
      <c r="AF23" s="1069">
        <v>371</v>
      </c>
      <c r="AG23" s="1061"/>
      <c r="AH23" s="1061"/>
      <c r="AI23" s="1061"/>
      <c r="AJ23" s="1070"/>
      <c r="AK23" s="1071"/>
      <c r="AL23" s="1072"/>
      <c r="AM23" s="1072"/>
      <c r="AN23" s="1072"/>
      <c r="AO23" s="1072"/>
      <c r="AP23" s="1061">
        <v>6220</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358</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365</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389</v>
      </c>
      <c r="C28" s="1048"/>
      <c r="D28" s="1048"/>
      <c r="E28" s="1048"/>
      <c r="F28" s="1048"/>
      <c r="G28" s="1048"/>
      <c r="H28" s="1048"/>
      <c r="I28" s="1048"/>
      <c r="J28" s="1048"/>
      <c r="K28" s="1048"/>
      <c r="L28" s="1048"/>
      <c r="M28" s="1048"/>
      <c r="N28" s="1048"/>
      <c r="O28" s="1048"/>
      <c r="P28" s="1049"/>
      <c r="Q28" s="1050">
        <v>2856</v>
      </c>
      <c r="R28" s="1051"/>
      <c r="S28" s="1051"/>
      <c r="T28" s="1051"/>
      <c r="U28" s="1051"/>
      <c r="V28" s="1051">
        <v>2806</v>
      </c>
      <c r="W28" s="1051"/>
      <c r="X28" s="1051"/>
      <c r="Y28" s="1051"/>
      <c r="Z28" s="1051"/>
      <c r="AA28" s="1051">
        <f>Q28-V28</f>
        <v>50</v>
      </c>
      <c r="AB28" s="1051"/>
      <c r="AC28" s="1051"/>
      <c r="AD28" s="1051"/>
      <c r="AE28" s="1052"/>
      <c r="AF28" s="1053">
        <v>50</v>
      </c>
      <c r="AG28" s="1051"/>
      <c r="AH28" s="1051"/>
      <c r="AI28" s="1051"/>
      <c r="AJ28" s="1054"/>
      <c r="AK28" s="1042">
        <v>193</v>
      </c>
      <c r="AL28" s="1043"/>
      <c r="AM28" s="1043"/>
      <c r="AN28" s="1043"/>
      <c r="AO28" s="1043"/>
      <c r="AP28" s="1043" t="s">
        <v>544</v>
      </c>
      <c r="AQ28" s="1043"/>
      <c r="AR28" s="1043"/>
      <c r="AS28" s="1043"/>
      <c r="AT28" s="1043"/>
      <c r="AU28" s="1043" t="s">
        <v>544</v>
      </c>
      <c r="AV28" s="1043"/>
      <c r="AW28" s="1043"/>
      <c r="AX28" s="1043"/>
      <c r="AY28" s="1043"/>
      <c r="AZ28" s="1044" t="s">
        <v>544</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390</v>
      </c>
      <c r="C29" s="1031"/>
      <c r="D29" s="1031"/>
      <c r="E29" s="1031"/>
      <c r="F29" s="1031"/>
      <c r="G29" s="1031"/>
      <c r="H29" s="1031"/>
      <c r="I29" s="1031"/>
      <c r="J29" s="1031"/>
      <c r="K29" s="1031"/>
      <c r="L29" s="1031"/>
      <c r="M29" s="1031"/>
      <c r="N29" s="1031"/>
      <c r="O29" s="1031"/>
      <c r="P29" s="1032"/>
      <c r="Q29" s="1038">
        <v>3055</v>
      </c>
      <c r="R29" s="1039"/>
      <c r="S29" s="1039"/>
      <c r="T29" s="1039"/>
      <c r="U29" s="1039"/>
      <c r="V29" s="1039">
        <v>2944</v>
      </c>
      <c r="W29" s="1039"/>
      <c r="X29" s="1039"/>
      <c r="Y29" s="1039"/>
      <c r="Z29" s="1039"/>
      <c r="AA29" s="1040">
        <f t="shared" ref="AA29:AA31" si="0">Q29-V29</f>
        <v>111</v>
      </c>
      <c r="AB29" s="1036"/>
      <c r="AC29" s="1036"/>
      <c r="AD29" s="1036"/>
      <c r="AE29" s="1037"/>
      <c r="AF29" s="1035">
        <v>111</v>
      </c>
      <c r="AG29" s="1036"/>
      <c r="AH29" s="1036"/>
      <c r="AI29" s="1036"/>
      <c r="AJ29" s="1037"/>
      <c r="AK29" s="980">
        <v>481</v>
      </c>
      <c r="AL29" s="971"/>
      <c r="AM29" s="971"/>
      <c r="AN29" s="971"/>
      <c r="AO29" s="971"/>
      <c r="AP29" s="971" t="s">
        <v>544</v>
      </c>
      <c r="AQ29" s="971"/>
      <c r="AR29" s="971"/>
      <c r="AS29" s="971"/>
      <c r="AT29" s="971"/>
      <c r="AU29" s="971" t="s">
        <v>544</v>
      </c>
      <c r="AV29" s="971"/>
      <c r="AW29" s="971"/>
      <c r="AX29" s="971"/>
      <c r="AY29" s="971"/>
      <c r="AZ29" s="1041" t="s">
        <v>544</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391</v>
      </c>
      <c r="C30" s="1031"/>
      <c r="D30" s="1031"/>
      <c r="E30" s="1031"/>
      <c r="F30" s="1031"/>
      <c r="G30" s="1031"/>
      <c r="H30" s="1031"/>
      <c r="I30" s="1031"/>
      <c r="J30" s="1031"/>
      <c r="K30" s="1031"/>
      <c r="L30" s="1031"/>
      <c r="M30" s="1031"/>
      <c r="N30" s="1031"/>
      <c r="O30" s="1031"/>
      <c r="P30" s="1032"/>
      <c r="Q30" s="1038">
        <v>1083</v>
      </c>
      <c r="R30" s="1039"/>
      <c r="S30" s="1039"/>
      <c r="T30" s="1039"/>
      <c r="U30" s="1039"/>
      <c r="V30" s="1039">
        <v>1075</v>
      </c>
      <c r="W30" s="1039"/>
      <c r="X30" s="1039"/>
      <c r="Y30" s="1039"/>
      <c r="Z30" s="1039"/>
      <c r="AA30" s="1040">
        <f t="shared" si="0"/>
        <v>8</v>
      </c>
      <c r="AB30" s="1036"/>
      <c r="AC30" s="1036"/>
      <c r="AD30" s="1036"/>
      <c r="AE30" s="1037"/>
      <c r="AF30" s="1035">
        <v>8</v>
      </c>
      <c r="AG30" s="1036"/>
      <c r="AH30" s="1036"/>
      <c r="AI30" s="1036"/>
      <c r="AJ30" s="1037"/>
      <c r="AK30" s="980">
        <v>454</v>
      </c>
      <c r="AL30" s="971"/>
      <c r="AM30" s="971"/>
      <c r="AN30" s="971"/>
      <c r="AO30" s="971"/>
      <c r="AP30" s="971" t="s">
        <v>544</v>
      </c>
      <c r="AQ30" s="971"/>
      <c r="AR30" s="971"/>
      <c r="AS30" s="971"/>
      <c r="AT30" s="971"/>
      <c r="AU30" s="971" t="s">
        <v>544</v>
      </c>
      <c r="AV30" s="971"/>
      <c r="AW30" s="971"/>
      <c r="AX30" s="971"/>
      <c r="AY30" s="971"/>
      <c r="AZ30" s="1041" t="s">
        <v>544</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392</v>
      </c>
      <c r="C31" s="1031"/>
      <c r="D31" s="1031"/>
      <c r="E31" s="1031"/>
      <c r="F31" s="1031"/>
      <c r="G31" s="1031"/>
      <c r="H31" s="1031"/>
      <c r="I31" s="1031"/>
      <c r="J31" s="1031"/>
      <c r="K31" s="1031"/>
      <c r="L31" s="1031"/>
      <c r="M31" s="1031"/>
      <c r="N31" s="1031"/>
      <c r="O31" s="1031"/>
      <c r="P31" s="1032"/>
      <c r="Q31" s="1038">
        <v>741</v>
      </c>
      <c r="R31" s="1039"/>
      <c r="S31" s="1039"/>
      <c r="T31" s="1039"/>
      <c r="U31" s="1039"/>
      <c r="V31" s="1039">
        <v>716</v>
      </c>
      <c r="W31" s="1039"/>
      <c r="X31" s="1039"/>
      <c r="Y31" s="1039"/>
      <c r="Z31" s="1039"/>
      <c r="AA31" s="1040">
        <f t="shared" si="0"/>
        <v>25</v>
      </c>
      <c r="AB31" s="1036"/>
      <c r="AC31" s="1036"/>
      <c r="AD31" s="1036"/>
      <c r="AE31" s="1037"/>
      <c r="AF31" s="1035">
        <v>82</v>
      </c>
      <c r="AG31" s="1036"/>
      <c r="AH31" s="1036"/>
      <c r="AI31" s="1036"/>
      <c r="AJ31" s="1037"/>
      <c r="AK31" s="980">
        <v>241</v>
      </c>
      <c r="AL31" s="971"/>
      <c r="AM31" s="971"/>
      <c r="AN31" s="971"/>
      <c r="AO31" s="971"/>
      <c r="AP31" s="971">
        <v>4476</v>
      </c>
      <c r="AQ31" s="971"/>
      <c r="AR31" s="971"/>
      <c r="AS31" s="971"/>
      <c r="AT31" s="971"/>
      <c r="AU31" s="971">
        <v>3849</v>
      </c>
      <c r="AV31" s="971"/>
      <c r="AW31" s="971"/>
      <c r="AX31" s="971"/>
      <c r="AY31" s="971"/>
      <c r="AZ31" s="1041" t="s">
        <v>544</v>
      </c>
      <c r="BA31" s="1041"/>
      <c r="BB31" s="1041"/>
      <c r="BC31" s="1041"/>
      <c r="BD31" s="1041"/>
      <c r="BE31" s="972" t="s">
        <v>393</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c r="C32" s="1031"/>
      <c r="D32" s="1031"/>
      <c r="E32" s="1031"/>
      <c r="F32" s="1031"/>
      <c r="G32" s="1031"/>
      <c r="H32" s="1031"/>
      <c r="I32" s="1031"/>
      <c r="J32" s="1031"/>
      <c r="K32" s="1031"/>
      <c r="L32" s="1031"/>
      <c r="M32" s="1031"/>
      <c r="N32" s="1031"/>
      <c r="O32" s="1031"/>
      <c r="P32" s="1032"/>
      <c r="Q32" s="1038"/>
      <c r="R32" s="1039"/>
      <c r="S32" s="1039"/>
      <c r="T32" s="1039"/>
      <c r="U32" s="1039"/>
      <c r="V32" s="1039"/>
      <c r="W32" s="1039"/>
      <c r="X32" s="1039"/>
      <c r="Y32" s="1039"/>
      <c r="Z32" s="1039"/>
      <c r="AA32" s="1039"/>
      <c r="AB32" s="1039"/>
      <c r="AC32" s="1039"/>
      <c r="AD32" s="1039"/>
      <c r="AE32" s="1040"/>
      <c r="AF32" s="1035"/>
      <c r="AG32" s="1036"/>
      <c r="AH32" s="1036"/>
      <c r="AI32" s="1036"/>
      <c r="AJ32" s="1037"/>
      <c r="AK32" s="980"/>
      <c r="AL32" s="971"/>
      <c r="AM32" s="971"/>
      <c r="AN32" s="971"/>
      <c r="AO32" s="971"/>
      <c r="AP32" s="971"/>
      <c r="AQ32" s="971"/>
      <c r="AR32" s="971"/>
      <c r="AS32" s="971"/>
      <c r="AT32" s="971"/>
      <c r="AU32" s="971"/>
      <c r="AV32" s="971"/>
      <c r="AW32" s="971"/>
      <c r="AX32" s="971"/>
      <c r="AY32" s="971"/>
      <c r="AZ32" s="1041"/>
      <c r="BA32" s="1041"/>
      <c r="BB32" s="1041"/>
      <c r="BC32" s="1041"/>
      <c r="BD32" s="1041"/>
      <c r="BE32" s="972"/>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394</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377</v>
      </c>
      <c r="B63" s="937" t="s">
        <v>395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250</v>
      </c>
      <c r="AG63" s="959"/>
      <c r="AH63" s="959"/>
      <c r="AI63" s="959"/>
      <c r="AJ63" s="1022"/>
      <c r="AK63" s="1023"/>
      <c r="AL63" s="963"/>
      <c r="AM63" s="963"/>
      <c r="AN63" s="963"/>
      <c r="AO63" s="963"/>
      <c r="AP63" s="959">
        <v>4476</v>
      </c>
      <c r="AQ63" s="959"/>
      <c r="AR63" s="959"/>
      <c r="AS63" s="959"/>
      <c r="AT63" s="959"/>
      <c r="AU63" s="959">
        <v>3849</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397</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398</v>
      </c>
      <c r="AV66" s="1002"/>
      <c r="AW66" s="1002"/>
      <c r="AX66" s="1002"/>
      <c r="AY66" s="1003"/>
      <c r="AZ66" s="1001" t="s">
        <v>365</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545</v>
      </c>
      <c r="C68" s="986"/>
      <c r="D68" s="986"/>
      <c r="E68" s="986"/>
      <c r="F68" s="986"/>
      <c r="G68" s="986"/>
      <c r="H68" s="986"/>
      <c r="I68" s="986"/>
      <c r="J68" s="986"/>
      <c r="K68" s="986"/>
      <c r="L68" s="986"/>
      <c r="M68" s="986"/>
      <c r="N68" s="986"/>
      <c r="O68" s="986"/>
      <c r="P68" s="987"/>
      <c r="Q68" s="988">
        <v>5236</v>
      </c>
      <c r="R68" s="982"/>
      <c r="S68" s="982"/>
      <c r="T68" s="982"/>
      <c r="U68" s="982"/>
      <c r="V68" s="982">
        <v>4899</v>
      </c>
      <c r="W68" s="982"/>
      <c r="X68" s="982"/>
      <c r="Y68" s="982"/>
      <c r="Z68" s="982"/>
      <c r="AA68" s="982">
        <f>Q68-V68</f>
        <v>337</v>
      </c>
      <c r="AB68" s="982"/>
      <c r="AC68" s="982"/>
      <c r="AD68" s="982"/>
      <c r="AE68" s="982"/>
      <c r="AF68" s="982">
        <v>337</v>
      </c>
      <c r="AG68" s="982"/>
      <c r="AH68" s="982"/>
      <c r="AI68" s="982"/>
      <c r="AJ68" s="982"/>
      <c r="AK68" s="982">
        <v>863</v>
      </c>
      <c r="AL68" s="982"/>
      <c r="AM68" s="982"/>
      <c r="AN68" s="982"/>
      <c r="AO68" s="982"/>
      <c r="AP68" s="982" t="s">
        <v>544</v>
      </c>
      <c r="AQ68" s="982"/>
      <c r="AR68" s="982"/>
      <c r="AS68" s="982"/>
      <c r="AT68" s="982"/>
      <c r="AU68" s="982" t="s">
        <v>544</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546</v>
      </c>
      <c r="C69" s="975"/>
      <c r="D69" s="975"/>
      <c r="E69" s="975"/>
      <c r="F69" s="975"/>
      <c r="G69" s="975"/>
      <c r="H69" s="975"/>
      <c r="I69" s="975"/>
      <c r="J69" s="975"/>
      <c r="K69" s="975"/>
      <c r="L69" s="975"/>
      <c r="M69" s="975"/>
      <c r="N69" s="975"/>
      <c r="O69" s="975"/>
      <c r="P69" s="976"/>
      <c r="Q69" s="977">
        <v>1148479</v>
      </c>
      <c r="R69" s="971"/>
      <c r="S69" s="971"/>
      <c r="T69" s="971"/>
      <c r="U69" s="971"/>
      <c r="V69" s="971">
        <v>1132469</v>
      </c>
      <c r="W69" s="971"/>
      <c r="X69" s="971"/>
      <c r="Y69" s="971"/>
      <c r="Z69" s="971"/>
      <c r="AA69" s="981">
        <f t="shared" ref="AA69:AA71" si="1">Q69-V69</f>
        <v>16010</v>
      </c>
      <c r="AB69" s="979"/>
      <c r="AC69" s="979"/>
      <c r="AD69" s="979"/>
      <c r="AE69" s="980"/>
      <c r="AF69" s="971">
        <v>16010</v>
      </c>
      <c r="AG69" s="971"/>
      <c r="AH69" s="971"/>
      <c r="AI69" s="971"/>
      <c r="AJ69" s="971"/>
      <c r="AK69" s="971">
        <v>6316</v>
      </c>
      <c r="AL69" s="971"/>
      <c r="AM69" s="971"/>
      <c r="AN69" s="971"/>
      <c r="AO69" s="971"/>
      <c r="AP69" s="971" t="s">
        <v>544</v>
      </c>
      <c r="AQ69" s="971"/>
      <c r="AR69" s="971"/>
      <c r="AS69" s="971"/>
      <c r="AT69" s="971"/>
      <c r="AU69" s="971" t="s">
        <v>544</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547</v>
      </c>
      <c r="C70" s="975"/>
      <c r="D70" s="975"/>
      <c r="E70" s="975"/>
      <c r="F70" s="975"/>
      <c r="G70" s="975"/>
      <c r="H70" s="975"/>
      <c r="I70" s="975"/>
      <c r="J70" s="975"/>
      <c r="K70" s="975"/>
      <c r="L70" s="975"/>
      <c r="M70" s="975"/>
      <c r="N70" s="975"/>
      <c r="O70" s="975"/>
      <c r="P70" s="976"/>
      <c r="Q70" s="977">
        <v>3611</v>
      </c>
      <c r="R70" s="971"/>
      <c r="S70" s="971"/>
      <c r="T70" s="971"/>
      <c r="U70" s="971"/>
      <c r="V70" s="971">
        <v>3403</v>
      </c>
      <c r="W70" s="971"/>
      <c r="X70" s="971"/>
      <c r="Y70" s="971"/>
      <c r="Z70" s="971"/>
      <c r="AA70" s="981">
        <f t="shared" si="1"/>
        <v>208</v>
      </c>
      <c r="AB70" s="979"/>
      <c r="AC70" s="979"/>
      <c r="AD70" s="979"/>
      <c r="AE70" s="980"/>
      <c r="AF70" s="971">
        <v>208</v>
      </c>
      <c r="AG70" s="971"/>
      <c r="AH70" s="971"/>
      <c r="AI70" s="971"/>
      <c r="AJ70" s="971"/>
      <c r="AK70" s="971">
        <v>50</v>
      </c>
      <c r="AL70" s="971"/>
      <c r="AM70" s="971"/>
      <c r="AN70" s="971"/>
      <c r="AO70" s="971"/>
      <c r="AP70" s="971" t="s">
        <v>544</v>
      </c>
      <c r="AQ70" s="971"/>
      <c r="AR70" s="971"/>
      <c r="AS70" s="971"/>
      <c r="AT70" s="971"/>
      <c r="AU70" s="971" t="s">
        <v>544</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548</v>
      </c>
      <c r="C71" s="975"/>
      <c r="D71" s="975"/>
      <c r="E71" s="975"/>
      <c r="F71" s="975"/>
      <c r="G71" s="975"/>
      <c r="H71" s="975"/>
      <c r="I71" s="975"/>
      <c r="J71" s="975"/>
      <c r="K71" s="975"/>
      <c r="L71" s="975"/>
      <c r="M71" s="975"/>
      <c r="N71" s="975"/>
      <c r="O71" s="975"/>
      <c r="P71" s="976"/>
      <c r="Q71" s="977">
        <v>1213</v>
      </c>
      <c r="R71" s="971"/>
      <c r="S71" s="971"/>
      <c r="T71" s="971"/>
      <c r="U71" s="971"/>
      <c r="V71" s="971">
        <v>1170</v>
      </c>
      <c r="W71" s="971"/>
      <c r="X71" s="971"/>
      <c r="Y71" s="971"/>
      <c r="Z71" s="971"/>
      <c r="AA71" s="981">
        <f t="shared" si="1"/>
        <v>43</v>
      </c>
      <c r="AB71" s="979"/>
      <c r="AC71" s="979"/>
      <c r="AD71" s="979"/>
      <c r="AE71" s="980"/>
      <c r="AF71" s="971">
        <v>43</v>
      </c>
      <c r="AG71" s="971"/>
      <c r="AH71" s="971"/>
      <c r="AI71" s="971"/>
      <c r="AJ71" s="971"/>
      <c r="AK71" s="971" t="s">
        <v>544</v>
      </c>
      <c r="AL71" s="971"/>
      <c r="AM71" s="971"/>
      <c r="AN71" s="971"/>
      <c r="AO71" s="971"/>
      <c r="AP71" s="971" t="s">
        <v>544</v>
      </c>
      <c r="AQ71" s="971"/>
      <c r="AR71" s="971"/>
      <c r="AS71" s="971"/>
      <c r="AT71" s="971"/>
      <c r="AU71" s="971" t="s">
        <v>544</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c r="C72" s="975"/>
      <c r="D72" s="975"/>
      <c r="E72" s="975"/>
      <c r="F72" s="975"/>
      <c r="G72" s="975"/>
      <c r="H72" s="975"/>
      <c r="I72" s="975"/>
      <c r="J72" s="975"/>
      <c r="K72" s="975"/>
      <c r="L72" s="975"/>
      <c r="M72" s="975"/>
      <c r="N72" s="975"/>
      <c r="O72" s="975"/>
      <c r="P72" s="976"/>
      <c r="Q72" s="977"/>
      <c r="R72" s="971"/>
      <c r="S72" s="971"/>
      <c r="T72" s="971"/>
      <c r="U72" s="971"/>
      <c r="V72" s="971"/>
      <c r="W72" s="971"/>
      <c r="X72" s="971"/>
      <c r="Y72" s="971"/>
      <c r="Z72" s="971"/>
      <c r="AA72" s="971"/>
      <c r="AB72" s="971"/>
      <c r="AC72" s="971"/>
      <c r="AD72" s="971"/>
      <c r="AE72" s="971"/>
      <c r="AF72" s="971"/>
      <c r="AG72" s="971"/>
      <c r="AH72" s="971"/>
      <c r="AI72" s="971"/>
      <c r="AJ72" s="971"/>
      <c r="AK72" s="971"/>
      <c r="AL72" s="971"/>
      <c r="AM72" s="971"/>
      <c r="AN72" s="971"/>
      <c r="AO72" s="971"/>
      <c r="AP72" s="971"/>
      <c r="AQ72" s="971"/>
      <c r="AR72" s="971"/>
      <c r="AS72" s="971"/>
      <c r="AT72" s="971"/>
      <c r="AU72" s="971"/>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377</v>
      </c>
      <c r="B88" s="937" t="s">
        <v>399</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16597</v>
      </c>
      <c r="AG88" s="959"/>
      <c r="AH88" s="959"/>
      <c r="AI88" s="959"/>
      <c r="AJ88" s="959"/>
      <c r="AK88" s="963"/>
      <c r="AL88" s="963"/>
      <c r="AM88" s="963"/>
      <c r="AN88" s="963"/>
      <c r="AO88" s="963"/>
      <c r="AP88" s="959" t="s">
        <v>544</v>
      </c>
      <c r="AQ88" s="959"/>
      <c r="AR88" s="959"/>
      <c r="AS88" s="959"/>
      <c r="AT88" s="959"/>
      <c r="AU88" s="959" t="s">
        <v>544</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400</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v>
      </c>
      <c r="CS102" s="953"/>
      <c r="CT102" s="953"/>
      <c r="CU102" s="953"/>
      <c r="CV102" s="954"/>
      <c r="CW102" s="952" t="s">
        <v>544</v>
      </c>
      <c r="CX102" s="953"/>
      <c r="CY102" s="953"/>
      <c r="CZ102" s="953"/>
      <c r="DA102" s="954"/>
      <c r="DB102" s="952" t="s">
        <v>544</v>
      </c>
      <c r="DC102" s="953"/>
      <c r="DD102" s="953"/>
      <c r="DE102" s="953"/>
      <c r="DF102" s="954"/>
      <c r="DG102" s="952" t="s">
        <v>544</v>
      </c>
      <c r="DH102" s="953"/>
      <c r="DI102" s="953"/>
      <c r="DJ102" s="953"/>
      <c r="DK102" s="954"/>
      <c r="DL102" s="952" t="s">
        <v>544</v>
      </c>
      <c r="DM102" s="953"/>
      <c r="DN102" s="953"/>
      <c r="DO102" s="953"/>
      <c r="DP102" s="954"/>
      <c r="DQ102" s="952" t="s">
        <v>544</v>
      </c>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401</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402</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405</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406</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408</v>
      </c>
      <c r="AB109" s="896"/>
      <c r="AC109" s="896"/>
      <c r="AD109" s="896"/>
      <c r="AE109" s="897"/>
      <c r="AF109" s="898" t="s">
        <v>409</v>
      </c>
      <c r="AG109" s="896"/>
      <c r="AH109" s="896"/>
      <c r="AI109" s="896"/>
      <c r="AJ109" s="897"/>
      <c r="AK109" s="898" t="s">
        <v>295</v>
      </c>
      <c r="AL109" s="896"/>
      <c r="AM109" s="896"/>
      <c r="AN109" s="896"/>
      <c r="AO109" s="897"/>
      <c r="AP109" s="898" t="s">
        <v>410</v>
      </c>
      <c r="AQ109" s="896"/>
      <c r="AR109" s="896"/>
      <c r="AS109" s="896"/>
      <c r="AT109" s="929"/>
      <c r="AU109" s="89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408</v>
      </c>
      <c r="BR109" s="896"/>
      <c r="BS109" s="896"/>
      <c r="BT109" s="896"/>
      <c r="BU109" s="897"/>
      <c r="BV109" s="898" t="s">
        <v>409</v>
      </c>
      <c r="BW109" s="896"/>
      <c r="BX109" s="896"/>
      <c r="BY109" s="896"/>
      <c r="BZ109" s="897"/>
      <c r="CA109" s="898" t="s">
        <v>295</v>
      </c>
      <c r="CB109" s="896"/>
      <c r="CC109" s="896"/>
      <c r="CD109" s="896"/>
      <c r="CE109" s="897"/>
      <c r="CF109" s="936" t="s">
        <v>410</v>
      </c>
      <c r="CG109" s="936"/>
      <c r="CH109" s="936"/>
      <c r="CI109" s="936"/>
      <c r="CJ109" s="936"/>
      <c r="CK109" s="898"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408</v>
      </c>
      <c r="DH109" s="896"/>
      <c r="DI109" s="896"/>
      <c r="DJ109" s="896"/>
      <c r="DK109" s="897"/>
      <c r="DL109" s="898" t="s">
        <v>409</v>
      </c>
      <c r="DM109" s="896"/>
      <c r="DN109" s="896"/>
      <c r="DO109" s="896"/>
      <c r="DP109" s="897"/>
      <c r="DQ109" s="898" t="s">
        <v>295</v>
      </c>
      <c r="DR109" s="896"/>
      <c r="DS109" s="896"/>
      <c r="DT109" s="896"/>
      <c r="DU109" s="897"/>
      <c r="DV109" s="898" t="s">
        <v>410</v>
      </c>
      <c r="DW109" s="896"/>
      <c r="DX109" s="896"/>
      <c r="DY109" s="896"/>
      <c r="DZ109" s="929"/>
    </row>
    <row r="110" spans="1:131" s="218" customFormat="1" ht="26.25" customHeight="1" x14ac:dyDescent="0.2">
      <c r="A110" s="807" t="s">
        <v>412</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701975</v>
      </c>
      <c r="AB110" s="889"/>
      <c r="AC110" s="889"/>
      <c r="AD110" s="889"/>
      <c r="AE110" s="890"/>
      <c r="AF110" s="891">
        <v>712814</v>
      </c>
      <c r="AG110" s="889"/>
      <c r="AH110" s="889"/>
      <c r="AI110" s="889"/>
      <c r="AJ110" s="890"/>
      <c r="AK110" s="891">
        <v>707810</v>
      </c>
      <c r="AL110" s="889"/>
      <c r="AM110" s="889"/>
      <c r="AN110" s="889"/>
      <c r="AO110" s="890"/>
      <c r="AP110" s="892">
        <v>12.3</v>
      </c>
      <c r="AQ110" s="893"/>
      <c r="AR110" s="893"/>
      <c r="AS110" s="893"/>
      <c r="AT110" s="894"/>
      <c r="AU110" s="930" t="s">
        <v>69</v>
      </c>
      <c r="AV110" s="931"/>
      <c r="AW110" s="931"/>
      <c r="AX110" s="931"/>
      <c r="AY110" s="931"/>
      <c r="AZ110" s="860" t="s">
        <v>413</v>
      </c>
      <c r="BA110" s="808"/>
      <c r="BB110" s="808"/>
      <c r="BC110" s="808"/>
      <c r="BD110" s="808"/>
      <c r="BE110" s="808"/>
      <c r="BF110" s="808"/>
      <c r="BG110" s="808"/>
      <c r="BH110" s="808"/>
      <c r="BI110" s="808"/>
      <c r="BJ110" s="808"/>
      <c r="BK110" s="808"/>
      <c r="BL110" s="808"/>
      <c r="BM110" s="808"/>
      <c r="BN110" s="808"/>
      <c r="BO110" s="808"/>
      <c r="BP110" s="809"/>
      <c r="BQ110" s="861">
        <v>6980430</v>
      </c>
      <c r="BR110" s="842"/>
      <c r="BS110" s="842"/>
      <c r="BT110" s="842"/>
      <c r="BU110" s="842"/>
      <c r="BV110" s="842">
        <v>6526488</v>
      </c>
      <c r="BW110" s="842"/>
      <c r="BX110" s="842"/>
      <c r="BY110" s="842"/>
      <c r="BZ110" s="842"/>
      <c r="CA110" s="842">
        <v>6219873</v>
      </c>
      <c r="CB110" s="842"/>
      <c r="CC110" s="842"/>
      <c r="CD110" s="842"/>
      <c r="CE110" s="842"/>
      <c r="CF110" s="866">
        <v>108.1</v>
      </c>
      <c r="CG110" s="867"/>
      <c r="CH110" s="867"/>
      <c r="CI110" s="867"/>
      <c r="CJ110" s="867"/>
      <c r="CK110" s="926" t="s">
        <v>414</v>
      </c>
      <c r="CL110" s="819"/>
      <c r="CM110" s="860" t="s">
        <v>415</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416</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417</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418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419</v>
      </c>
      <c r="B112" s="913"/>
      <c r="C112" s="752" t="s">
        <v>420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421</v>
      </c>
      <c r="BA112" s="752"/>
      <c r="BB112" s="752"/>
      <c r="BC112" s="752"/>
      <c r="BD112" s="752"/>
      <c r="BE112" s="752"/>
      <c r="BF112" s="752"/>
      <c r="BG112" s="752"/>
      <c r="BH112" s="752"/>
      <c r="BI112" s="752"/>
      <c r="BJ112" s="752"/>
      <c r="BK112" s="752"/>
      <c r="BL112" s="752"/>
      <c r="BM112" s="752"/>
      <c r="BN112" s="752"/>
      <c r="BO112" s="752"/>
      <c r="BP112" s="753"/>
      <c r="BQ112" s="816">
        <v>3487360</v>
      </c>
      <c r="BR112" s="817"/>
      <c r="BS112" s="817"/>
      <c r="BT112" s="817"/>
      <c r="BU112" s="817"/>
      <c r="BV112" s="817">
        <v>3676504</v>
      </c>
      <c r="BW112" s="817"/>
      <c r="BX112" s="817"/>
      <c r="BY112" s="817"/>
      <c r="BZ112" s="817"/>
      <c r="CA112" s="817">
        <v>3849344</v>
      </c>
      <c r="CB112" s="817"/>
      <c r="CC112" s="817"/>
      <c r="CD112" s="817"/>
      <c r="CE112" s="817"/>
      <c r="CF112" s="875">
        <v>66.900000000000006</v>
      </c>
      <c r="CG112" s="876"/>
      <c r="CH112" s="876"/>
      <c r="CI112" s="876"/>
      <c r="CJ112" s="876"/>
      <c r="CK112" s="927"/>
      <c r="CL112" s="821"/>
      <c r="CM112" s="815" t="s">
        <v>422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287918</v>
      </c>
      <c r="AB113" s="919"/>
      <c r="AC113" s="919"/>
      <c r="AD113" s="919"/>
      <c r="AE113" s="920"/>
      <c r="AF113" s="921">
        <v>315493</v>
      </c>
      <c r="AG113" s="919"/>
      <c r="AH113" s="919"/>
      <c r="AI113" s="919"/>
      <c r="AJ113" s="920"/>
      <c r="AK113" s="921">
        <v>320766</v>
      </c>
      <c r="AL113" s="919"/>
      <c r="AM113" s="919"/>
      <c r="AN113" s="919"/>
      <c r="AO113" s="920"/>
      <c r="AP113" s="922">
        <v>5.6</v>
      </c>
      <c r="AQ113" s="923"/>
      <c r="AR113" s="923"/>
      <c r="AS113" s="923"/>
      <c r="AT113" s="924"/>
      <c r="AU113" s="932"/>
      <c r="AV113" s="933"/>
      <c r="AW113" s="933"/>
      <c r="AX113" s="933"/>
      <c r="AY113" s="933"/>
      <c r="AZ113" s="815" t="s">
        <v>424</v>
      </c>
      <c r="BA113" s="752"/>
      <c r="BB113" s="752"/>
      <c r="BC113" s="752"/>
      <c r="BD113" s="752"/>
      <c r="BE113" s="752"/>
      <c r="BF113" s="752"/>
      <c r="BG113" s="752"/>
      <c r="BH113" s="752"/>
      <c r="BI113" s="752"/>
      <c r="BJ113" s="752"/>
      <c r="BK113" s="752"/>
      <c r="BL113" s="752"/>
      <c r="BM113" s="752"/>
      <c r="BN113" s="752"/>
      <c r="BO113" s="752"/>
      <c r="BP113" s="753"/>
      <c r="BQ113" s="816" t="s">
        <v>122</v>
      </c>
      <c r="BR113" s="817"/>
      <c r="BS113" s="817"/>
      <c r="BT113" s="817"/>
      <c r="BU113" s="817"/>
      <c r="BV113" s="817" t="s">
        <v>122</v>
      </c>
      <c r="BW113" s="817"/>
      <c r="BX113" s="817"/>
      <c r="BY113" s="817"/>
      <c r="BZ113" s="817"/>
      <c r="CA113" s="817" t="s">
        <v>122</v>
      </c>
      <c r="CB113" s="817"/>
      <c r="CC113" s="817"/>
      <c r="CD113" s="817"/>
      <c r="CE113" s="817"/>
      <c r="CF113" s="875" t="s">
        <v>122</v>
      </c>
      <c r="CG113" s="876"/>
      <c r="CH113" s="876"/>
      <c r="CI113" s="876"/>
      <c r="CJ113" s="876"/>
      <c r="CK113" s="927"/>
      <c r="CL113" s="821"/>
      <c r="CM113" s="815" t="s">
        <v>425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t="s">
        <v>122</v>
      </c>
      <c r="AB114" s="780"/>
      <c r="AC114" s="780"/>
      <c r="AD114" s="780"/>
      <c r="AE114" s="781"/>
      <c r="AF114" s="782" t="s">
        <v>122</v>
      </c>
      <c r="AG114" s="780"/>
      <c r="AH114" s="780"/>
      <c r="AI114" s="780"/>
      <c r="AJ114" s="781"/>
      <c r="AK114" s="782" t="s">
        <v>122</v>
      </c>
      <c r="AL114" s="780"/>
      <c r="AM114" s="780"/>
      <c r="AN114" s="780"/>
      <c r="AO114" s="781"/>
      <c r="AP114" s="824" t="s">
        <v>122</v>
      </c>
      <c r="AQ114" s="825"/>
      <c r="AR114" s="825"/>
      <c r="AS114" s="825"/>
      <c r="AT114" s="826"/>
      <c r="AU114" s="932"/>
      <c r="AV114" s="933"/>
      <c r="AW114" s="933"/>
      <c r="AX114" s="933"/>
      <c r="AY114" s="933"/>
      <c r="AZ114" s="815" t="s">
        <v>427</v>
      </c>
      <c r="BA114" s="752"/>
      <c r="BB114" s="752"/>
      <c r="BC114" s="752"/>
      <c r="BD114" s="752"/>
      <c r="BE114" s="752"/>
      <c r="BF114" s="752"/>
      <c r="BG114" s="752"/>
      <c r="BH114" s="752"/>
      <c r="BI114" s="752"/>
      <c r="BJ114" s="752"/>
      <c r="BK114" s="752"/>
      <c r="BL114" s="752"/>
      <c r="BM114" s="752"/>
      <c r="BN114" s="752"/>
      <c r="BO114" s="752"/>
      <c r="BP114" s="753"/>
      <c r="BQ114" s="816">
        <v>1039490</v>
      </c>
      <c r="BR114" s="817"/>
      <c r="BS114" s="817"/>
      <c r="BT114" s="817"/>
      <c r="BU114" s="817"/>
      <c r="BV114" s="817">
        <v>981146</v>
      </c>
      <c r="BW114" s="817"/>
      <c r="BX114" s="817"/>
      <c r="BY114" s="817"/>
      <c r="BZ114" s="817"/>
      <c r="CA114" s="817">
        <v>940135</v>
      </c>
      <c r="CB114" s="817"/>
      <c r="CC114" s="817"/>
      <c r="CD114" s="817"/>
      <c r="CE114" s="817"/>
      <c r="CF114" s="875">
        <v>16.3</v>
      </c>
      <c r="CG114" s="876"/>
      <c r="CH114" s="876"/>
      <c r="CI114" s="876"/>
      <c r="CJ114" s="876"/>
      <c r="CK114" s="927"/>
      <c r="CL114" s="821"/>
      <c r="CM114" s="815" t="s">
        <v>428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429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430</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433</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435</v>
      </c>
      <c r="Z117" s="897"/>
      <c r="AA117" s="902">
        <v>989893</v>
      </c>
      <c r="AB117" s="903"/>
      <c r="AC117" s="903"/>
      <c r="AD117" s="903"/>
      <c r="AE117" s="904"/>
      <c r="AF117" s="905">
        <v>1028307</v>
      </c>
      <c r="AG117" s="903"/>
      <c r="AH117" s="903"/>
      <c r="AI117" s="903"/>
      <c r="AJ117" s="904"/>
      <c r="AK117" s="905">
        <v>1028576</v>
      </c>
      <c r="AL117" s="903"/>
      <c r="AM117" s="903"/>
      <c r="AN117" s="903"/>
      <c r="AO117" s="904"/>
      <c r="AP117" s="906"/>
      <c r="AQ117" s="907"/>
      <c r="AR117" s="907"/>
      <c r="AS117" s="907"/>
      <c r="AT117" s="908"/>
      <c r="AU117" s="932"/>
      <c r="AV117" s="933"/>
      <c r="AW117" s="933"/>
      <c r="AX117" s="933"/>
      <c r="AY117" s="933"/>
      <c r="AZ117" s="863" t="s">
        <v>436</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408</v>
      </c>
      <c r="AB118" s="896"/>
      <c r="AC118" s="896"/>
      <c r="AD118" s="896"/>
      <c r="AE118" s="897"/>
      <c r="AF118" s="898" t="s">
        <v>409</v>
      </c>
      <c r="AG118" s="896"/>
      <c r="AH118" s="896"/>
      <c r="AI118" s="896"/>
      <c r="AJ118" s="897"/>
      <c r="AK118" s="898" t="s">
        <v>295</v>
      </c>
      <c r="AL118" s="896"/>
      <c r="AM118" s="896"/>
      <c r="AN118" s="896"/>
      <c r="AO118" s="897"/>
      <c r="AP118" s="899" t="s">
        <v>410</v>
      </c>
      <c r="AQ118" s="900"/>
      <c r="AR118" s="900"/>
      <c r="AS118" s="900"/>
      <c r="AT118" s="901"/>
      <c r="AU118" s="932"/>
      <c r="AV118" s="933"/>
      <c r="AW118" s="933"/>
      <c r="AX118" s="933"/>
      <c r="AY118" s="933"/>
      <c r="AZ118" s="838" t="s">
        <v>438</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439</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414</v>
      </c>
      <c r="B119" s="819"/>
      <c r="C119" s="860" t="s">
        <v>415</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178</v>
      </c>
      <c r="BA119" s="239"/>
      <c r="BB119" s="239"/>
      <c r="BC119" s="239"/>
      <c r="BD119" s="239"/>
      <c r="BE119" s="239"/>
      <c r="BF119" s="239"/>
      <c r="BG119" s="239"/>
      <c r="BH119" s="239"/>
      <c r="BI119" s="239"/>
      <c r="BJ119" s="239"/>
      <c r="BK119" s="239"/>
      <c r="BL119" s="239"/>
      <c r="BM119" s="239"/>
      <c r="BN119" s="239"/>
      <c r="BO119" s="877" t="s">
        <v>440</v>
      </c>
      <c r="BP119" s="878"/>
      <c r="BQ119" s="879">
        <v>11507280</v>
      </c>
      <c r="BR119" s="845"/>
      <c r="BS119" s="845"/>
      <c r="BT119" s="845"/>
      <c r="BU119" s="845"/>
      <c r="BV119" s="845">
        <v>11184138</v>
      </c>
      <c r="BW119" s="845"/>
      <c r="BX119" s="845"/>
      <c r="BY119" s="845"/>
      <c r="BZ119" s="845"/>
      <c r="CA119" s="845">
        <v>11009352</v>
      </c>
      <c r="CB119" s="845"/>
      <c r="CC119" s="845"/>
      <c r="CD119" s="845"/>
      <c r="CE119" s="845"/>
      <c r="CF119" s="748"/>
      <c r="CG119" s="749"/>
      <c r="CH119" s="749"/>
      <c r="CI119" s="749"/>
      <c r="CJ119" s="834"/>
      <c r="CK119" s="928"/>
      <c r="CL119" s="823"/>
      <c r="CM119" s="838" t="s">
        <v>441</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418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442</v>
      </c>
      <c r="AV120" s="881"/>
      <c r="AW120" s="881"/>
      <c r="AX120" s="881"/>
      <c r="AY120" s="882"/>
      <c r="AZ120" s="860" t="s">
        <v>443</v>
      </c>
      <c r="BA120" s="808"/>
      <c r="BB120" s="808"/>
      <c r="BC120" s="808"/>
      <c r="BD120" s="808"/>
      <c r="BE120" s="808"/>
      <c r="BF120" s="808"/>
      <c r="BG120" s="808"/>
      <c r="BH120" s="808"/>
      <c r="BI120" s="808"/>
      <c r="BJ120" s="808"/>
      <c r="BK120" s="808"/>
      <c r="BL120" s="808"/>
      <c r="BM120" s="808"/>
      <c r="BN120" s="808"/>
      <c r="BO120" s="808"/>
      <c r="BP120" s="809"/>
      <c r="BQ120" s="861">
        <v>2836787</v>
      </c>
      <c r="BR120" s="842"/>
      <c r="BS120" s="842"/>
      <c r="BT120" s="842"/>
      <c r="BU120" s="842"/>
      <c r="BV120" s="842">
        <v>2886832</v>
      </c>
      <c r="BW120" s="842"/>
      <c r="BX120" s="842"/>
      <c r="BY120" s="842"/>
      <c r="BZ120" s="842"/>
      <c r="CA120" s="842">
        <v>2820509</v>
      </c>
      <c r="CB120" s="842"/>
      <c r="CC120" s="842"/>
      <c r="CD120" s="842"/>
      <c r="CE120" s="842"/>
      <c r="CF120" s="866">
        <v>49</v>
      </c>
      <c r="CG120" s="867"/>
      <c r="CH120" s="867"/>
      <c r="CI120" s="867"/>
      <c r="CJ120" s="867"/>
      <c r="CK120" s="868" t="s">
        <v>444</v>
      </c>
      <c r="CL120" s="852"/>
      <c r="CM120" s="852"/>
      <c r="CN120" s="852"/>
      <c r="CO120" s="853"/>
      <c r="CP120" s="872" t="s">
        <v>392</v>
      </c>
      <c r="CQ120" s="873"/>
      <c r="CR120" s="873"/>
      <c r="CS120" s="873"/>
      <c r="CT120" s="873"/>
      <c r="CU120" s="873"/>
      <c r="CV120" s="873"/>
      <c r="CW120" s="873"/>
      <c r="CX120" s="873"/>
      <c r="CY120" s="873"/>
      <c r="CZ120" s="873"/>
      <c r="DA120" s="873"/>
      <c r="DB120" s="873"/>
      <c r="DC120" s="873"/>
      <c r="DD120" s="873"/>
      <c r="DE120" s="873"/>
      <c r="DF120" s="874"/>
      <c r="DG120" s="861" t="s">
        <v>122</v>
      </c>
      <c r="DH120" s="842"/>
      <c r="DI120" s="842"/>
      <c r="DJ120" s="842"/>
      <c r="DK120" s="842"/>
      <c r="DL120" s="842">
        <v>3676504</v>
      </c>
      <c r="DM120" s="842"/>
      <c r="DN120" s="842"/>
      <c r="DO120" s="842"/>
      <c r="DP120" s="842"/>
      <c r="DQ120" s="842">
        <v>3849344</v>
      </c>
      <c r="DR120" s="842"/>
      <c r="DS120" s="842"/>
      <c r="DT120" s="842"/>
      <c r="DU120" s="842"/>
      <c r="DV120" s="843">
        <v>66.900000000000006</v>
      </c>
      <c r="DW120" s="843"/>
      <c r="DX120" s="843"/>
      <c r="DY120" s="843"/>
      <c r="DZ120" s="844"/>
    </row>
    <row r="121" spans="1:130" s="218" customFormat="1" ht="26.25" customHeight="1" x14ac:dyDescent="0.2">
      <c r="A121" s="820"/>
      <c r="B121" s="821"/>
      <c r="C121" s="863" t="s">
        <v>445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446</v>
      </c>
      <c r="BA121" s="752"/>
      <c r="BB121" s="752"/>
      <c r="BC121" s="752"/>
      <c r="BD121" s="752"/>
      <c r="BE121" s="752"/>
      <c r="BF121" s="752"/>
      <c r="BG121" s="752"/>
      <c r="BH121" s="752"/>
      <c r="BI121" s="752"/>
      <c r="BJ121" s="752"/>
      <c r="BK121" s="752"/>
      <c r="BL121" s="752"/>
      <c r="BM121" s="752"/>
      <c r="BN121" s="752"/>
      <c r="BO121" s="752"/>
      <c r="BP121" s="753"/>
      <c r="BQ121" s="816" t="s">
        <v>122</v>
      </c>
      <c r="BR121" s="817"/>
      <c r="BS121" s="817"/>
      <c r="BT121" s="817"/>
      <c r="BU121" s="817"/>
      <c r="BV121" s="817" t="s">
        <v>122</v>
      </c>
      <c r="BW121" s="817"/>
      <c r="BX121" s="817"/>
      <c r="BY121" s="817"/>
      <c r="BZ121" s="817"/>
      <c r="CA121" s="817" t="s">
        <v>122</v>
      </c>
      <c r="CB121" s="817"/>
      <c r="CC121" s="817"/>
      <c r="CD121" s="817"/>
      <c r="CE121" s="817"/>
      <c r="CF121" s="875" t="s">
        <v>122</v>
      </c>
      <c r="CG121" s="876"/>
      <c r="CH121" s="876"/>
      <c r="CI121" s="876"/>
      <c r="CJ121" s="876"/>
      <c r="CK121" s="869"/>
      <c r="CL121" s="855"/>
      <c r="CM121" s="855"/>
      <c r="CN121" s="855"/>
      <c r="CO121" s="856"/>
      <c r="CP121" s="835" t="s">
        <v>390</v>
      </c>
      <c r="CQ121" s="836"/>
      <c r="CR121" s="836"/>
      <c r="CS121" s="836"/>
      <c r="CT121" s="836"/>
      <c r="CU121" s="836"/>
      <c r="CV121" s="836"/>
      <c r="CW121" s="836"/>
      <c r="CX121" s="836"/>
      <c r="CY121" s="836"/>
      <c r="CZ121" s="836"/>
      <c r="DA121" s="836"/>
      <c r="DB121" s="836"/>
      <c r="DC121" s="836"/>
      <c r="DD121" s="836"/>
      <c r="DE121" s="836"/>
      <c r="DF121" s="837"/>
      <c r="DG121" s="816" t="s">
        <v>122</v>
      </c>
      <c r="DH121" s="817"/>
      <c r="DI121" s="817"/>
      <c r="DJ121" s="817"/>
      <c r="DK121" s="817"/>
      <c r="DL121" s="817" t="s">
        <v>122</v>
      </c>
      <c r="DM121" s="817"/>
      <c r="DN121" s="817"/>
      <c r="DO121" s="817"/>
      <c r="DP121" s="817"/>
      <c r="DQ121" s="817" t="s">
        <v>122</v>
      </c>
      <c r="DR121" s="817"/>
      <c r="DS121" s="817"/>
      <c r="DT121" s="817"/>
      <c r="DU121" s="817"/>
      <c r="DV121" s="794" t="s">
        <v>122</v>
      </c>
      <c r="DW121" s="794"/>
      <c r="DX121" s="794"/>
      <c r="DY121" s="794"/>
      <c r="DZ121" s="795"/>
    </row>
    <row r="122" spans="1:130" s="218" customFormat="1" ht="26.25" customHeight="1" x14ac:dyDescent="0.2">
      <c r="A122" s="820"/>
      <c r="B122" s="821"/>
      <c r="C122" s="815" t="s">
        <v>428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447</v>
      </c>
      <c r="BA122" s="839"/>
      <c r="BB122" s="839"/>
      <c r="BC122" s="839"/>
      <c r="BD122" s="839"/>
      <c r="BE122" s="839"/>
      <c r="BF122" s="839"/>
      <c r="BG122" s="839"/>
      <c r="BH122" s="839"/>
      <c r="BI122" s="839"/>
      <c r="BJ122" s="839"/>
      <c r="BK122" s="839"/>
      <c r="BL122" s="839"/>
      <c r="BM122" s="839"/>
      <c r="BN122" s="839"/>
      <c r="BO122" s="839"/>
      <c r="BP122" s="840"/>
      <c r="BQ122" s="879">
        <v>8401092</v>
      </c>
      <c r="BR122" s="845"/>
      <c r="BS122" s="845"/>
      <c r="BT122" s="845"/>
      <c r="BU122" s="845"/>
      <c r="BV122" s="845">
        <v>7923810</v>
      </c>
      <c r="BW122" s="845"/>
      <c r="BX122" s="845"/>
      <c r="BY122" s="845"/>
      <c r="BZ122" s="845"/>
      <c r="CA122" s="845">
        <v>7389537</v>
      </c>
      <c r="CB122" s="845"/>
      <c r="CC122" s="845"/>
      <c r="CD122" s="845"/>
      <c r="CE122" s="845"/>
      <c r="CF122" s="846">
        <v>128.4</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2">
      <c r="A123" s="820"/>
      <c r="B123" s="821"/>
      <c r="C123" s="815" t="s">
        <v>434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178</v>
      </c>
      <c r="BA123" s="239"/>
      <c r="BB123" s="239"/>
      <c r="BC123" s="239"/>
      <c r="BD123" s="239"/>
      <c r="BE123" s="239"/>
      <c r="BF123" s="239"/>
      <c r="BG123" s="239"/>
      <c r="BH123" s="239"/>
      <c r="BI123" s="239"/>
      <c r="BJ123" s="239"/>
      <c r="BK123" s="239"/>
      <c r="BL123" s="239"/>
      <c r="BM123" s="239"/>
      <c r="BN123" s="239"/>
      <c r="BO123" s="877" t="s">
        <v>448</v>
      </c>
      <c r="BP123" s="878"/>
      <c r="BQ123" s="832">
        <v>11237879</v>
      </c>
      <c r="BR123" s="833"/>
      <c r="BS123" s="833"/>
      <c r="BT123" s="833"/>
      <c r="BU123" s="833"/>
      <c r="BV123" s="833">
        <v>10810642</v>
      </c>
      <c r="BW123" s="833"/>
      <c r="BX123" s="833"/>
      <c r="BY123" s="833"/>
      <c r="BZ123" s="833"/>
      <c r="CA123" s="833">
        <v>10210046</v>
      </c>
      <c r="CB123" s="833"/>
      <c r="CC123" s="833"/>
      <c r="CD123" s="833"/>
      <c r="CE123" s="833"/>
      <c r="CF123" s="748"/>
      <c r="CG123" s="749"/>
      <c r="CH123" s="749"/>
      <c r="CI123" s="749"/>
      <c r="CJ123" s="834"/>
      <c r="CK123" s="869"/>
      <c r="CL123" s="855"/>
      <c r="CM123" s="855"/>
      <c r="CN123" s="855"/>
      <c r="CO123" s="856"/>
      <c r="CP123" s="835" t="s">
        <v>389</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437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449</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4.9000000000000004</v>
      </c>
      <c r="BR124" s="831"/>
      <c r="BS124" s="831"/>
      <c r="BT124" s="831"/>
      <c r="BU124" s="831"/>
      <c r="BV124" s="831">
        <v>6.7</v>
      </c>
      <c r="BW124" s="831"/>
      <c r="BX124" s="831"/>
      <c r="BY124" s="831"/>
      <c r="BZ124" s="831"/>
      <c r="CA124" s="831">
        <v>13.8</v>
      </c>
      <c r="CB124" s="831"/>
      <c r="CC124" s="831"/>
      <c r="CD124" s="831"/>
      <c r="CE124" s="831"/>
      <c r="CF124" s="726"/>
      <c r="CG124" s="727"/>
      <c r="CH124" s="727"/>
      <c r="CI124" s="727"/>
      <c r="CJ124" s="862"/>
      <c r="CK124" s="870"/>
      <c r="CL124" s="870"/>
      <c r="CM124" s="870"/>
      <c r="CN124" s="870"/>
      <c r="CO124" s="871"/>
      <c r="CP124" s="835" t="s">
        <v>450</v>
      </c>
      <c r="CQ124" s="836"/>
      <c r="CR124" s="836"/>
      <c r="CS124" s="836"/>
      <c r="CT124" s="836"/>
      <c r="CU124" s="836"/>
      <c r="CV124" s="836"/>
      <c r="CW124" s="836"/>
      <c r="CX124" s="836"/>
      <c r="CY124" s="836"/>
      <c r="CZ124" s="836"/>
      <c r="DA124" s="836"/>
      <c r="DB124" s="836"/>
      <c r="DC124" s="836"/>
      <c r="DD124" s="836"/>
      <c r="DE124" s="836"/>
      <c r="DF124" s="837"/>
      <c r="DG124" s="763">
        <v>3487360</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439</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451</v>
      </c>
      <c r="CL125" s="852"/>
      <c r="CM125" s="852"/>
      <c r="CN125" s="852"/>
      <c r="CO125" s="853"/>
      <c r="CP125" s="860" t="s">
        <v>452</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441</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453</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454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455</v>
      </c>
      <c r="AY127" s="812"/>
      <c r="AZ127" s="812"/>
      <c r="BA127" s="812"/>
      <c r="BB127" s="812"/>
      <c r="BC127" s="812"/>
      <c r="BD127" s="812"/>
      <c r="BE127" s="813"/>
      <c r="BF127" s="811" t="s">
        <v>456</v>
      </c>
      <c r="BG127" s="812"/>
      <c r="BH127" s="812"/>
      <c r="BI127" s="812"/>
      <c r="BJ127" s="812"/>
      <c r="BK127" s="812"/>
      <c r="BL127" s="813"/>
      <c r="BM127" s="811" t="s">
        <v>457</v>
      </c>
      <c r="BN127" s="812"/>
      <c r="BO127" s="812"/>
      <c r="BP127" s="812"/>
      <c r="BQ127" s="812"/>
      <c r="BR127" s="812"/>
      <c r="BS127" s="813"/>
      <c r="BT127" s="811" t="s">
        <v>458</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459</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460</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461</v>
      </c>
      <c r="X128" s="798"/>
      <c r="Y128" s="798"/>
      <c r="Z128" s="799"/>
      <c r="AA128" s="800" t="s">
        <v>122</v>
      </c>
      <c r="AB128" s="801"/>
      <c r="AC128" s="801"/>
      <c r="AD128" s="801"/>
      <c r="AE128" s="802"/>
      <c r="AF128" s="803" t="s">
        <v>122</v>
      </c>
      <c r="AG128" s="801"/>
      <c r="AH128" s="801"/>
      <c r="AI128" s="801"/>
      <c r="AJ128" s="802"/>
      <c r="AK128" s="803">
        <v>17268</v>
      </c>
      <c r="AL128" s="801"/>
      <c r="AM128" s="801"/>
      <c r="AN128" s="801"/>
      <c r="AO128" s="802"/>
      <c r="AP128" s="804"/>
      <c r="AQ128" s="805"/>
      <c r="AR128" s="805"/>
      <c r="AS128" s="805"/>
      <c r="AT128" s="806"/>
      <c r="AU128" s="220"/>
      <c r="AV128" s="220"/>
      <c r="AW128" s="220"/>
      <c r="AX128" s="807" t="s">
        <v>462</v>
      </c>
      <c r="AY128" s="808"/>
      <c r="AZ128" s="808"/>
      <c r="BA128" s="808"/>
      <c r="BB128" s="808"/>
      <c r="BC128" s="808"/>
      <c r="BD128" s="808"/>
      <c r="BE128" s="809"/>
      <c r="BF128" s="786" t="s">
        <v>122</v>
      </c>
      <c r="BG128" s="787"/>
      <c r="BH128" s="787"/>
      <c r="BI128" s="787"/>
      <c r="BJ128" s="787"/>
      <c r="BK128" s="787"/>
      <c r="BL128" s="810"/>
      <c r="BM128" s="786">
        <v>14.26</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463</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103</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464</v>
      </c>
      <c r="X129" s="777"/>
      <c r="Y129" s="777"/>
      <c r="Z129" s="778"/>
      <c r="AA129" s="779">
        <v>6141232</v>
      </c>
      <c r="AB129" s="780"/>
      <c r="AC129" s="780"/>
      <c r="AD129" s="780"/>
      <c r="AE129" s="781"/>
      <c r="AF129" s="782">
        <v>6258775</v>
      </c>
      <c r="AG129" s="780"/>
      <c r="AH129" s="780"/>
      <c r="AI129" s="780"/>
      <c r="AJ129" s="781"/>
      <c r="AK129" s="782">
        <v>6417251</v>
      </c>
      <c r="AL129" s="780"/>
      <c r="AM129" s="780"/>
      <c r="AN129" s="780"/>
      <c r="AO129" s="781"/>
      <c r="AP129" s="783"/>
      <c r="AQ129" s="784"/>
      <c r="AR129" s="784"/>
      <c r="AS129" s="784"/>
      <c r="AT129" s="785"/>
      <c r="AU129" s="221"/>
      <c r="AV129" s="221"/>
      <c r="AW129" s="221"/>
      <c r="AX129" s="751" t="s">
        <v>465</v>
      </c>
      <c r="AY129" s="752"/>
      <c r="AZ129" s="752"/>
      <c r="BA129" s="752"/>
      <c r="BB129" s="752"/>
      <c r="BC129" s="752"/>
      <c r="BD129" s="752"/>
      <c r="BE129" s="753"/>
      <c r="BF129" s="770" t="s">
        <v>122</v>
      </c>
      <c r="BG129" s="771"/>
      <c r="BH129" s="771"/>
      <c r="BI129" s="771"/>
      <c r="BJ129" s="771"/>
      <c r="BK129" s="771"/>
      <c r="BL129" s="772"/>
      <c r="BM129" s="770">
        <v>19.260000000000002</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467</v>
      </c>
      <c r="X130" s="777"/>
      <c r="Y130" s="777"/>
      <c r="Z130" s="778"/>
      <c r="AA130" s="779">
        <v>689784</v>
      </c>
      <c r="AB130" s="780"/>
      <c r="AC130" s="780"/>
      <c r="AD130" s="780"/>
      <c r="AE130" s="781"/>
      <c r="AF130" s="782">
        <v>687188</v>
      </c>
      <c r="AG130" s="780"/>
      <c r="AH130" s="780"/>
      <c r="AI130" s="780"/>
      <c r="AJ130" s="781"/>
      <c r="AK130" s="782">
        <v>663670</v>
      </c>
      <c r="AL130" s="780"/>
      <c r="AM130" s="780"/>
      <c r="AN130" s="780"/>
      <c r="AO130" s="781"/>
      <c r="AP130" s="783"/>
      <c r="AQ130" s="784"/>
      <c r="AR130" s="784"/>
      <c r="AS130" s="784"/>
      <c r="AT130" s="785"/>
      <c r="AU130" s="221"/>
      <c r="AV130" s="221"/>
      <c r="AW130" s="221"/>
      <c r="AX130" s="751" t="s">
        <v>468</v>
      </c>
      <c r="AY130" s="752"/>
      <c r="AZ130" s="752"/>
      <c r="BA130" s="752"/>
      <c r="BB130" s="752"/>
      <c r="BC130" s="752"/>
      <c r="BD130" s="752"/>
      <c r="BE130" s="753"/>
      <c r="BF130" s="754">
        <v>5.8</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469</v>
      </c>
      <c r="X131" s="761"/>
      <c r="Y131" s="761"/>
      <c r="Z131" s="762"/>
      <c r="AA131" s="763">
        <v>5451448</v>
      </c>
      <c r="AB131" s="764"/>
      <c r="AC131" s="764"/>
      <c r="AD131" s="764"/>
      <c r="AE131" s="765"/>
      <c r="AF131" s="766">
        <v>5571587</v>
      </c>
      <c r="AG131" s="764"/>
      <c r="AH131" s="764"/>
      <c r="AI131" s="764"/>
      <c r="AJ131" s="765"/>
      <c r="AK131" s="766">
        <v>5753581</v>
      </c>
      <c r="AL131" s="764"/>
      <c r="AM131" s="764"/>
      <c r="AN131" s="764"/>
      <c r="AO131" s="765"/>
      <c r="AP131" s="767"/>
      <c r="AQ131" s="768"/>
      <c r="AR131" s="768"/>
      <c r="AS131" s="768"/>
      <c r="AT131" s="769"/>
      <c r="AU131" s="221"/>
      <c r="AV131" s="221"/>
      <c r="AW131" s="221"/>
      <c r="AX131" s="729" t="s">
        <v>470</v>
      </c>
      <c r="AY131" s="730"/>
      <c r="AZ131" s="730"/>
      <c r="BA131" s="730"/>
      <c r="BB131" s="730"/>
      <c r="BC131" s="730"/>
      <c r="BD131" s="730"/>
      <c r="BE131" s="731"/>
      <c r="BF131" s="732">
        <v>13.8</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472</v>
      </c>
      <c r="W132" s="742"/>
      <c r="X132" s="742"/>
      <c r="Y132" s="742"/>
      <c r="Z132" s="743"/>
      <c r="AA132" s="744">
        <v>5.5051245099999999</v>
      </c>
      <c r="AB132" s="745"/>
      <c r="AC132" s="745"/>
      <c r="AD132" s="745"/>
      <c r="AE132" s="746"/>
      <c r="AF132" s="747">
        <v>6.1224746200000002</v>
      </c>
      <c r="AG132" s="745"/>
      <c r="AH132" s="745"/>
      <c r="AI132" s="745"/>
      <c r="AJ132" s="746"/>
      <c r="AK132" s="747">
        <v>6.0421153370000003</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473</v>
      </c>
      <c r="W133" s="721"/>
      <c r="X133" s="721"/>
      <c r="Y133" s="721"/>
      <c r="Z133" s="722"/>
      <c r="AA133" s="723">
        <v>4.8</v>
      </c>
      <c r="AB133" s="724"/>
      <c r="AC133" s="724"/>
      <c r="AD133" s="724"/>
      <c r="AE133" s="725"/>
      <c r="AF133" s="723">
        <v>5.4</v>
      </c>
      <c r="AG133" s="724"/>
      <c r="AH133" s="724"/>
      <c r="AI133" s="724"/>
      <c r="AJ133" s="725"/>
      <c r="AK133" s="723">
        <v>5.8</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NC4EZmLNCTsEZdsCGVRG08ow4tEBe9bLnfmh/dqQgk+aRHHWrwpCJIdN8ZEWd0Rjdg9GIaLAjrojoq084KvWbw==" saltValue="SREhGltRaQm2XSELF7nv0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5"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81640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474</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FtawII2ckLLdZeYIh2Y7W7qtRTaLXK08hmivVW6E4ZGtb9i+7+phFoKCkpy5kz0c+4GLTPiymKiJsJE56V8N5w==" saltValue="hSbthm4E9zZmRKhalJCH+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4PeYVmXNOmhiytMvRYJoaCg+wcwbUilN3Oo7hwFfM2+8IxbvqVQM9Civi5iO/xAK/Jd9+cx6MzVk2YvFZxiHTg==" saltValue="HYdK6+joi2FzgkpapDtmL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477</v>
      </c>
      <c r="AP7" s="260"/>
      <c r="AQ7" s="261" t="s">
        <v>478</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479</v>
      </c>
      <c r="AQ8" s="267" t="s">
        <v>480</v>
      </c>
      <c r="AR8" s="268" t="s">
        <v>481</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482</v>
      </c>
      <c r="AL9" s="1131"/>
      <c r="AM9" s="1131"/>
      <c r="AN9" s="1132"/>
      <c r="AO9" s="269">
        <v>2242534</v>
      </c>
      <c r="AP9" s="269">
        <v>81800</v>
      </c>
      <c r="AQ9" s="270">
        <v>72090</v>
      </c>
      <c r="AR9" s="271">
        <v>13.5</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483</v>
      </c>
      <c r="AL10" s="1131"/>
      <c r="AM10" s="1131"/>
      <c r="AN10" s="1132"/>
      <c r="AO10" s="272">
        <v>2223</v>
      </c>
      <c r="AP10" s="272">
        <v>81</v>
      </c>
      <c r="AQ10" s="273">
        <v>9072</v>
      </c>
      <c r="AR10" s="274">
        <v>-99.1</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484</v>
      </c>
      <c r="AL11" s="1131"/>
      <c r="AM11" s="1131"/>
      <c r="AN11" s="1132"/>
      <c r="AO11" s="272" t="s">
        <v>485</v>
      </c>
      <c r="AP11" s="272" t="s">
        <v>485</v>
      </c>
      <c r="AQ11" s="273">
        <v>383</v>
      </c>
      <c r="AR11" s="274" t="s">
        <v>485</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486</v>
      </c>
      <c r="AL12" s="1131"/>
      <c r="AM12" s="1131"/>
      <c r="AN12" s="1132"/>
      <c r="AO12" s="272" t="s">
        <v>485</v>
      </c>
      <c r="AP12" s="272" t="s">
        <v>485</v>
      </c>
      <c r="AQ12" s="273">
        <v>26</v>
      </c>
      <c r="AR12" s="274" t="s">
        <v>485</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487</v>
      </c>
      <c r="AL13" s="1131"/>
      <c r="AM13" s="1131"/>
      <c r="AN13" s="1132"/>
      <c r="AO13" s="272">
        <v>119394</v>
      </c>
      <c r="AP13" s="272">
        <v>4355</v>
      </c>
      <c r="AQ13" s="273">
        <v>2732</v>
      </c>
      <c r="AR13" s="274">
        <v>59.4</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488</v>
      </c>
      <c r="AL14" s="1131"/>
      <c r="AM14" s="1131"/>
      <c r="AN14" s="1132"/>
      <c r="AO14" s="272">
        <v>25330</v>
      </c>
      <c r="AP14" s="272">
        <v>924</v>
      </c>
      <c r="AQ14" s="273">
        <v>1315</v>
      </c>
      <c r="AR14" s="274">
        <v>-29.7</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489</v>
      </c>
      <c r="AL15" s="1134"/>
      <c r="AM15" s="1134"/>
      <c r="AN15" s="1135"/>
      <c r="AO15" s="272">
        <v>-131546</v>
      </c>
      <c r="AP15" s="272">
        <v>-4798</v>
      </c>
      <c r="AQ15" s="273">
        <v>-4107</v>
      </c>
      <c r="AR15" s="274">
        <v>16.8</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178</v>
      </c>
      <c r="AL16" s="1134"/>
      <c r="AM16" s="1134"/>
      <c r="AN16" s="1135"/>
      <c r="AO16" s="272">
        <v>2257935</v>
      </c>
      <c r="AP16" s="272">
        <v>82361</v>
      </c>
      <c r="AQ16" s="273">
        <v>81511</v>
      </c>
      <c r="AR16" s="274">
        <v>1</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494</v>
      </c>
      <c r="AL21" s="1137"/>
      <c r="AM21" s="1137"/>
      <c r="AN21" s="1138"/>
      <c r="AO21" s="285">
        <v>7.73</v>
      </c>
      <c r="AP21" s="286">
        <v>6.74</v>
      </c>
      <c r="AQ21" s="287">
        <v>0.99</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495</v>
      </c>
      <c r="AL22" s="1137"/>
      <c r="AM22" s="1137"/>
      <c r="AN22" s="1138"/>
      <c r="AO22" s="290">
        <v>97.1</v>
      </c>
      <c r="AP22" s="291">
        <v>97</v>
      </c>
      <c r="AQ22" s="292">
        <v>0.1</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29" t="s">
        <v>496</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 x14ac:dyDescent="0.2">
      <c r="A27" s="297"/>
      <c r="AO27" s="250"/>
      <c r="AP27" s="250"/>
      <c r="AQ27" s="250"/>
      <c r="AR27" s="250"/>
      <c r="AS27" s="250"/>
      <c r="AT27" s="250"/>
    </row>
    <row r="28" spans="1:46" ht="16.5" x14ac:dyDescent="0.2">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477</v>
      </c>
      <c r="AP30" s="260"/>
      <c r="AQ30" s="261" t="s">
        <v>478</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479</v>
      </c>
      <c r="AQ31" s="267" t="s">
        <v>480</v>
      </c>
      <c r="AR31" s="268" t="s">
        <v>481</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499</v>
      </c>
      <c r="AL32" s="1121"/>
      <c r="AM32" s="1121"/>
      <c r="AN32" s="1122"/>
      <c r="AO32" s="300">
        <v>707810</v>
      </c>
      <c r="AP32" s="300">
        <v>25818</v>
      </c>
      <c r="AQ32" s="301">
        <v>33695</v>
      </c>
      <c r="AR32" s="302">
        <v>-23.4</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500</v>
      </c>
      <c r="AL33" s="1121"/>
      <c r="AM33" s="1121"/>
      <c r="AN33" s="1122"/>
      <c r="AO33" s="300" t="s">
        <v>485</v>
      </c>
      <c r="AP33" s="300" t="s">
        <v>485</v>
      </c>
      <c r="AQ33" s="301" t="s">
        <v>485</v>
      </c>
      <c r="AR33" s="302" t="s">
        <v>485</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501</v>
      </c>
      <c r="AL34" s="1121"/>
      <c r="AM34" s="1121"/>
      <c r="AN34" s="1122"/>
      <c r="AO34" s="300" t="s">
        <v>485</v>
      </c>
      <c r="AP34" s="300" t="s">
        <v>485</v>
      </c>
      <c r="AQ34" s="301" t="s">
        <v>485</v>
      </c>
      <c r="AR34" s="302" t="s">
        <v>485</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502</v>
      </c>
      <c r="AL35" s="1121"/>
      <c r="AM35" s="1121"/>
      <c r="AN35" s="1122"/>
      <c r="AO35" s="300">
        <v>320766</v>
      </c>
      <c r="AP35" s="300">
        <v>11700</v>
      </c>
      <c r="AQ35" s="301">
        <v>8394</v>
      </c>
      <c r="AR35" s="302">
        <v>39.4</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503</v>
      </c>
      <c r="AL36" s="1121"/>
      <c r="AM36" s="1121"/>
      <c r="AN36" s="1122"/>
      <c r="AO36" s="300" t="s">
        <v>485</v>
      </c>
      <c r="AP36" s="300" t="s">
        <v>485</v>
      </c>
      <c r="AQ36" s="301">
        <v>1998</v>
      </c>
      <c r="AR36" s="302" t="s">
        <v>485</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504</v>
      </c>
      <c r="AL37" s="1121"/>
      <c r="AM37" s="1121"/>
      <c r="AN37" s="1122"/>
      <c r="AO37" s="300" t="s">
        <v>485</v>
      </c>
      <c r="AP37" s="300" t="s">
        <v>485</v>
      </c>
      <c r="AQ37" s="301">
        <v>1021</v>
      </c>
      <c r="AR37" s="302" t="s">
        <v>485</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505</v>
      </c>
      <c r="AL38" s="1124"/>
      <c r="AM38" s="1124"/>
      <c r="AN38" s="1125"/>
      <c r="AO38" s="303" t="s">
        <v>485</v>
      </c>
      <c r="AP38" s="303" t="s">
        <v>485</v>
      </c>
      <c r="AQ38" s="304">
        <v>3</v>
      </c>
      <c r="AR38" s="292" t="s">
        <v>485</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506</v>
      </c>
      <c r="AL39" s="1124"/>
      <c r="AM39" s="1124"/>
      <c r="AN39" s="1125"/>
      <c r="AO39" s="300">
        <v>-17268</v>
      </c>
      <c r="AP39" s="300">
        <v>-630</v>
      </c>
      <c r="AQ39" s="301">
        <v>-3210</v>
      </c>
      <c r="AR39" s="302">
        <v>-80.400000000000006</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507</v>
      </c>
      <c r="AL40" s="1121"/>
      <c r="AM40" s="1121"/>
      <c r="AN40" s="1122"/>
      <c r="AO40" s="300">
        <v>-663670</v>
      </c>
      <c r="AP40" s="300">
        <v>-24208</v>
      </c>
      <c r="AQ40" s="301">
        <v>-26336</v>
      </c>
      <c r="AR40" s="302">
        <v>-8.1</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288</v>
      </c>
      <c r="AL41" s="1127"/>
      <c r="AM41" s="1127"/>
      <c r="AN41" s="1128"/>
      <c r="AO41" s="300">
        <v>347638</v>
      </c>
      <c r="AP41" s="300">
        <v>12681</v>
      </c>
      <c r="AQ41" s="301">
        <v>15565</v>
      </c>
      <c r="AR41" s="302">
        <v>-18.5</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477</v>
      </c>
      <c r="AN49" s="1115" t="s">
        <v>510</v>
      </c>
      <c r="AO49" s="1116"/>
      <c r="AP49" s="1116"/>
      <c r="AQ49" s="1116"/>
      <c r="AR49" s="1117"/>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511</v>
      </c>
      <c r="AO50" s="317" t="s">
        <v>512</v>
      </c>
      <c r="AP50" s="318" t="s">
        <v>513</v>
      </c>
      <c r="AQ50" s="319" t="s">
        <v>514</v>
      </c>
      <c r="AR50" s="320" t="s">
        <v>515</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447644</v>
      </c>
      <c r="AN51" s="322">
        <v>15806</v>
      </c>
      <c r="AO51" s="323">
        <v>-67.3</v>
      </c>
      <c r="AP51" s="324">
        <v>52068</v>
      </c>
      <c r="AQ51" s="325">
        <v>1.6</v>
      </c>
      <c r="AR51" s="326">
        <v>-68.900000000000006</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381285</v>
      </c>
      <c r="AN52" s="330">
        <v>13463</v>
      </c>
      <c r="AO52" s="331">
        <v>-58.2</v>
      </c>
      <c r="AP52" s="332">
        <v>26936</v>
      </c>
      <c r="AQ52" s="333">
        <v>3.4</v>
      </c>
      <c r="AR52" s="334">
        <v>-61.6</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301965</v>
      </c>
      <c r="AN53" s="322">
        <v>10714</v>
      </c>
      <c r="AO53" s="323">
        <v>-32.200000000000003</v>
      </c>
      <c r="AP53" s="324">
        <v>47161</v>
      </c>
      <c r="AQ53" s="325">
        <v>-9.4</v>
      </c>
      <c r="AR53" s="326">
        <v>-22.8</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225683</v>
      </c>
      <c r="AN54" s="330">
        <v>8008</v>
      </c>
      <c r="AO54" s="331">
        <v>-40.5</v>
      </c>
      <c r="AP54" s="332">
        <v>24595</v>
      </c>
      <c r="AQ54" s="333">
        <v>-8.6999999999999993</v>
      </c>
      <c r="AR54" s="334">
        <v>-31.8</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511566</v>
      </c>
      <c r="AN55" s="322">
        <v>18319</v>
      </c>
      <c r="AO55" s="323">
        <v>71</v>
      </c>
      <c r="AP55" s="324">
        <v>43423</v>
      </c>
      <c r="AQ55" s="325">
        <v>-7.9</v>
      </c>
      <c r="AR55" s="326">
        <v>78.900000000000006</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386680</v>
      </c>
      <c r="AN56" s="330">
        <v>13847</v>
      </c>
      <c r="AO56" s="331">
        <v>72.900000000000006</v>
      </c>
      <c r="AP56" s="332">
        <v>22207</v>
      </c>
      <c r="AQ56" s="333">
        <v>-9.6999999999999993</v>
      </c>
      <c r="AR56" s="334">
        <v>82.6</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526436</v>
      </c>
      <c r="AN57" s="322">
        <v>18969</v>
      </c>
      <c r="AO57" s="323">
        <v>3.5</v>
      </c>
      <c r="AP57" s="324">
        <v>45265</v>
      </c>
      <c r="AQ57" s="325">
        <v>4.2</v>
      </c>
      <c r="AR57" s="326">
        <v>-0.7</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390378</v>
      </c>
      <c r="AN58" s="330">
        <v>14067</v>
      </c>
      <c r="AO58" s="331">
        <v>1.6</v>
      </c>
      <c r="AP58" s="332">
        <v>22600</v>
      </c>
      <c r="AQ58" s="333">
        <v>1.8</v>
      </c>
      <c r="AR58" s="334">
        <v>-0.2</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938517</v>
      </c>
      <c r="AN59" s="322">
        <v>34234</v>
      </c>
      <c r="AO59" s="323">
        <v>80.5</v>
      </c>
      <c r="AP59" s="324">
        <v>54621</v>
      </c>
      <c r="AQ59" s="325">
        <v>20.7</v>
      </c>
      <c r="AR59" s="326">
        <v>59.8</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782629</v>
      </c>
      <c r="AN60" s="330">
        <v>28547</v>
      </c>
      <c r="AO60" s="331">
        <v>102.9</v>
      </c>
      <c r="AP60" s="332">
        <v>30892</v>
      </c>
      <c r="AQ60" s="333">
        <v>36.700000000000003</v>
      </c>
      <c r="AR60" s="334">
        <v>66.2</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545226</v>
      </c>
      <c r="AN61" s="337">
        <v>19608</v>
      </c>
      <c r="AO61" s="338">
        <v>11.1</v>
      </c>
      <c r="AP61" s="339">
        <v>48508</v>
      </c>
      <c r="AQ61" s="340">
        <v>1.8</v>
      </c>
      <c r="AR61" s="326">
        <v>9.3000000000000007</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433331</v>
      </c>
      <c r="AN62" s="330">
        <v>15586</v>
      </c>
      <c r="AO62" s="331">
        <v>15.7</v>
      </c>
      <c r="AP62" s="332">
        <v>25446</v>
      </c>
      <c r="AQ62" s="333">
        <v>4.7</v>
      </c>
      <c r="AR62" s="334">
        <v>11</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LU+Kel2KGemTGzv6zWbLVXr3Ao3IoWHWKr5vpHcKOvoHq003r6JZvngW4YU3SYtNGUg42DzVSBOq0OtLpOO8cg==" saltValue="QVfRLIlNfrG3bDkbYQ6Im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474</v>
      </c>
    </row>
    <row r="121" spans="125:125" ht="13.5" hidden="1" customHeight="1" x14ac:dyDescent="0.2">
      <c r="DU121" s="247"/>
    </row>
  </sheetData>
  <sheetProtection algorithmName="SHA-512" hashValue="RsQx2RJE8M5Y60sRmFhzjIRK8Sqhvb4QqOQ+B1vsHUmATxhd2PnaSuALw5dbtitbhWJXaaEOp64FzGkyzhawVw==" saltValue="RZkMdcp7zMMuFi9L4iCO0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474</v>
      </c>
    </row>
  </sheetData>
  <sheetProtection algorithmName="SHA-512" hashValue="/yvPNF6RFXG9JIbLpErALxzp/DdrK+wZ5etbKq5U2VpNqeMci5w1CKdqkL+G9R7x/XxgqUL7BUFKs6PE7h/S7A==" saltValue="CBfffc8g4yIOgKzSqA5UN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524</v>
      </c>
      <c r="G46" s="8" t="s">
        <v>525</v>
      </c>
      <c r="H46" s="8" t="s">
        <v>526</v>
      </c>
      <c r="I46" s="8" t="s">
        <v>527</v>
      </c>
      <c r="J46" s="9" t="s">
        <v>528</v>
      </c>
    </row>
    <row r="47" spans="2:10" ht="57.75" customHeight="1" x14ac:dyDescent="0.2">
      <c r="B47" s="10"/>
      <c r="C47" s="1139" t="s">
        <v>3</v>
      </c>
      <c r="D47" s="1139"/>
      <c r="E47" s="1140"/>
      <c r="F47" s="11">
        <v>14.06</v>
      </c>
      <c r="G47" s="12">
        <v>14.84</v>
      </c>
      <c r="H47" s="12">
        <v>16.010000000000002</v>
      </c>
      <c r="I47" s="12">
        <v>16.079999999999998</v>
      </c>
      <c r="J47" s="13">
        <v>13.7</v>
      </c>
    </row>
    <row r="48" spans="2:10" ht="57.75" customHeight="1" x14ac:dyDescent="0.2">
      <c r="B48" s="14"/>
      <c r="C48" s="1141" t="s">
        <v>4</v>
      </c>
      <c r="D48" s="1141"/>
      <c r="E48" s="1142"/>
      <c r="F48" s="15">
        <v>6.6</v>
      </c>
      <c r="G48" s="16">
        <v>8.23</v>
      </c>
      <c r="H48" s="16">
        <v>7.78</v>
      </c>
      <c r="I48" s="16">
        <v>6.64</v>
      </c>
      <c r="J48" s="17">
        <v>5.77</v>
      </c>
    </row>
    <row r="49" spans="2:10" ht="57.75" customHeight="1" thickBot="1" x14ac:dyDescent="0.25">
      <c r="B49" s="18"/>
      <c r="C49" s="1143" t="s">
        <v>5</v>
      </c>
      <c r="D49" s="1143"/>
      <c r="E49" s="1144"/>
      <c r="F49" s="19">
        <v>0.18</v>
      </c>
      <c r="G49" s="20">
        <v>3.77</v>
      </c>
      <c r="H49" s="20" t="s">
        <v>529</v>
      </c>
      <c r="I49" s="20" t="s">
        <v>530</v>
      </c>
      <c r="J49" s="21" t="s">
        <v>531</v>
      </c>
    </row>
    <row r="50" spans="2:10" ht="13" x14ac:dyDescent="0.2"/>
  </sheetData>
  <sheetProtection algorithmName="SHA-512" hashValue="uLyqyvFazJhDPrjiiFrcMjuL/BQTyQkb5wzgPyDFgpqIY89LT4BawRbylXQhQ9tSoDMdG3m91tIIMfQi5ylmIw==" saltValue="FbA+k2uD0m6PlL1p0dVGL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左右津 若奈</cp:lastModifiedBy>
  <cp:lastPrinted>2026-03-13T06:43:32Z</cp:lastPrinted>
  <dcterms:created xsi:type="dcterms:W3CDTF">2026-02-26T09:40:35Z</dcterms:created>
  <dcterms:modified xsi:type="dcterms:W3CDTF">2026-03-25T03:09:45Z</dcterms:modified>
  <cp:category/>
</cp:coreProperties>
</file>