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E4D71A8E-51BD-4305-AB33-FBF4CACCD8FF}"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8" i="12" l="1"/>
  <c r="AA7"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E34" i="10"/>
  <c r="U34" i="10"/>
  <c r="U35" i="10" s="1"/>
  <c r="C34" i="10"/>
  <c r="AM34" i="10" l="1"/>
  <c r="AM35" i="10" s="1"/>
  <c r="AM36" i="10" s="1"/>
  <c r="U36" i="10"/>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<sst xmlns="http://schemas.openxmlformats.org/spreadsheetml/2006/main" count="1138" uniqueCount="566">
  <si>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</si>
  <si>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</si>
  <si>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</si>
  <si>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</si>
  <si>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</si>
  <si>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</si>
  <si>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</si>
  <si>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</si>
  <si>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</si>
  <si>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</si>
  <si>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</si>
  <si>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</si>
  <si>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</si>
  <si>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</si>
  <si>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</si>
  <si>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</si>
  <si>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</si>
  <si>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</si>
  <si>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</si>
  <si>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</si>
  <si>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</si>
  <si>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</si>
  <si>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</si>
  <si>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</si>
  <si>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</si>
  <si>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</si>
  <si>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</si>
  <si>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</si>
  <si>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</si>
  <si>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</si>
  <si>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</si>
  <si>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</si>
  <si>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</si>
  <si>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</si>
  <si>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</si>
  <si>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</si>
  <si>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</si>
  <si>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</si>
  <si>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</si>
  <si>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</si>
  <si>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</si>
  <si>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</si>
  <si>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</si>
  <si>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</si>
  <si>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</si>
  <si>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</si>
  <si>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</si>
  <si>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</si>
  <si>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</si>
  <si>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</si>
  <si>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</si>
  <si>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</si>
  <si>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</si>
  <si>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</si>
  <si>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</si>
  <si>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</si>
  <si>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</si>
  <si>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</si>
  <si>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</si>
  <si>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</si>
  <si>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</si>
  <si>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</si>
  <si>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</si>
  <si>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</si>
  <si>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</si>
  <si>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</si>
  <si>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</si>
  <si>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</si>
  <si>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</si>
  <si>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</si>
  <si>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</si>
  <si>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</si>
  <si>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</si>
  <si>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</si>
  <si>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</si>
  <si>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</si>
  <si>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</si>
  <si>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</si>
  <si>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</si>
  <si>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</si>
  <si>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</si>
  <si>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</si>
  <si>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</si>
  <si>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</si>
  <si>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</si>
  <si>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</si>
  <si>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</si>
  <si>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</si>
  <si>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</si>
  <si>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</si>
  <si>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</si>
  <si>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</si>
  <si>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</si>
  <si>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</si>
  <si>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</si>
  <si>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</si>
  <si>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</si>
  <si>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</si>
  <si>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</si>
  <si>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</si>
  <si>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</si>
  <si>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</si>
  <si>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</si>
  <si>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</si>
  <si>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</si>
  <si>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</si>
  <si>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</si>
  <si>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</si>
  <si>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</si>
  <si>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</si>
  <si>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</si>
  <si>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</si>
  <si>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</si>
  <si>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</si>
  <si>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</si>
  <si>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</si>
  <si>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</si>
  <si>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</si>
  <si>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</si>
  <si>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</si>
  <si>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</si>
  <si>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</si>
  <si>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</si>
  <si>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</si>
  <si>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</si>
  <si>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</si>
  <si>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</si>
  <si>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</si>
  <si>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</si>
  <si>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</si>
  <si>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</si>
  <si>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</si>
  <si>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</si>
  <si>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</si>
  <si>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</si>
  <si>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</si>
  <si>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</si>
  <si>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</si>
  <si>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</si>
  <si>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</si>
  <si>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</si>
  <si>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</si>
  <si>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</si>
  <si>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</si>
  <si>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</si>
  <si>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</si>
  <si>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</si>
  <si>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</si>
  <si>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</si>
  <si>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</si>
  <si>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</si>
  <si>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</si>
  <si>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</si>
  <si>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</si>
  <si>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</si>
  <si>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</si>
  <si>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</si>
  <si>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</si>
  <si>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</si>
  <si>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</si>
  <si>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</si>
  <si>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</si>
  <si>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</si>
  <si>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</si>
  <si>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</si>
  <si>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</si>
  <si>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</si>
  <si>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</si>
  <si>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</si>
  <si>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</si>
  <si>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</si>
  <si>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</si>
  <si>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</si>
  <si>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</si>
  <si>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</si>
  <si>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</si>
  <si>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</si>
  <si>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</si>
  <si>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</si>
  <si>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</si>
  <si>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</si>
  <si>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</si>
  <si>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</si>
  <si>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</si>
  <si>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</si>
  <si>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</si>
  <si>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</si>
  <si>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</si>
  <si>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</si>
  <si>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</si>
  <si>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</si>
  <si>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</si>
  <si>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</si>
  <si>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</si>
  <si>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</si>
  <si>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</si>
  <si>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</si>
  <si>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</si>
  <si>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</si>
  <si>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</si>
  <si>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</si>
  <si>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</si>
  <si>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</si>
  <si>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神奈川県松田町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</si>
  <si>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</si>
  <si>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</si>
  <si>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</si>
  <si>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</si>
  <si>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</si>
  <si>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</si>
  <si>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</si>
  <si>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</si>
  <si>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</si>
  <si>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</si>
  <si>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</si>
  <si>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</si>
  <si>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</si>
  <si>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</si>
  <si>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</si>
  <si>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</si>
  <si>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</si>
  <si>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</si>
  <si>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</si>
  <si>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</si>
  <si>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</si>
  <si>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</si>
  <si>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</si>
  <si>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</si>
  <si>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</si>
  <si>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</si>
  <si>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</si>
  <si>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</si>
  <si>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</si>
  <si>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</si>
  <si>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</si>
  <si>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</si>
  <si>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</si>
  <si>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</si>
  <si>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</si>
  <si>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</si>
  <si>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</si>
  <si>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</si>
  <si>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</si>
  <si>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</si>
  <si>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</si>
  <si>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</si>
  <si>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</si>
  <si>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</si>
  <si>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</si>
  <si>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</si>
  <si>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</si>
  <si>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</si>
  <si>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</si>
  <si>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</si>
  <si>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</si>
  <si>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</si>
  <si>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</si>
  <si>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</si>
  <si>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</si>
  <si>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</si>
  <si>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</si>
  <si>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</si>
  <si>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</si>
  <si>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</si>
  <si>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</si>
  <si>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</si>
  <si>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</si>
  <si>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</si>
  <si>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</si>
  <si>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</si>
  <si>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</si>
  <si>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</si>
  <si>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</si>
  <si>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</si>
  <si>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</si>
  <si>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</si>
  <si>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</si>
  <si>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</si>
  <si>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</si>
  <si>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</si>
  <si>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</si>
  <si>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</si>
  <si>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</si>
  <si>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</si>
  <si>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</si>
  <si>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</si>
  <si>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</si>
  <si>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</si>
  <si>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</si>
  <si>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</si>
  <si>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</si>
  <si>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</si>
  <si>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</si>
  <si>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</si>
  <si>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</si>
  <si>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</si>
  <si>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</si>
  <si>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</si>
  <si>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</si>
  <si>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</si>
  <si>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</si>
  <si>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</si>
  <si>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</si>
  <si>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</si>
  <si>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</si>
  <si>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</si>
  <si>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</si>
  <si>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</si>
  <si>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</si>
  <si>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</si>
  <si>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</si>
  <si>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</si>
  <si>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</si>
  <si>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</si>
  <si>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</si>
  <si>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</si>
  <si>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</si>
  <si>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</si>
  <si>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</si>
  <si>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</si>
  <si>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</si>
  <si>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</si>
  <si>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</si>
  <si>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</si>
  <si>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</si>
  <si>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</si>
  <si>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</si>
  <si>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</si>
  <si>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</si>
  <si>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</si>
  <si>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</si>
  <si>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</si>
  <si>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</si>
  <si>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</si>
  <si>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</si>
  <si>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</si>
  <si>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</si>
  <si>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</si>
  <si>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</si>
  <si>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</si>
  <si>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</si>
  <si>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</si>
  <si>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</si>
  <si>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</si>
  <si>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</si>
  <si>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</si>
  <si>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</si>
  <si>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</si>
  <si>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</si>
  <si>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</si>
  <si>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</si>
  <si>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</si>
  <si>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</si>
  <si>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</si>
  <si>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神奈川県松田町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</si>
  <si>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</si>
  <si>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</si>
  <si>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</si>
  <si>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</si>
  <si>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</si>
  <si>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</si>
  <si>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</si>
  <si>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</si>
  <si>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</si>
  <si>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</si>
  <si>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</si>
  <si>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</si>
  <si>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</si>
  <si>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</si>
  <si>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</si>
  <si>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</si>
  <si>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</si>
  <si>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</si>
  <si>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</si>
  <si>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</si>
  <si>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</si>
  <si>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</si>
  <si>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</si>
  <si>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</si>
  <si>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</si>
  <si>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</si>
  <si>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</si>
  <si>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</si>
  <si>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</si>
  <si>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</si>
  <si>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</si>
  <si>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</si>
  <si>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</si>
  <si>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</si>
  <si>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</si>
  <si>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</si>
  <si>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</si>
  <si>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</si>
  <si>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</si>
  <si>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</si>
  <si>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寄簡易水道事業会計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</si>
  <si>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</si>
  <si>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</si>
  <si>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</si>
  <si>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</si>
  <si>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</si>
  <si>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</si>
  <si>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</si>
  <si>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</si>
  <si>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</si>
  <si>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</si>
  <si>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</si>
  <si>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</si>
  <si>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</si>
  <si>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</si>
  <si>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</si>
  <si>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</si>
  <si>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</si>
  <si>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</si>
  <si>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</si>
  <si>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</si>
  <si>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</si>
  <si>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</si>
  <si>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</si>
  <si>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</si>
  <si>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</si>
  <si>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</si>
  <si>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</si>
  <si>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</si>
  <si>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</si>
  <si>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</si>
  <si>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</si>
  <si>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</si>
  <si>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</si>
  <si>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</si>
  <si>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</si>
  <si>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</si>
  <si>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</si>
  <si>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</si>
  <si>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</si>
  <si>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</si>
  <si>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</si>
  <si>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</si>
  <si>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</si>
  <si>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</si>
  <si>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</si>
  <si>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</si>
  <si>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</si>
  <si>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</si>
  <si>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</si>
  <si>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</si>
  <si>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</si>
  <si>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</si>
  <si>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</si>
  <si>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</si>
  <si>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</si>
  <si>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</si>
  <si>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</si>
  <si>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</si>
  <si>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</si>
  <si>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</si>
  <si>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</si>
  <si>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</si>
  <si>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</si>
  <si>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</si>
  <si>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</si>
  <si>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</si>
  <si>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</si>
  <si>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</si>
  <si>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</si>
  <si>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</si>
  <si>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</si>
  <si>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</si>
  <si>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</si>
  <si>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</si>
  <si>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</si>
  <si>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</si>
  <si>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</si>
  <si>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</si>
  <si>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</si>
  <si>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</si>
  <si>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</si>
  <si>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</si>
  <si>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</si>
  <si>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</si>
  <si>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</si>
  <si>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</si>
  <si>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</si>
  <si>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</si>
  <si>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</si>
  <si>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</si>
  <si>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</si>
  <si>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</si>
  <si>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</si>
  <si>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</si>
  <si>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</si>
  <si>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</si>
  <si>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</si>
  <si>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</si>
  <si>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</si>
  <si>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</si>
  <si>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</si>
  <si>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</si>
  <si>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</si>
  <si>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</si>
  <si>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</si>
  <si>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</si>
  <si>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</si>
  <si>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</si>
  <si>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</si>
  <si>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</si>
  <si>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</si>
  <si>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</si>
  <si>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</si>
  <si>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</si>
  <si>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</si>
  <si>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</si>
  <si>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</si>
  <si>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</si>
  <si>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</si>
  <si>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</si>
  <si>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</si>
  <si>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</si>
  <si>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</si>
  <si>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</si>
  <si>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</si>
  <si>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</si>
  <si>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</si>
  <si>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</si>
  <si>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</si>
  <si>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</si>
  <si>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</si>
  <si>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</si>
  <si>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</si>
  <si>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</si>
  <si>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</si>
  <si>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</si>
  <si>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</si>
  <si>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3.48</t>
  </si>
  <si>
    <t>▲ 1.93</t>
  </si>
  <si>
    <t>上水道事業会計</t>
  </si>
  <si>
    <t>一般会計</t>
  </si>
  <si>
    <t>介護保険事業特別会計</t>
  </si>
  <si>
    <t>国民健康保険事業特別会計</t>
  </si>
  <si>
    <t>下水道事業会計</t>
  </si>
  <si>
    <t>後期高齢者医療特別会計</t>
  </si>
  <si>
    <t>国民健康保険診療所事業特別会計</t>
  </si>
  <si>
    <t>寄簡易水道事業会計</t>
  </si>
  <si>
    <t>その他会計（赤字）</t>
  </si>
  <si>
    <t>その他会計（黒字）</t>
  </si>
  <si>
    <t>R02</t>
    <phoneticPr fontId="5"/>
  </si>
  <si>
    <t>R03</t>
    <phoneticPr fontId="5"/>
  </si>
  <si>
    <t>R04</t>
    <phoneticPr fontId="5"/>
  </si>
  <si>
    <t>R05</t>
    <phoneticPr fontId="5"/>
  </si>
  <si>
    <t>R06</t>
    <phoneticPr fontId="5"/>
  </si>
  <si>
    <t>-</t>
    <phoneticPr fontId="2"/>
  </si>
  <si>
    <t>新松田駅周辺整備基金</t>
    <rPh sb="0" eb="10">
      <t>シンマツダエキシュウヘンセイビキキン</t>
    </rPh>
    <phoneticPr fontId="5"/>
  </si>
  <si>
    <t>公共施設等整備基金</t>
    <rPh sb="0" eb="9">
      <t>コウキョウシセツトウセイビキキン</t>
    </rPh>
    <phoneticPr fontId="5"/>
  </si>
  <si>
    <t>町営住宅基金</t>
    <rPh sb="0" eb="6">
      <t>チョウエイジュウタクキキン</t>
    </rPh>
    <phoneticPr fontId="5"/>
  </si>
  <si>
    <t>森林環境譲与税基金</t>
    <rPh sb="0" eb="9">
      <t>シンリンカンキョウジョウヨゼイキキン</t>
    </rPh>
    <phoneticPr fontId="5"/>
  </si>
  <si>
    <t>教育施設整備基金</t>
    <rPh sb="0" eb="8">
      <t>キョウイクシセツセイビキキン</t>
    </rPh>
    <phoneticPr fontId="5"/>
  </si>
  <si>
    <t>松田町外二ヶ町組合</t>
    <phoneticPr fontId="2"/>
  </si>
  <si>
    <t>足柄上衛生組合</t>
    <phoneticPr fontId="2"/>
  </si>
  <si>
    <t>足柄東部清掃組合</t>
    <phoneticPr fontId="2"/>
  </si>
  <si>
    <t>松田町外三ケ町組合</t>
    <phoneticPr fontId="2"/>
  </si>
  <si>
    <t>南足柄市外五ケ市町組合</t>
    <phoneticPr fontId="2"/>
  </si>
  <si>
    <t>神奈川県市町村職員退職手当組合</t>
    <phoneticPr fontId="2"/>
  </si>
  <si>
    <t>神奈川県後期高齢者医療広域連合（一般会計）</t>
    <rPh sb="16" eb="20">
      <t>イッパンカイケイ</t>
    </rPh>
    <phoneticPr fontId="2"/>
  </si>
  <si>
    <t>神奈川県後期高齢者医療広域連合（特別会計）</t>
    <rPh sb="16" eb="18">
      <t>トクベツ</t>
    </rPh>
    <rPh sb="18" eb="20">
      <t>カイケイ</t>
    </rPh>
    <phoneticPr fontId="2"/>
  </si>
  <si>
    <t>神奈川県町村情報システム共同事業組合</t>
    <phoneticPr fontId="2"/>
  </si>
  <si>
    <t>有限会社　みやまの里</t>
    <rPh sb="0" eb="4">
      <t>ユウゲンガイシャ</t>
    </rPh>
    <rPh sb="9" eb="10">
      <t>サト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</si>
</sst>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5594-46BB-88A9-B46FF42CD2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103749</c:v>
                </c:pt>
                <c:pt idx="1">
                  <c:v>199599</c:v>
                </c:pt>
                <c:pt idx="2">
                  <c:v>76521</c:v>
                </c:pt>
                <c:pt idx="3">
                  <c:v>54323</c:v>
                </c:pt>
                <c:pt idx="4">
                  <c:v>65511</c:v>
                </c:pt>
              </c:numCache>
            </c:numRef>
          </c:val>
          <c:smooth val="0"/>
          <c:extLst>
            <c:ext xmlns:c16="http://schemas.microsoft.com/office/drawing/2014/chart" uri="{C3380CC4-5D6E-409C-BE32-E72D297353CC}">
              <c16:uniqueId val="{00000001-5594-46BB-88A9-B46FF42CD2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12.28</c:v>
                </c:pt>
                <c:pt idx="1">
                  <c:v>15.44</c:v>
                </c:pt>
                <c:pt idx="2">
                  <c:v>11.99</c:v>
                </c:pt>
                <c:pt idx="3">
                  <c:v>13.36</c:v>
                </c:pt>
                <c:pt idx="4">
                  <c:v>11.8</c:v>
                </c:pt>
              </c:numCache>
            </c:numRef>
          </c:val>
          <c:extLst>
            <c:ext xmlns:c16="http://schemas.microsoft.com/office/drawing/2014/chart" uri="{C3380CC4-5D6E-409C-BE32-E72D297353CC}">
              <c16:uniqueId val="{00000000-4220-4EC9-ABD2-B6CC9BE8C3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24.49</c:v>
                </c:pt>
                <c:pt idx="1">
                  <c:v>36.56</c:v>
                </c:pt>
                <c:pt idx="2">
                  <c:v>46.56</c:v>
                </c:pt>
                <c:pt idx="3">
                  <c:v>41.33</c:v>
                </c:pt>
                <c:pt idx="4">
                  <c:v>39.79</c:v>
                </c:pt>
              </c:numCache>
            </c:numRef>
          </c:val>
          <c:extLst>
            <c:ext xmlns:c16="http://schemas.microsoft.com/office/drawing/2014/chart" uri="{C3380CC4-5D6E-409C-BE32-E72D297353CC}">
              <c16:uniqueId val="{00000001-4220-4EC9-ABD2-B6CC9BE8C3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18.22</c:v>
                </c:pt>
                <c:pt idx="1">
                  <c:v>10.96</c:v>
                </c:pt>
                <c:pt idx="2">
                  <c:v>-0.62</c:v>
                </c:pt>
                <c:pt idx="3">
                  <c:v>-3.48</c:v>
                </c:pt>
                <c:pt idx="4">
                  <c:v>-1.93</c:v>
                </c:pt>
              </c:numCache>
            </c:numRef>
          </c:val>
          <c:smooth val="0"/>
          <c:extLst>
            <c:ext xmlns:c16="http://schemas.microsoft.com/office/drawing/2014/chart" uri="{C3380CC4-5D6E-409C-BE32-E72D297353CC}">
              <c16:uniqueId val="{00000002-4220-4EC9-ABD2-B6CC9BE8C3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0.76</c:v>
                </c:pt>
                <c:pt idx="2">
                  <c:v>#N/A</c:v>
                </c:pt>
                <c:pt idx="3">
                  <c:v>0.73</c:v>
                </c:pt>
                <c:pt idx="4">
                  <c:v>#N/A</c:v>
                </c:pt>
                <c:pt idx="5">
                  <c:v>0.32</c:v>
                </c:pt>
                <c:pt idx="6">
                  <c:v>#N/A</c:v>
                </c:pt>
                <c:pt idx="7">
                  <c:v>1.46</c:v>
                </c:pt>
                <c:pt idx="8">
                  <c:v>#N/A</c:v>
                </c:pt>
                <c:pt idx="9">
                  <c:v>0</c:v>
                </c:pt>
              </c:numCache>
            </c:numRef>
          </c:val>
          <c:extLst>
            <c:ext xmlns:c16="http://schemas.microsoft.com/office/drawing/2014/chart" uri="{C3380CC4-5D6E-409C-BE32-E72D297353CC}">
              <c16:uniqueId val="{00000000-B864-44A1-90B6-BD4C05B78E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64-44A1-90B6-BD4C05B78EC5}"/>
            </c:ext>
          </c:extLst>
        </c:ser>
        <c:ser>
          <c:idx val="2"/>
          <c:order val="2"/>
          <c:tx>
            <c:strRef>
              <c:f>データシート!$A$29</c:f>
              <c:strCache>
                <c:ptCount val="1"/>
                <c:pt idx="0">
                  <c:v>寄簡易水道事業会計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2-B864-44A1-90B6-BD4C05B78EC5}"/>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0.56999999999999995</c:v>
                </c:pt>
                <c:pt idx="2">
                  <c:v>#N/A</c:v>
                </c:pt>
                <c:pt idx="3">
                  <c:v>0.38</c:v>
                </c:pt>
                <c:pt idx="4">
                  <c:v>#N/A</c:v>
                </c:pt>
                <c:pt idx="5">
                  <c:v>0.17</c:v>
                </c:pt>
                <c:pt idx="6">
                  <c:v>#N/A</c:v>
                </c:pt>
                <c:pt idx="7">
                  <c:v>0.16</c:v>
                </c:pt>
                <c:pt idx="8">
                  <c:v>#N/A</c:v>
                </c:pt>
                <c:pt idx="9">
                  <c:v>0.14000000000000001</c:v>
                </c:pt>
              </c:numCache>
            </c:numRef>
          </c:val>
          <c:extLst>
            <c:ext xmlns:c16="http://schemas.microsoft.com/office/drawing/2014/chart" uri="{C3380CC4-5D6E-409C-BE32-E72D297353CC}">
              <c16:uniqueId val="{00000003-B864-44A1-90B6-BD4C05B78EC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0.16</c:v>
                </c:pt>
                <c:pt idx="4">
                  <c:v>#N/A</c:v>
                </c:pt>
                <c:pt idx="5">
                  <c:v>0.38</c:v>
                </c:pt>
                <c:pt idx="6">
                  <c:v>#N/A</c:v>
                </c:pt>
                <c:pt idx="7">
                  <c:v>0.19</c:v>
                </c:pt>
                <c:pt idx="8">
                  <c:v>#N/A</c:v>
                </c:pt>
                <c:pt idx="9">
                  <c:v>0.42</c:v>
                </c:pt>
              </c:numCache>
            </c:numRef>
          </c:val>
          <c:extLst>
            <c:ext xmlns:c16="http://schemas.microsoft.com/office/drawing/2014/chart" uri="{C3380CC4-5D6E-409C-BE32-E72D297353CC}">
              <c16:uniqueId val="{00000004-B864-44A1-90B6-BD4C05B78EC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0.81</c:v>
                </c:pt>
              </c:numCache>
            </c:numRef>
          </c:val>
          <c:extLst>
            <c:ext xmlns:c16="http://schemas.microsoft.com/office/drawing/2014/chart" uri="{C3380CC4-5D6E-409C-BE32-E72D297353CC}">
              <c16:uniqueId val="{00000005-B864-44A1-90B6-BD4C05B78EC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2.56</c:v>
                </c:pt>
                <c:pt idx="2">
                  <c:v>#N/A</c:v>
                </c:pt>
                <c:pt idx="3">
                  <c:v>1.82</c:v>
                </c:pt>
                <c:pt idx="4">
                  <c:v>#N/A</c:v>
                </c:pt>
                <c:pt idx="5">
                  <c:v>1.38</c:v>
                </c:pt>
                <c:pt idx="6">
                  <c:v>#N/A</c:v>
                </c:pt>
                <c:pt idx="7">
                  <c:v>1.06</c:v>
                </c:pt>
                <c:pt idx="8">
                  <c:v>#N/A</c:v>
                </c:pt>
                <c:pt idx="9">
                  <c:v>0.84</c:v>
                </c:pt>
              </c:numCache>
            </c:numRef>
          </c:val>
          <c:extLst>
            <c:ext xmlns:c16="http://schemas.microsoft.com/office/drawing/2014/chart" uri="{C3380CC4-5D6E-409C-BE32-E72D297353CC}">
              <c16:uniqueId val="{00000006-B864-44A1-90B6-BD4C05B78EC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1.57</c:v>
                </c:pt>
                <c:pt idx="4">
                  <c:v>#N/A</c:v>
                </c:pt>
                <c:pt idx="5">
                  <c:v>2.65</c:v>
                </c:pt>
                <c:pt idx="6">
                  <c:v>#N/A</c:v>
                </c:pt>
                <c:pt idx="7">
                  <c:v>2.52</c:v>
                </c:pt>
                <c:pt idx="8">
                  <c:v>#N/A</c:v>
                </c:pt>
                <c:pt idx="9">
                  <c:v>2.35</c:v>
                </c:pt>
              </c:numCache>
            </c:numRef>
          </c:val>
          <c:extLst>
            <c:ext xmlns:c16="http://schemas.microsoft.com/office/drawing/2014/chart" uri="{C3380CC4-5D6E-409C-BE32-E72D297353CC}">
              <c16:uniqueId val="{00000007-B864-44A1-90B6-BD4C05B78EC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12.28</c:v>
                </c:pt>
                <c:pt idx="2">
                  <c:v>#N/A</c:v>
                </c:pt>
                <c:pt idx="3">
                  <c:v>15.43</c:v>
                </c:pt>
                <c:pt idx="4">
                  <c:v>#N/A</c:v>
                </c:pt>
                <c:pt idx="5">
                  <c:v>11.98</c:v>
                </c:pt>
                <c:pt idx="6">
                  <c:v>#N/A</c:v>
                </c:pt>
                <c:pt idx="7">
                  <c:v>13.35</c:v>
                </c:pt>
                <c:pt idx="8">
                  <c:v>#N/A</c:v>
                </c:pt>
                <c:pt idx="9">
                  <c:v>11.8</c:v>
                </c:pt>
              </c:numCache>
            </c:numRef>
          </c:val>
          <c:extLst>
            <c:ext xmlns:c16="http://schemas.microsoft.com/office/drawing/2014/chart" uri="{C3380CC4-5D6E-409C-BE32-E72D297353CC}">
              <c16:uniqueId val="{00000008-B864-44A1-90B6-BD4C05B78EC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15.24</c:v>
                </c:pt>
                <c:pt idx="2">
                  <c:v>#N/A</c:v>
                </c:pt>
                <c:pt idx="3">
                  <c:v>14.59</c:v>
                </c:pt>
                <c:pt idx="4">
                  <c:v>#N/A</c:v>
                </c:pt>
                <c:pt idx="5">
                  <c:v>15.72</c:v>
                </c:pt>
                <c:pt idx="6">
                  <c:v>#N/A</c:v>
                </c:pt>
                <c:pt idx="7">
                  <c:v>15.1</c:v>
                </c:pt>
                <c:pt idx="8">
                  <c:v>#N/A</c:v>
                </c:pt>
                <c:pt idx="9">
                  <c:v>12.95</c:v>
                </c:pt>
              </c:numCache>
            </c:numRef>
          </c:val>
          <c:extLst>
            <c:ext xmlns:c16="http://schemas.microsoft.com/office/drawing/2014/chart" uri="{C3380CC4-5D6E-409C-BE32-E72D297353CC}">
              <c16:uniqueId val="{00000009-B864-44A1-90B6-BD4C05B78E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329</c:v>
                </c:pt>
                <c:pt idx="5">
                  <c:v>327</c:v>
                </c:pt>
                <c:pt idx="8">
                  <c:v>335</c:v>
                </c:pt>
                <c:pt idx="11">
                  <c:v>324</c:v>
                </c:pt>
                <c:pt idx="14">
                  <c:v>325</c:v>
                </c:pt>
              </c:numCache>
            </c:numRef>
          </c:val>
          <c:extLst>
            <c:ext xmlns:c16="http://schemas.microsoft.com/office/drawing/2014/chart" uri="{C3380CC4-5D6E-409C-BE32-E72D297353CC}">
              <c16:uniqueId val="{00000000-39EE-4F5C-B7DA-E18BF4B2D1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EE-4F5C-B7DA-E18BF4B2D1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5</c:v>
                </c:pt>
                <c:pt idx="9">
                  <c:v>5</c:v>
                </c:pt>
                <c:pt idx="12">
                  <c:v>5</c:v>
                </c:pt>
              </c:numCache>
            </c:numRef>
          </c:val>
          <c:extLst>
            <c:ext xmlns:c16="http://schemas.microsoft.com/office/drawing/2014/chart" uri="{C3380CC4-5D6E-409C-BE32-E72D297353CC}">
              <c16:uniqueId val="{00000002-39EE-4F5C-B7DA-E18BF4B2D1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EE-4F5C-B7DA-E18BF4B2D1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c:v>
                </c:pt>
                <c:pt idx="3">
                  <c:v>94</c:v>
                </c:pt>
                <c:pt idx="6">
                  <c:v>92</c:v>
                </c:pt>
                <c:pt idx="9">
                  <c:v>69</c:v>
                </c:pt>
                <c:pt idx="12">
                  <c:v>73</c:v>
                </c:pt>
              </c:numCache>
            </c:numRef>
          </c:val>
          <c:extLst>
            <c:ext xmlns:c16="http://schemas.microsoft.com/office/drawing/2014/chart" uri="{C3380CC4-5D6E-409C-BE32-E72D297353CC}">
              <c16:uniqueId val="{00000004-39EE-4F5C-B7DA-E18BF4B2D1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EE-4F5C-B7DA-E18BF4B2D1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EE-4F5C-B7DA-E18BF4B2D1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c:v>
                </c:pt>
                <c:pt idx="3">
                  <c:v>399</c:v>
                </c:pt>
                <c:pt idx="6">
                  <c:v>429</c:v>
                </c:pt>
                <c:pt idx="9">
                  <c:v>442</c:v>
                </c:pt>
                <c:pt idx="12">
                  <c:v>448</c:v>
                </c:pt>
              </c:numCache>
            </c:numRef>
          </c:val>
          <c:extLst>
            <c:ext xmlns:c16="http://schemas.microsoft.com/office/drawing/2014/chart" uri="{C3380CC4-5D6E-409C-BE32-E72D297353CC}">
              <c16:uniqueId val="{00000007-39EE-4F5C-B7DA-E18BF4B2D1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161</c:v>
                </c:pt>
                <c:pt idx="2">
                  <c:v>#N/A</c:v>
                </c:pt>
                <c:pt idx="3">
                  <c:v>#N/A</c:v>
                </c:pt>
                <c:pt idx="4">
                  <c:v>170</c:v>
                </c:pt>
                <c:pt idx="5">
                  <c:v>#N/A</c:v>
                </c:pt>
                <c:pt idx="6">
                  <c:v>#N/A</c:v>
                </c:pt>
                <c:pt idx="7">
                  <c:v>191</c:v>
                </c:pt>
                <c:pt idx="8">
                  <c:v>#N/A</c:v>
                </c:pt>
                <c:pt idx="9">
                  <c:v>#N/A</c:v>
                </c:pt>
                <c:pt idx="10">
                  <c:v>192</c:v>
                </c:pt>
                <c:pt idx="11">
                  <c:v>#N/A</c:v>
                </c:pt>
                <c:pt idx="12">
                  <c:v>#N/A</c:v>
                </c:pt>
                <c:pt idx="13">
                  <c:v>201</c:v>
                </c:pt>
                <c:pt idx="14">
                  <c:v>#N/A</c:v>
                </c:pt>
              </c:numCache>
            </c:numRef>
          </c:val>
          <c:smooth val="0"/>
          <c:extLst>
            <c:ext xmlns:c16="http://schemas.microsoft.com/office/drawing/2014/chart" uri="{C3380CC4-5D6E-409C-BE32-E72D297353CC}">
              <c16:uniqueId val="{00000008-39EE-4F5C-B7DA-E18BF4B2D1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3968</c:v>
                </c:pt>
                <c:pt idx="5">
                  <c:v>4373</c:v>
                </c:pt>
                <c:pt idx="8">
                  <c:v>4341</c:v>
                </c:pt>
                <c:pt idx="11">
                  <c:v>4161</c:v>
                </c:pt>
                <c:pt idx="14">
                  <c:v>4002</c:v>
                </c:pt>
              </c:numCache>
            </c:numRef>
          </c:val>
          <c:extLst>
            <c:ext xmlns:c16="http://schemas.microsoft.com/office/drawing/2014/chart" uri="{C3380CC4-5D6E-409C-BE32-E72D297353CC}">
              <c16:uniqueId val="{00000000-6C1B-4DA4-A178-E1AA4E3962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C1B-4DA4-A178-E1AA4E3962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1518</c:v>
                </c:pt>
                <c:pt idx="5">
                  <c:v>2140</c:v>
                </c:pt>
                <c:pt idx="8">
                  <c:v>2561</c:v>
                </c:pt>
                <c:pt idx="11">
                  <c:v>2776</c:v>
                </c:pt>
                <c:pt idx="14">
                  <c:v>2964</c:v>
                </c:pt>
              </c:numCache>
            </c:numRef>
          </c:val>
          <c:extLst>
            <c:ext xmlns:c16="http://schemas.microsoft.com/office/drawing/2014/chart" uri="{C3380CC4-5D6E-409C-BE32-E72D297353CC}">
              <c16:uniqueId val="{00000002-6C1B-4DA4-A178-E1AA4E3962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1B-4DA4-A178-E1AA4E3962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1B-4DA4-A178-E1AA4E3962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1B-4DA4-A178-E1AA4E3962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974</c:v>
                </c:pt>
                <c:pt idx="3">
                  <c:v>893</c:v>
                </c:pt>
                <c:pt idx="6">
                  <c:v>856</c:v>
                </c:pt>
                <c:pt idx="9">
                  <c:v>855</c:v>
                </c:pt>
                <c:pt idx="12">
                  <c:v>819</c:v>
                </c:pt>
              </c:numCache>
            </c:numRef>
          </c:val>
          <c:extLst>
            <c:ext xmlns:c16="http://schemas.microsoft.com/office/drawing/2014/chart" uri="{C3380CC4-5D6E-409C-BE32-E72D297353CC}">
              <c16:uniqueId val="{00000006-6C1B-4DA4-A178-E1AA4E3962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C1B-4DA4-A178-E1AA4E3962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916</c:v>
                </c:pt>
                <c:pt idx="3">
                  <c:v>859</c:v>
                </c:pt>
                <c:pt idx="6">
                  <c:v>785</c:v>
                </c:pt>
                <c:pt idx="9">
                  <c:v>763</c:v>
                </c:pt>
                <c:pt idx="12">
                  <c:v>848</c:v>
                </c:pt>
              </c:numCache>
            </c:numRef>
          </c:val>
          <c:extLst>
            <c:ext xmlns:c16="http://schemas.microsoft.com/office/drawing/2014/chart" uri="{C3380CC4-5D6E-409C-BE32-E72D297353CC}">
              <c16:uniqueId val="{00000008-6C1B-4DA4-A178-E1AA4E3962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135</c:v>
                </c:pt>
                <c:pt idx="3">
                  <c:v>131</c:v>
                </c:pt>
                <c:pt idx="6">
                  <c:v>126</c:v>
                </c:pt>
                <c:pt idx="9">
                  <c:v>121</c:v>
                </c:pt>
                <c:pt idx="12">
                  <c:v>117</c:v>
                </c:pt>
              </c:numCache>
            </c:numRef>
          </c:val>
          <c:extLst>
            <c:ext xmlns:c16="http://schemas.microsoft.com/office/drawing/2014/chart" uri="{C3380CC4-5D6E-409C-BE32-E72D297353CC}">
              <c16:uniqueId val="{00000009-6C1B-4DA4-A178-E1AA4E3962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4790</c:v>
                </c:pt>
                <c:pt idx="3">
                  <c:v>5631</c:v>
                </c:pt>
                <c:pt idx="6">
                  <c:v>5604</c:v>
                </c:pt>
                <c:pt idx="9">
                  <c:v>5405</c:v>
                </c:pt>
                <c:pt idx="12">
                  <c:v>5204</c:v>
                </c:pt>
              </c:numCache>
            </c:numRef>
          </c:val>
          <c:extLst>
            <c:ext xmlns:c16="http://schemas.microsoft.com/office/drawing/2014/chart" uri="{C3380CC4-5D6E-409C-BE32-E72D297353CC}">
              <c16:uniqueId val="{0000000A-6C1B-4DA4-A178-E1AA4E3962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1329</c:v>
                </c:pt>
                <c:pt idx="2">
                  <c:v>#N/A</c:v>
                </c:pt>
                <c:pt idx="3">
                  <c:v>#N/A</c:v>
                </c:pt>
                <c:pt idx="4">
                  <c:v>1001</c:v>
                </c:pt>
                <c:pt idx="5">
                  <c:v>#N/A</c:v>
                </c:pt>
                <c:pt idx="6">
                  <c:v>#N/A</c:v>
                </c:pt>
                <c:pt idx="7">
                  <c:v>469</c:v>
                </c:pt>
                <c:pt idx="8">
                  <c:v>#N/A</c:v>
                </c:pt>
                <c:pt idx="9">
                  <c:v>#N/A</c:v>
                </c:pt>
                <c:pt idx="10">
                  <c:v>208</c:v>
                </c:pt>
                <c:pt idx="11">
                  <c:v>#N/A</c:v>
                </c:pt>
                <c:pt idx="12">
                  <c:v>#N/A</c:v>
                </c:pt>
                <c:pt idx="13">
                  <c:v>22</c:v>
                </c:pt>
                <c:pt idx="14">
                  <c:v>#N/A</c:v>
                </c:pt>
              </c:numCache>
            </c:numRef>
          </c:val>
          <c:smooth val="0"/>
          <c:extLst>
            <c:ext xmlns:c16="http://schemas.microsoft.com/office/drawing/2014/chart" uri="{C3380CC4-5D6E-409C-BE32-E72D297353CC}">
              <c16:uniqueId val="{0000000B-6C1B-4DA4-A178-E1AA4E3962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1496</c:v>
                </c:pt>
                <c:pt idx="1">
                  <c:v>1336</c:v>
                </c:pt>
                <c:pt idx="2">
                  <c:v>1333</c:v>
                </c:pt>
              </c:numCache>
            </c:numRef>
          </c:val>
          <c:extLst>
            <c:ext xmlns:c16="http://schemas.microsoft.com/office/drawing/2014/chart" uri="{C3380CC4-5D6E-409C-BE32-E72D297353CC}">
              <c16:uniqueId val="{00000000-03FD-4DA1-B464-2DF141AA7F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18</c:v>
                </c:pt>
                <c:pt idx="2">
                  <c:v>32</c:v>
                </c:pt>
              </c:numCache>
            </c:numRef>
          </c:val>
          <c:extLst>
            <c:ext xmlns:c16="http://schemas.microsoft.com/office/drawing/2014/chart" uri="{C3380CC4-5D6E-409C-BE32-E72D297353CC}">
              <c16:uniqueId val="{00000001-03FD-4DA1-B464-2DF141AA7F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498</c:v>
                </c:pt>
                <c:pt idx="1">
                  <c:v>885</c:v>
                </c:pt>
                <c:pt idx="2">
                  <c:v>1072</c:v>
                </c:pt>
              </c:numCache>
            </c:numRef>
          </c:val>
          <c:extLst>
            <c:ext xmlns:c16="http://schemas.microsoft.com/office/drawing/2014/chart" uri="{C3380CC4-5D6E-409C-BE32-E72D297353CC}">
              <c16:uniqueId val="{00000002-03FD-4DA1-B464-2DF141AA7F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元利償還金は</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平成</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年度までは減少傾向であったが、その後は増加に転じ、今後も増加</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が見込まれる。また、</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下水道事業債等の償還</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は</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進ん</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でいるものの、</a:t>
          </a:r>
          <a:r>
            <a:rPr lang="ja-JP" altLang="en-US" sz="1400" b="0" i="0">
              <a:solidFill>
                <a:schemeClr val="dk1"/>
              </a:solidFill>
              <a:effectLst/>
              <a:latin typeface="BIZ UDPゴシック" panose="020B0400000000000000" pitchFamily="50" charset="-128"/>
              <a:ea typeface="BIZ UDPゴシック" panose="020B0400000000000000" pitchFamily="50" charset="-128"/>
              <a:cs typeface="+mn-cs"/>
            </a:rPr>
            <a:t>高度経済成長期に整備された施設の更新時期の到来に伴い、</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公営企業債</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の元利償還金に対する</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繰入金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の増加が見込まれることから、</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地方債の新規借入にあたっては計画的な対応が必要である。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松田小学校整備事業</a:t>
          </a:r>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に係る</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元金償還</a:t>
          </a:r>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の</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開始により</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、実質公債費比率の分子</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が増加し</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満期一括償還地方債は利用していない</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令和２年度以降、財政調整基金等の積立によ</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り</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充当可能基金が増加し</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分子は減少傾向にある。令和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新松田駅周辺整備基金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等へ</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の積立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による</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充当可能財源</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増加</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に加え、地方債現在高の減少により</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、分子は</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さらに</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減少した。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今後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は、</a:t>
          </a:r>
          <a:r>
            <a:rPr lang="ja-JP" altLang="ja-JP" sz="1400" b="0" i="0">
              <a:solidFill>
                <a:schemeClr val="dk1"/>
              </a:solidFill>
              <a:effectLst/>
              <a:latin typeface="BIZ UDPゴシック" panose="020B0400000000000000" pitchFamily="50" charset="-128"/>
              <a:ea typeface="BIZ UDPゴシック" panose="020B0400000000000000" pitchFamily="50" charset="-128"/>
              <a:cs typeface="+mn-cs"/>
            </a:rPr>
            <a:t>高度経済成長期に整備された施設の更新時期の到来に伴い、</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公営企業債の元利償還金に対する繰入金の増加が見込まれる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ほか、大型公共事業に係る</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地方債の</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借入により、地方債</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現在高</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も今後増加が見込まれる。このため、将来負担の動向を注視しつつ、</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地方債の新規借入に</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当たっては</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計画的な対応</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に取り組む</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必要</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ある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・教育施設整備基金では、</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大規模改修工事によ</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の減となったが、駅前再開発事業のための積立て及び基金運用益により新松田駅周辺整備基金は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百万円の増となった。また、公共施設等総合管理計画に基づく大規模工事を見据えた</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積立てなどにより、</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・大型事業を複数計画している中で、基金の使途の明確化を図るため、その他特定目的基金への積立て・取崩しを行っていく。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・財政調整基金は経常経費の削減に努め、老朽化した町有施設・広域施設の更新等に備えて積立ててきたが、今後数年間で広域施設の更新が開始されるため、取崩しを行い、財源不足を補っていく。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・新松田駅周辺整備基金：新松田駅周辺の整備に充てる。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・公共施設等整備基金：公共施設等の改修、その他整備等に充てる。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・町営住宅基金：町屋住宅の修繕又は改良等に充てる。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・森林環境譲与税基金：森林環境税及び森林環境譲与税に関する法律第３４条第１項に規定する施策に要する経費の財源に充てる。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・教育施設整備基金：教育施設の整備に充てる。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・新松田駅周辺整備基金：新松田駅周辺整備基本構想・基本計画に基づき実施する新松田駅周辺整備のため、積立て・取崩しを行い、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：今後見込まれる大規模改修工事への積立及び実施した大規模改修工事に充てるための取崩しを行い、計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・公共施設等整備基金：公共施設等総合管理計画に基づく</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今後見込まれる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大規模工事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のための積立て及び実施した事業に充てるための取崩しを行い、計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・新松田駅周辺整備基金：計画的に積立て取崩しを行っていく</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・公共施設等整備基金：公共施設の老朽化が進んでいるため、建替等の更新整備等に向けて、計画的に積立て取崩しを行っていく</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町営住宅</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町営住宅の</a:t>
          </a:r>
          <a:r>
            <a:rPr lang="ja-JP" altLang="en-US" sz="1400" b="0" i="0">
              <a:solidFill>
                <a:schemeClr val="dk1"/>
              </a:solidFill>
              <a:effectLst/>
              <a:latin typeface="ＭＳ ゴシック" panose="020B0609070205080204" pitchFamily="49" charset="-128"/>
              <a:ea typeface="ＭＳ ゴシック" panose="020B0609070205080204" pitchFamily="49" charset="-128"/>
              <a:cs typeface="+mn-cs"/>
            </a:rPr>
            <a:t>修繕・改良等に充てるため</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、計画的に積立て取崩しを行っていく</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財政調整基金では歳計剰余金の処分及び</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運用</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益</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百万円の積立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をしたが、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立てを行ってきたが、今後数年間で広域施設の更新が開始されていくため、取崩しを行い、財源不足を補っていく。</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・前記の取崩しにより、基金残高の大幅な減少が見込まれるため、今後も経費の削減に努め、不測の事態に備えられるよう、財源に余裕がでた場合は積立て、必要な残高を確保していく。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減債基金は令和</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年度普通交付税</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再算定</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における令和</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年度分臨時財政対策債償還費の前倒し交付額の積立てによ</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の増、前年度に積立てた令和６年度分臨時財政対策債償還費分の取崩しによる</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百万円の減により、</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・満期一括償還を利用していないため、今後の変動を想定していないが、令和５年度・令和６年度普通交付税における臨時財政対策債償還費の前倒し交付額の積立て・取崩しを行う。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10,419
10,253
37.75
6,039,732
5,535,865
395,466
3,350,485
5,203,666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神奈川県内の他市町村と</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比較す</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ると、企業</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数</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が少ないことなどから、令和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年度は県平均より</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0.29</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ポイント下回っている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。一方、</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全国平均と比較</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すると</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0.06</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ポイント上回っている。類似団体内でも上位に位置している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ものの</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、将来的には税収の減少が見込まれることから、町税の徴収強化等により歳入の確保に努める。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135996</xdr:rowOff>
    </xdr:from>
    <xdr:to>
      <xdr:col>23</xdr:col>
      <xdr:colOff>133350</xdr:colOff>
      <xdr:row>42</xdr:row>
      <xdr:rowOff>135996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36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135996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067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75671</xdr:rowOff>
    </xdr:from>
    <xdr:to>
      <xdr:col>15</xdr:col>
      <xdr:colOff>82550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7657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35454</xdr:rowOff>
    </xdr:from>
    <xdr:to>
      <xdr:col>11</xdr:col>
      <xdr:colOff>31750</xdr:colOff>
      <xdr:row>42</xdr:row>
      <xdr:rowOff>75671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3635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101723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85196</xdr:rowOff>
    </xdr:from>
    <xdr:to>
      <xdr:col>19</xdr:col>
      <xdr:colOff>184150</xdr:colOff>
      <xdr:row>43</xdr:row>
      <xdr:rowOff>15346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24871</xdr:rowOff>
    </xdr:from>
    <xdr:to>
      <xdr:col>11</xdr:col>
      <xdr:colOff>82550</xdr:colOff>
      <xdr:row>42</xdr:row>
      <xdr:rowOff>126471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136648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156104</xdr:rowOff>
    </xdr:from>
    <xdr:to>
      <xdr:col>7</xdr:col>
      <xdr:colOff>31750</xdr:colOff>
      <xdr:row>42</xdr:row>
      <xdr:rowOff>86254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96431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令和３年度は普通交付税及び地方消費税交付金の増により減少し</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た。</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令和４年度は普通交付税及び法人税割の減や公債費の増により</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再び</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増加した。令和５年度は普通交付税及び法人税割の増により経常一般財源は</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増加したものの</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給与改定に伴う</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人件費</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の増</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や扶助費の増により増加した。</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令和６年度は</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普通交付税</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法人税割の増</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などにより</a:t>
          </a:r>
          <a:r>
            <a:rPr kumimoji="1" lang="en-US"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0.4</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ポイント減少した。</a:t>
          </a:r>
          <a:endParaRPr kumimoji="1" lang="en-US" altLang="ja-JP" sz="12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今後</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は</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人件費</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及び</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扶助費</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の増加に加え、</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物価高騰等による経常経費の増加が見込まれる</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ことから</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事業の廃止も含めた見直しを進め</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、経常経費の削減</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に取り組む</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a:t>
          </a:r>
          <a:endParaRPr lang="ja-JP" altLang="ja-JP" sz="12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8679</xdr:rowOff>
    </xdr:from>
    <xdr:to>
      <xdr:col>23</xdr:col>
      <xdr:colOff>133350</xdr:colOff>
      <xdr:row>65</xdr:row>
      <xdr:rowOff>24765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5292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91652</xdr:rowOff>
    </xdr:from>
    <xdr:to>
      <xdr:col>19</xdr:col>
      <xdr:colOff>133350</xdr:colOff>
      <xdr:row>65</xdr:row>
      <xdr:rowOff>24765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6445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64</xdr:row>
      <xdr:rowOff>91652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47281"/>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45931</xdr:rowOff>
    </xdr:from>
    <xdr:to>
      <xdr:col>11</xdr:col>
      <xdr:colOff>31750</xdr:colOff>
      <xdr:row>64</xdr:row>
      <xdr:rowOff>91652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47281"/>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129329</xdr:rowOff>
    </xdr:from>
    <xdr:to>
      <xdr:col>23</xdr:col>
      <xdr:colOff>184150</xdr:colOff>
      <xdr:row>65</xdr:row>
      <xdr:rowOff>59479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145856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60342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40852</xdr:rowOff>
    </xdr:from>
    <xdr:to>
      <xdr:col>15</xdr:col>
      <xdr:colOff>133350</xdr:colOff>
      <xdr:row>64</xdr:row>
      <xdr:rowOff>142452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166581</xdr:rowOff>
    </xdr:from>
    <xdr:to>
      <xdr:col>11</xdr:col>
      <xdr:colOff>82550</xdr:colOff>
      <xdr:row>63</xdr:row>
      <xdr:rowOff>96731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106908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40852</xdr:rowOff>
    </xdr:from>
    <xdr:to>
      <xdr:col>7</xdr:col>
      <xdr:colOff>31750</xdr:colOff>
      <xdr:row>64</xdr:row>
      <xdr:rowOff>142452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152629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人件費、物件費及び維持補修費の合計額の人口１人当たりの金額は類似団体内平均</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を下回る水準で</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推移して</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いるものの</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２</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以降は増加傾向にあり、直近</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５年間では</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最も高い水準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となっている。</a:t>
          </a:r>
          <a:endPar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今後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は</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物価高騰等</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の影響により物件費及び維持補修費の増加が見込まれることから、公共施設等総合管理計画に基づき既存施設の省エネルギー化を推進し、物件費の抑制を図るとともに、</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人件費の</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適正管理に努め、引き続き経費の縮減に取り組む</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92227</xdr:rowOff>
    </xdr:from>
    <xdr:to>
      <xdr:col>23</xdr:col>
      <xdr:colOff>133350</xdr:colOff>
      <xdr:row>82</xdr:row>
      <xdr:rowOff>98758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112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64657</xdr:rowOff>
    </xdr:from>
    <xdr:to>
      <xdr:col>19</xdr:col>
      <xdr:colOff>133350</xdr:colOff>
      <xdr:row>82</xdr:row>
      <xdr:rowOff>92227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23557"/>
          <a:ext cx="8890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56215</xdr:rowOff>
    </xdr:from>
    <xdr:to>
      <xdr:col>15</xdr:col>
      <xdr:colOff>82550</xdr:colOff>
      <xdr:row>82</xdr:row>
      <xdr:rowOff>64657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5115"/>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45293</xdr:rowOff>
    </xdr:from>
    <xdr:to>
      <xdr:col>11</xdr:col>
      <xdr:colOff>31750</xdr:colOff>
      <xdr:row>82</xdr:row>
      <xdr:rowOff>56215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4193"/>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47958</xdr:rowOff>
    </xdr:from>
    <xdr:to>
      <xdr:col>23</xdr:col>
      <xdr:colOff>184150</xdr:colOff>
      <xdr:row>82</xdr:row>
      <xdr:rowOff>149558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140685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41427</xdr:rowOff>
    </xdr:from>
    <xdr:to>
      <xdr:col>19</xdr:col>
      <xdr:colOff>184150</xdr:colOff>
      <xdr:row>82</xdr:row>
      <xdr:rowOff>143027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153204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9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13857</xdr:rowOff>
    </xdr:from>
    <xdr:to>
      <xdr:col>15</xdr:col>
      <xdr:colOff>133350</xdr:colOff>
      <xdr:row>82</xdr:row>
      <xdr:rowOff>115457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125634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5415</xdr:rowOff>
    </xdr:from>
    <xdr:to>
      <xdr:col>11</xdr:col>
      <xdr:colOff>82550</xdr:colOff>
      <xdr:row>82</xdr:row>
      <xdr:rowOff>107015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117192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165943</xdr:rowOff>
    </xdr:from>
    <xdr:to>
      <xdr:col>7</xdr:col>
      <xdr:colOff>31750</xdr:colOff>
      <xdr:row>82</xdr:row>
      <xdr:rowOff>96093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106270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給与改定は国の上昇率に準じて行っているが、給料表を一部分割しているため、指数は</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100</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を下回る。各年度の変動に関しては、採用・退職にかかるもの及び職員の経験年数階層によるものである。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86</xdr:row>
      <xdr:rowOff>74789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818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781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87</xdr:row>
      <xdr:rowOff>37395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060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37395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平成</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26</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年度に</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積極的に施策を展開するため機構改革を実施し、組織を細分化したため、職員の採用が増加し</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全国平均及び県内平均を上回って</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いる。</a:t>
          </a:r>
          <a:endPar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また、町の人口が減少していることや再任用職員の雇用も挙げられるが、類似団体内の順位は中間に位置するため、</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今後も</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新規事業等を精査し、計画的に定員管理を実施していく。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75946</xdr:rowOff>
    </xdr:from>
    <xdr:to>
      <xdr:col>81</xdr:col>
      <xdr:colOff>44450</xdr:colOff>
      <xdr:row>61</xdr:row>
      <xdr:rowOff>77394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34396"/>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71603</xdr:rowOff>
    </xdr:from>
    <xdr:to>
      <xdr:col>77</xdr:col>
      <xdr:colOff>44450</xdr:colOff>
      <xdr:row>61</xdr:row>
      <xdr:rowOff>77394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3005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65811</xdr:rowOff>
    </xdr:from>
    <xdr:to>
      <xdr:col>72</xdr:col>
      <xdr:colOff>203200</xdr:colOff>
      <xdr:row>61</xdr:row>
      <xdr:rowOff>71603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24261"/>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58572</xdr:rowOff>
    </xdr:from>
    <xdr:to>
      <xdr:col>68</xdr:col>
      <xdr:colOff>152400</xdr:colOff>
      <xdr:row>61</xdr:row>
      <xdr:rowOff>65811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1702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41673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26594</xdr:rowOff>
    </xdr:from>
    <xdr:to>
      <xdr:col>77</xdr:col>
      <xdr:colOff>95250</xdr:colOff>
      <xdr:row>61</xdr:row>
      <xdr:rowOff>128194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138371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5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20803</xdr:rowOff>
    </xdr:from>
    <xdr:to>
      <xdr:col>73</xdr:col>
      <xdr:colOff>44450</xdr:colOff>
      <xdr:row>61</xdr:row>
      <xdr:rowOff>122403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132580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4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15011</xdr:rowOff>
    </xdr:from>
    <xdr:to>
      <xdr:col>68</xdr:col>
      <xdr:colOff>203200</xdr:colOff>
      <xdr:row>61</xdr:row>
      <xdr:rowOff>116611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126788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7772</xdr:rowOff>
    </xdr:from>
    <xdr:to>
      <xdr:col>64</xdr:col>
      <xdr:colOff>152400</xdr:colOff>
      <xdr:row>61</xdr:row>
      <xdr:rowOff>109372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119549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3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BIZ UDPゴシック" panose="020B0400000000000000" pitchFamily="50" charset="-128"/>
              <a:ea typeface="BIZ UDPゴシック" panose="020B0400000000000000" pitchFamily="50" charset="-128"/>
            </a:rPr>
            <a:t>　令和２年度以降毎年増加傾向にあり、松田小学校空調設備整備事業債、防災行政無線デジタル化事業債、臨時財政対策債等の元金償還が開始したことによるものである。令和６年度は松田小学校整備事業の元金償還開始により、</a:t>
          </a:r>
          <a:r>
            <a:rPr kumimoji="1" lang="en-US" altLang="ja-JP" sz="1400">
              <a:latin typeface="BIZ UDPゴシック" panose="020B0400000000000000" pitchFamily="50" charset="-128"/>
              <a:ea typeface="BIZ UDPゴシック" panose="020B0400000000000000" pitchFamily="50" charset="-128"/>
            </a:rPr>
            <a:t>0.3</a:t>
          </a:r>
          <a:r>
            <a:rPr kumimoji="1" lang="ja-JP" altLang="en-US" sz="1400">
              <a:latin typeface="BIZ UDPゴシック" panose="020B0400000000000000" pitchFamily="50" charset="-128"/>
              <a:ea typeface="BIZ UDPゴシック" panose="020B0400000000000000" pitchFamily="50" charset="-128"/>
            </a:rPr>
            <a:t>ポイント増加した。</a:t>
          </a:r>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　今後、借入した大型公共事業の元金償還の開始や、公共施設の老朽化に伴う改修等も見込まれるため、計画的に公債費の抑制を図っていく必要がある。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40132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691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11176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4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39</xdr:row>
      <xdr:rowOff>163322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124714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919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令和２年度</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から減少傾向にあり、</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普通交付税の増に</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伴う</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標準財政規模</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増加</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や</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、財政調整基金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新松田駅周辺整備基金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等への</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積立によ</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る</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充当可能</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財源の</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増加</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により減少している。</a:t>
          </a:r>
          <a:endPar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令和６年度は普通交付税の増による標準財政規模の増加や基金運用益や積立による充当可能財源の増加により、</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6.4</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ポイント減少し、近年で最も低い水準となった。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57556</xdr:rowOff>
    </xdr:from>
    <xdr:to>
      <xdr:col>81</xdr:col>
      <xdr:colOff>44450</xdr:colOff>
      <xdr:row>14</xdr:row>
      <xdr:rowOff>119329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457856"/>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119329</xdr:rowOff>
    </xdr:from>
    <xdr:to>
      <xdr:col>77</xdr:col>
      <xdr:colOff>44450</xdr:colOff>
      <xdr:row>15</xdr:row>
      <xdr:rowOff>36678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19629"/>
          <a:ext cx="889000" cy="8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36678</xdr:rowOff>
    </xdr:from>
    <xdr:to>
      <xdr:col>72</xdr:col>
      <xdr:colOff>203200</xdr:colOff>
      <xdr:row>16</xdr:row>
      <xdr:rowOff>35103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08428"/>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35103</xdr:rowOff>
    </xdr:from>
    <xdr:to>
      <xdr:col>68</xdr:col>
      <xdr:colOff>152400</xdr:colOff>
      <xdr:row>17</xdr:row>
      <xdr:rowOff>11328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78303"/>
          <a:ext cx="8890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xdr:rowOff>
    </xdr:from>
    <xdr:to>
      <xdr:col>81</xdr:col>
      <xdr:colOff>95250</xdr:colOff>
      <xdr:row>14</xdr:row>
      <xdr:rowOff>108356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150283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68529</xdr:rowOff>
    </xdr:from>
    <xdr:to>
      <xdr:col>77</xdr:col>
      <xdr:colOff>95250</xdr:colOff>
      <xdr:row>14</xdr:row>
      <xdr:rowOff>170129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154906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55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157328</xdr:rowOff>
    </xdr:from>
    <xdr:to>
      <xdr:col>73</xdr:col>
      <xdr:colOff>44450</xdr:colOff>
      <xdr:row>15</xdr:row>
      <xdr:rowOff>87478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72255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131978</xdr:rowOff>
    </xdr:from>
    <xdr:to>
      <xdr:col>64</xdr:col>
      <xdr:colOff>152400</xdr:colOff>
      <xdr:row>17</xdr:row>
      <xdr:rowOff>62128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46905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6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10,419
10,253
37.75
6,039,732
5,535,865
395,466
3,350,485
5,203,666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完全廃止していた地域手当の再導入や、人事院勧告による給与改定により、類似団体内平均と比べても高い水準にある。</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　　</a:t>
          </a:r>
          <a:endPar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令和３年度は退職手当組合の負担金が減少したため、大幅な減となった</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令和４年度は経常</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一般財源</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の収入が減少したため、</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経常収支比率の人件費が</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増となった。令和５</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年度は給与改定に伴う職員給与費の増により増となった。</a:t>
          </a:r>
          <a:endParaRPr lang="ja-JP" altLang="ja-JP" sz="13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115570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77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85090</xdr:rowOff>
    </xdr:from>
    <xdr:to>
      <xdr:col>15</xdr:col>
      <xdr:colOff>98425</xdr:colOff>
      <xdr:row>36</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7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37</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72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64770</xdr:rowOff>
    </xdr:from>
    <xdr:to>
      <xdr:col>15</xdr:col>
      <xdr:colOff>149225</xdr:colOff>
      <xdr:row>36</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34290</xdr:rowOff>
    </xdr:from>
    <xdr:to>
      <xdr:col>11</xdr:col>
      <xdr:colOff>60325</xdr:colOff>
      <xdr:row>36</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140970</xdr:rowOff>
    </xdr:from>
    <xdr:to>
      <xdr:col>6</xdr:col>
      <xdr:colOff>171450</xdr:colOff>
      <xdr:row>37</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令和４年度まで物件費に係る経常収支比率は全国平均や神奈川県平均、類似団体内平均よりも低くなっている</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物価高騰による光熱水費</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の増や人件費増に係る委託費</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の増により、</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増加傾向にある。</a:t>
          </a:r>
          <a:endPar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令和５年度はふるさと寄附金返礼品発送等委託等により</a:t>
          </a:r>
          <a:r>
            <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1.6</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ポイントの大幅増となり、類似団体平均を上回った</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が、令和６年度には光熱水費の減等により</a:t>
          </a:r>
          <a:r>
            <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2.1</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ポイントの減となった。</a:t>
          </a:r>
          <a:endPar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9400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17</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416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55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16</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6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28575</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令和３年度は経常</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一般財源</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の収入が増加したため、</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経常収支比率の扶助費が</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減少となった。令和４年度は障害福祉サービス等給付費が増加したため、対前年度比</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0.7</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ポイントの増となった。令和５年度も前年度の理由と同様に対前年度比</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0.6</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ポイント増となった。</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令和６年度では、重度障害者医療費の増により、</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0.2</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ポイント増となった。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99785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624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78015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その他に係る経常収支比率は、</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主に他会計への繰出金であり、</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下水道事業会計</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や</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介護保険事業会計への繰出金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の増減により変動している。令和６年度は、</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下水道及び寄簡易水道が企業会計化し、繰出金が負担金に変更したため、</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0.3</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ポイント減となっている。</a:t>
          </a:r>
          <a:endPar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全国及び類似団体内では平均的な水準にあるため、今後も経費の節減を行い、適正な財政運営に努める。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105228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016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53522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049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49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60</xdr:row>
      <xdr:rowOff>23585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493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89099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144235</xdr:rowOff>
    </xdr:from>
    <xdr:to>
      <xdr:col>65</xdr:col>
      <xdr:colOff>53975</xdr:colOff>
      <xdr:row>60</xdr:row>
      <xdr:rowOff>74385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59162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広域消防や清掃組合への負担金が多くを占めており、ほぼ固定化されている。令和</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下水道及び寄簡易水道が企業会計化し、繰出金が負担金に変更したこと及び、広域消防への負担金増により</a:t>
          </a:r>
          <a:r>
            <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1.9</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ポイントの大幅増となった。</a:t>
          </a:r>
          <a:endParaRPr kumimoji="1" lang="en-US" altLang="ja-JP" sz="13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全国平均や県平均より高い</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水準の</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ため、今後</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も</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各種補助金について</a:t>
          </a:r>
          <a:r>
            <a:rPr kumimoji="1" lang="ja-JP" altLang="en-US" sz="1300" b="0" i="0" baseline="0">
              <a:solidFill>
                <a:schemeClr val="dk1"/>
              </a:solidFill>
              <a:effectLst/>
              <a:latin typeface="BIZ UDPゴシック" panose="020B0400000000000000" pitchFamily="50" charset="-128"/>
              <a:ea typeface="BIZ UDPゴシック" panose="020B0400000000000000" pitchFamily="50" charset="-128"/>
              <a:cs typeface="+mn-cs"/>
            </a:rPr>
            <a:t>審査を行い、事業の見直し等</a:t>
          </a:r>
          <a:r>
            <a:rPr kumimoji="1" lang="ja-JP" altLang="ja-JP" sz="1300" b="0" i="0" baseline="0">
              <a:solidFill>
                <a:schemeClr val="dk1"/>
              </a:solidFill>
              <a:effectLst/>
              <a:latin typeface="BIZ UDPゴシック" panose="020B0400000000000000" pitchFamily="50" charset="-128"/>
              <a:ea typeface="BIZ UDPゴシック" panose="020B0400000000000000" pitchFamily="50" charset="-128"/>
              <a:cs typeface="+mn-cs"/>
            </a:rPr>
            <a:t>経費の縮減に努めていく。</a:t>
          </a:r>
          <a:endParaRPr lang="ja-JP" altLang="ja-JP" sz="13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769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10414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24130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85869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公債費に係る経常収支比率は、全国平均及び神奈川県平均を下回っており、類似団体内でも</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平均的な</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比率で推移している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今後大型公共事業の元金償還が始まるため、計画的に公債費の抑制を図っていく必要がある。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54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84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154432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25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131572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25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50" b="0" i="0" baseline="0">
              <a:solidFill>
                <a:schemeClr val="dk1"/>
              </a:solidFill>
              <a:effectLst/>
              <a:latin typeface="+mn-lt"/>
              <a:ea typeface="+mn-ea"/>
              <a:cs typeface="+mn-cs"/>
            </a:rPr>
            <a:t>　</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公債費以外に係る経常収支比率は、神奈川県</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及び</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全国平均</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を</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下回</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り、類似団体内でも平均的な水準にある。令和３年</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度は退職手当組合負担金</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の</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減少</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により類似団体と</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同</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水準と</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な</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り、</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令和４</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年度及び令和５</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年度は、光熱水費の増や障害福祉サービス等給付費</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など</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扶助費の増加</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により上昇した。</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、給与改定に伴う人件費の増や重度障害者医療費等</a:t>
          </a:r>
          <a:r>
            <a:rPr kumimoji="1" lang="ja-JP"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扶助費</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の増があったものの、経常一般財源の増加や物件費の減により、前年度比</a:t>
          </a:r>
          <a:r>
            <a:rPr kumimoji="1" lang="en-US" altLang="ja-JP" sz="1200" b="0" i="0" baseline="0">
              <a:solidFill>
                <a:schemeClr val="dk1"/>
              </a:solidFill>
              <a:effectLst/>
              <a:latin typeface="BIZ UDPゴシック" panose="020B0400000000000000" pitchFamily="50" charset="-128"/>
              <a:ea typeface="BIZ UDPゴシック" panose="020B0400000000000000" pitchFamily="50" charset="-128"/>
              <a:cs typeface="+mn-cs"/>
            </a:rPr>
            <a:t>0.1</a:t>
          </a:r>
          <a:r>
            <a:rPr kumimoji="1" lang="ja-JP" altLang="en-US" sz="1200" b="0" i="0" baseline="0">
              <a:solidFill>
                <a:schemeClr val="dk1"/>
              </a:solidFill>
              <a:effectLst/>
              <a:latin typeface="BIZ UDPゴシック" panose="020B0400000000000000" pitchFamily="50" charset="-128"/>
              <a:ea typeface="BIZ UDPゴシック" panose="020B0400000000000000" pitchFamily="50" charset="-128"/>
              <a:cs typeface="+mn-cs"/>
            </a:rPr>
            <a:t>ポイントの増にとどまった。</a:t>
          </a:r>
          <a:endParaRPr lang="ja-JP" altLang="ja-JP" sz="12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2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07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20039"/>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28702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20039"/>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29103</xdr:rowOff>
    </xdr:from>
    <xdr:to>
      <xdr:col>29</xdr:col>
      <xdr:colOff>127000</xdr:colOff>
      <xdr:row>17</xdr:row>
      <xdr:rowOff>57564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91378"/>
          <a:ext cx="647700" cy="2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57564</xdr:rowOff>
    </xdr:from>
    <xdr:to>
      <xdr:col>26</xdr:col>
      <xdr:colOff>50800</xdr:colOff>
      <xdr:row>17</xdr:row>
      <xdr:rowOff>73191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19839"/>
          <a:ext cx="698500" cy="1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73191</xdr:rowOff>
    </xdr:from>
    <xdr:to>
      <xdr:col>22</xdr:col>
      <xdr:colOff>114300</xdr:colOff>
      <xdr:row>17</xdr:row>
      <xdr:rowOff>83409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35466"/>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83409</xdr:rowOff>
    </xdr:from>
    <xdr:to>
      <xdr:col>18</xdr:col>
      <xdr:colOff>177800</xdr:colOff>
      <xdr:row>17</xdr:row>
      <xdr:rowOff>94149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45684"/>
          <a:ext cx="698500" cy="10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149753</xdr:rowOff>
    </xdr:from>
    <xdr:to>
      <xdr:col>29</xdr:col>
      <xdr:colOff>177800</xdr:colOff>
      <xdr:row>17</xdr:row>
      <xdr:rowOff>79903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4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121830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6764</xdr:rowOff>
    </xdr:from>
    <xdr:to>
      <xdr:col>26</xdr:col>
      <xdr:colOff>101600</xdr:colOff>
      <xdr:row>17</xdr:row>
      <xdr:rowOff>108364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6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93141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55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22391</xdr:rowOff>
    </xdr:from>
    <xdr:to>
      <xdr:col>22</xdr:col>
      <xdr:colOff>165100</xdr:colOff>
      <xdr:row>17</xdr:row>
      <xdr:rowOff>123991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8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108768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7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32609</xdr:rowOff>
    </xdr:from>
    <xdr:to>
      <xdr:col>19</xdr:col>
      <xdr:colOff>38100</xdr:colOff>
      <xdr:row>17</xdr:row>
      <xdr:rowOff>134209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9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118986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8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43349</xdr:rowOff>
    </xdr:from>
    <xdr:to>
      <xdr:col>15</xdr:col>
      <xdr:colOff>101600</xdr:colOff>
      <xdr:row>17</xdr:row>
      <xdr:rowOff>144949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0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129726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62630</xdr:rowOff>
    </xdr:from>
    <xdr:to>
      <xdr:col>29</xdr:col>
      <xdr:colOff>127000</xdr:colOff>
      <xdr:row>37</xdr:row>
      <xdr:rowOff>84861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87330"/>
          <a:ext cx="647700" cy="2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84861</xdr:rowOff>
    </xdr:from>
    <xdr:to>
      <xdr:col>26</xdr:col>
      <xdr:colOff>50800</xdr:colOff>
      <xdr:row>37</xdr:row>
      <xdr:rowOff>90557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09561"/>
          <a:ext cx="698500" cy="5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90557</xdr:rowOff>
    </xdr:from>
    <xdr:to>
      <xdr:col>22</xdr:col>
      <xdr:colOff>114300</xdr:colOff>
      <xdr:row>37</xdr:row>
      <xdr:rowOff>127857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5257"/>
          <a:ext cx="6985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127857</xdr:rowOff>
    </xdr:from>
    <xdr:to>
      <xdr:col>18</xdr:col>
      <xdr:colOff>177800</xdr:colOff>
      <xdr:row>37</xdr:row>
      <xdr:rowOff>149802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52557"/>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11830</xdr:rowOff>
    </xdr:from>
    <xdr:to>
      <xdr:col>29</xdr:col>
      <xdr:colOff>177800</xdr:colOff>
      <xdr:row>37</xdr:row>
      <xdr:rowOff>113430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36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155357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0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34061</xdr:rowOff>
    </xdr:from>
    <xdr:to>
      <xdr:col>26</xdr:col>
      <xdr:colOff>101600</xdr:colOff>
      <xdr:row>37</xdr:row>
      <xdr:rowOff>135661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5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120438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5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39757</xdr:rowOff>
    </xdr:from>
    <xdr:to>
      <xdr:col>22</xdr:col>
      <xdr:colOff>165100</xdr:colOff>
      <xdr:row>37</xdr:row>
      <xdr:rowOff>141357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6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126134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77057</xdr:rowOff>
    </xdr:from>
    <xdr:to>
      <xdr:col>19</xdr:col>
      <xdr:colOff>38100</xdr:colOff>
      <xdr:row>37</xdr:row>
      <xdr:rowOff>178657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0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163434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99002</xdr:rowOff>
    </xdr:from>
    <xdr:to>
      <xdr:col>15</xdr:col>
      <xdr:colOff>101600</xdr:colOff>
      <xdr:row>37</xdr:row>
      <xdr:rowOff>200602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185379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1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10,419
10,253
37.75
6,039,732
5,535,865
395,466
3,350,485
5,203,666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7016</xdr:rowOff>
    </xdr:from>
    <xdr:to>
      <xdr:col>24</xdr:col>
      <xdr:colOff>63500</xdr:colOff>
      <xdr:row>36</xdr:row>
      <xdr:rowOff>36556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9216"/>
          <a:ext cx="8382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36556</xdr:rowOff>
    </xdr:from>
    <xdr:to>
      <xdr:col>19</xdr:col>
      <xdr:colOff>177800</xdr:colOff>
      <xdr:row>36</xdr:row>
      <xdr:rowOff>49974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8756"/>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49974</xdr:rowOff>
    </xdr:from>
    <xdr:to>
      <xdr:col>15</xdr:col>
      <xdr:colOff>50800</xdr:colOff>
      <xdr:row>36</xdr:row>
      <xdr:rowOff>63535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2174"/>
          <a:ext cx="8890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63535</xdr:rowOff>
    </xdr:from>
    <xdr:to>
      <xdr:col>10</xdr:col>
      <xdr:colOff>114300</xdr:colOff>
      <xdr:row>36</xdr:row>
      <xdr:rowOff>69328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5735"/>
          <a:ext cx="8890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127666</xdr:rowOff>
    </xdr:from>
    <xdr:to>
      <xdr:col>24</xdr:col>
      <xdr:colOff>114300</xdr:colOff>
      <xdr:row>36</xdr:row>
      <xdr:rowOff>57816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106093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157206</xdr:rowOff>
    </xdr:from>
    <xdr:to>
      <xdr:col>20</xdr:col>
      <xdr:colOff>38100</xdr:colOff>
      <xdr:row>36</xdr:row>
      <xdr:rowOff>87356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78483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170624</xdr:rowOff>
    </xdr:from>
    <xdr:to>
      <xdr:col>15</xdr:col>
      <xdr:colOff>101600</xdr:colOff>
      <xdr:row>36</xdr:row>
      <xdr:rowOff>100774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91901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6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12735</xdr:rowOff>
    </xdr:from>
    <xdr:to>
      <xdr:col>10</xdr:col>
      <xdr:colOff>165100</xdr:colOff>
      <xdr:row>36</xdr:row>
      <xdr:rowOff>114335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105462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18528</xdr:rowOff>
    </xdr:from>
    <xdr:to>
      <xdr:col>6</xdr:col>
      <xdr:colOff>38100</xdr:colOff>
      <xdr:row>36</xdr:row>
      <xdr:rowOff>120128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111255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9411</xdr:rowOff>
    </xdr:from>
    <xdr:to>
      <xdr:col>24</xdr:col>
      <xdr:colOff>63500</xdr:colOff>
      <xdr:row>58</xdr:row>
      <xdr:rowOff>17990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53511"/>
          <a:ext cx="838200" cy="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9411</xdr:rowOff>
    </xdr:from>
    <xdr:to>
      <xdr:col>19</xdr:col>
      <xdr:colOff>177800</xdr:colOff>
      <xdr:row>58</xdr:row>
      <xdr:rowOff>41141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3511"/>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41141</xdr:rowOff>
    </xdr:from>
    <xdr:to>
      <xdr:col>15</xdr:col>
      <xdr:colOff>50800</xdr:colOff>
      <xdr:row>58</xdr:row>
      <xdr:rowOff>48103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5241"/>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48103</xdr:rowOff>
    </xdr:from>
    <xdr:to>
      <xdr:col>10</xdr:col>
      <xdr:colOff>114300</xdr:colOff>
      <xdr:row>58</xdr:row>
      <xdr:rowOff>58175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2203"/>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138640</xdr:rowOff>
    </xdr:from>
    <xdr:to>
      <xdr:col>24</xdr:col>
      <xdr:colOff>114300</xdr:colOff>
      <xdr:row>58</xdr:row>
      <xdr:rowOff>68790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53567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130061</xdr:rowOff>
    </xdr:from>
    <xdr:to>
      <xdr:col>20</xdr:col>
      <xdr:colOff>38100</xdr:colOff>
      <xdr:row>58</xdr:row>
      <xdr:rowOff>60211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51338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161791</xdr:rowOff>
    </xdr:from>
    <xdr:to>
      <xdr:col>15</xdr:col>
      <xdr:colOff>101600</xdr:colOff>
      <xdr:row>58</xdr:row>
      <xdr:rowOff>91941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83068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168753</xdr:rowOff>
    </xdr:from>
    <xdr:to>
      <xdr:col>10</xdr:col>
      <xdr:colOff>165100</xdr:colOff>
      <xdr:row>58</xdr:row>
      <xdr:rowOff>98903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90030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7375</xdr:rowOff>
    </xdr:from>
    <xdr:to>
      <xdr:col>6</xdr:col>
      <xdr:colOff>38100</xdr:colOff>
      <xdr:row>58</xdr:row>
      <xdr:rowOff>108975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100102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109204</xdr:rowOff>
    </xdr:from>
    <xdr:to>
      <xdr:col>24</xdr:col>
      <xdr:colOff>63500</xdr:colOff>
      <xdr:row>78</xdr:row>
      <xdr:rowOff>113776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23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110576</xdr:rowOff>
    </xdr:from>
    <xdr:to>
      <xdr:col>19</xdr:col>
      <xdr:colOff>177800</xdr:colOff>
      <xdr:row>78</xdr:row>
      <xdr:rowOff>113776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367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107468</xdr:rowOff>
    </xdr:from>
    <xdr:to>
      <xdr:col>15</xdr:col>
      <xdr:colOff>50800</xdr:colOff>
      <xdr:row>78</xdr:row>
      <xdr:rowOff>110576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0568"/>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107468</xdr:rowOff>
    </xdr:from>
    <xdr:to>
      <xdr:col>10</xdr:col>
      <xdr:colOff>114300</xdr:colOff>
      <xdr:row>78</xdr:row>
      <xdr:rowOff>109319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056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58404</xdr:rowOff>
    </xdr:from>
    <xdr:to>
      <xdr:col>24</xdr:col>
      <xdr:colOff>114300</xdr:colOff>
      <xdr:row>78</xdr:row>
      <xdr:rowOff>160004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144781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62976</xdr:rowOff>
    </xdr:from>
    <xdr:to>
      <xdr:col>20</xdr:col>
      <xdr:colOff>38100</xdr:colOff>
      <xdr:row>78</xdr:row>
      <xdr:rowOff>164576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155703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59776</xdr:rowOff>
    </xdr:from>
    <xdr:to>
      <xdr:col>15</xdr:col>
      <xdr:colOff>101600</xdr:colOff>
      <xdr:row>78</xdr:row>
      <xdr:rowOff>161376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152503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56668</xdr:rowOff>
    </xdr:from>
    <xdr:to>
      <xdr:col>10</xdr:col>
      <xdr:colOff>165100</xdr:colOff>
      <xdr:row>78</xdr:row>
      <xdr:rowOff>158268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149395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58519</xdr:rowOff>
    </xdr:from>
    <xdr:to>
      <xdr:col>6</xdr:col>
      <xdr:colOff>38100</xdr:colOff>
      <xdr:row>78</xdr:row>
      <xdr:rowOff>160119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151246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121010</xdr:rowOff>
    </xdr:from>
    <xdr:to>
      <xdr:col>24</xdr:col>
      <xdr:colOff>63500</xdr:colOff>
      <xdr:row>96</xdr:row>
      <xdr:rowOff>48293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08760"/>
          <a:ext cx="838200" cy="9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48293</xdr:rowOff>
    </xdr:from>
    <xdr:to>
      <xdr:col>19</xdr:col>
      <xdr:colOff>177800</xdr:colOff>
      <xdr:row>97</xdr:row>
      <xdr:rowOff>22254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07493"/>
          <a:ext cx="889000" cy="14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79197</xdr:rowOff>
    </xdr:from>
    <xdr:to>
      <xdr:col>15</xdr:col>
      <xdr:colOff>50800</xdr:colOff>
      <xdr:row>97</xdr:row>
      <xdr:rowOff>22254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38397"/>
          <a:ext cx="889000" cy="11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79197</xdr:rowOff>
    </xdr:from>
    <xdr:to>
      <xdr:col>10</xdr:col>
      <xdr:colOff>114300</xdr:colOff>
      <xdr:row>97</xdr:row>
      <xdr:rowOff>114489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38397"/>
          <a:ext cx="889000" cy="20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70210</xdr:rowOff>
    </xdr:from>
    <xdr:to>
      <xdr:col>24</xdr:col>
      <xdr:colOff>114300</xdr:colOff>
      <xdr:row>96</xdr:row>
      <xdr:rowOff>360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48637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3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168943</xdr:rowOff>
    </xdr:from>
    <xdr:to>
      <xdr:col>20</xdr:col>
      <xdr:colOff>38100</xdr:colOff>
      <xdr:row>96</xdr:row>
      <xdr:rowOff>99093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90220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142904</xdr:rowOff>
    </xdr:from>
    <xdr:to>
      <xdr:col>15</xdr:col>
      <xdr:colOff>101600</xdr:colOff>
      <xdr:row>97</xdr:row>
      <xdr:rowOff>73054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64181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28397</xdr:rowOff>
    </xdr:from>
    <xdr:to>
      <xdr:col>10</xdr:col>
      <xdr:colOff>165100</xdr:colOff>
      <xdr:row>96</xdr:row>
      <xdr:rowOff>129997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121124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63689</xdr:rowOff>
    </xdr:from>
    <xdr:to>
      <xdr:col>6</xdr:col>
      <xdr:colOff>38100</xdr:colOff>
      <xdr:row>97</xdr:row>
      <xdr:rowOff>165289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156416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51646</xdr:rowOff>
    </xdr:from>
    <xdr:to>
      <xdr:col>55</xdr:col>
      <xdr:colOff>0</xdr:colOff>
      <xdr:row>38</xdr:row>
      <xdr:rowOff>76146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66746"/>
          <a:ext cx="8382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71479</xdr:rowOff>
    </xdr:from>
    <xdr:to>
      <xdr:col>50</xdr:col>
      <xdr:colOff>114300</xdr:colOff>
      <xdr:row>38</xdr:row>
      <xdr:rowOff>76146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86579"/>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71479</xdr:rowOff>
    </xdr:from>
    <xdr:to>
      <xdr:col>45</xdr:col>
      <xdr:colOff>177800</xdr:colOff>
      <xdr:row>38</xdr:row>
      <xdr:rowOff>86952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6579"/>
          <a:ext cx="889000" cy="1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114228</xdr:rowOff>
    </xdr:from>
    <xdr:to>
      <xdr:col>41</xdr:col>
      <xdr:colOff>50800</xdr:colOff>
      <xdr:row>38</xdr:row>
      <xdr:rowOff>86952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86428"/>
          <a:ext cx="889000" cy="31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846</xdr:rowOff>
    </xdr:from>
    <xdr:to>
      <xdr:col>55</xdr:col>
      <xdr:colOff>50800</xdr:colOff>
      <xdr:row>38</xdr:row>
      <xdr:rowOff>102446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87223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25346</xdr:rowOff>
    </xdr:from>
    <xdr:to>
      <xdr:col>50</xdr:col>
      <xdr:colOff>165100</xdr:colOff>
      <xdr:row>38</xdr:row>
      <xdr:rowOff>126946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118073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3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20679</xdr:rowOff>
    </xdr:from>
    <xdr:to>
      <xdr:col>46</xdr:col>
      <xdr:colOff>38100</xdr:colOff>
      <xdr:row>38</xdr:row>
      <xdr:rowOff>122279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113406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36152</xdr:rowOff>
    </xdr:from>
    <xdr:to>
      <xdr:col>41</xdr:col>
      <xdr:colOff>101600</xdr:colOff>
      <xdr:row>38</xdr:row>
      <xdr:rowOff>137752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128879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63428</xdr:rowOff>
    </xdr:from>
    <xdr:to>
      <xdr:col>36</xdr:col>
      <xdr:colOff>165100</xdr:colOff>
      <xdr:row>36</xdr:row>
      <xdr:rowOff>165028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156155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2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161392</xdr:rowOff>
    </xdr:from>
    <xdr:to>
      <xdr:col>55</xdr:col>
      <xdr:colOff>0</xdr:colOff>
      <xdr:row>58</xdr:row>
      <xdr:rowOff>15518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34042"/>
          <a:ext cx="838200" cy="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136223</xdr:rowOff>
    </xdr:from>
    <xdr:to>
      <xdr:col>50</xdr:col>
      <xdr:colOff>114300</xdr:colOff>
      <xdr:row>58</xdr:row>
      <xdr:rowOff>15518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08873"/>
          <a:ext cx="889000" cy="5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26317</xdr:rowOff>
    </xdr:from>
    <xdr:to>
      <xdr:col>45</xdr:col>
      <xdr:colOff>177800</xdr:colOff>
      <xdr:row>57</xdr:row>
      <xdr:rowOff>136223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27517"/>
          <a:ext cx="889000" cy="2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26317</xdr:rowOff>
    </xdr:from>
    <xdr:to>
      <xdr:col>41</xdr:col>
      <xdr:colOff>50800</xdr:colOff>
      <xdr:row>57</xdr:row>
      <xdr:rowOff>73980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27517"/>
          <a:ext cx="889000" cy="2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110592</xdr:rowOff>
    </xdr:from>
    <xdr:to>
      <xdr:col>55</xdr:col>
      <xdr:colOff>50800</xdr:colOff>
      <xdr:row>58</xdr:row>
      <xdr:rowOff>40742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89019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136168</xdr:rowOff>
    </xdr:from>
    <xdr:to>
      <xdr:col>50</xdr:col>
      <xdr:colOff>165100</xdr:colOff>
      <xdr:row>58</xdr:row>
      <xdr:rowOff>66318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57445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0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85423</xdr:rowOff>
    </xdr:from>
    <xdr:to>
      <xdr:col>46</xdr:col>
      <xdr:colOff>38100</xdr:colOff>
      <xdr:row>58</xdr:row>
      <xdr:rowOff>15573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146967</xdr:rowOff>
    </xdr:from>
    <xdr:to>
      <xdr:col>41</xdr:col>
      <xdr:colOff>101600</xdr:colOff>
      <xdr:row>56</xdr:row>
      <xdr:rowOff>77117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93644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35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23180</xdr:rowOff>
    </xdr:from>
    <xdr:to>
      <xdr:col>36</xdr:col>
      <xdr:colOff>165100</xdr:colOff>
      <xdr:row>57</xdr:row>
      <xdr:rowOff>124780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115907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8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54877</xdr:rowOff>
    </xdr:from>
    <xdr:to>
      <xdr:col>55</xdr:col>
      <xdr:colOff>0</xdr:colOff>
      <xdr:row>78</xdr:row>
      <xdr:rowOff>10136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56527"/>
          <a:ext cx="8382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121372</xdr:rowOff>
    </xdr:from>
    <xdr:to>
      <xdr:col>50</xdr:col>
      <xdr:colOff>114300</xdr:colOff>
      <xdr:row>78</xdr:row>
      <xdr:rowOff>10136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23022"/>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121372</xdr:rowOff>
    </xdr:from>
    <xdr:to>
      <xdr:col>45</xdr:col>
      <xdr:colOff>177800</xdr:colOff>
      <xdr:row>77</xdr:row>
      <xdr:rowOff>152788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23022"/>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108725</xdr:rowOff>
    </xdr:from>
    <xdr:to>
      <xdr:col>41</xdr:col>
      <xdr:colOff>50800</xdr:colOff>
      <xdr:row>77</xdr:row>
      <xdr:rowOff>152788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10375"/>
          <a:ext cx="889000" cy="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4077</xdr:rowOff>
    </xdr:from>
    <xdr:to>
      <xdr:col>55</xdr:col>
      <xdr:colOff>50800</xdr:colOff>
      <xdr:row>77</xdr:row>
      <xdr:rowOff>105677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153954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130786</xdr:rowOff>
    </xdr:from>
    <xdr:to>
      <xdr:col>50</xdr:col>
      <xdr:colOff>165100</xdr:colOff>
      <xdr:row>78</xdr:row>
      <xdr:rowOff>60936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52063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70572</xdr:rowOff>
    </xdr:from>
    <xdr:to>
      <xdr:col>46</xdr:col>
      <xdr:colOff>38100</xdr:colOff>
      <xdr:row>78</xdr:row>
      <xdr:rowOff>722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163299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6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101988</xdr:rowOff>
    </xdr:from>
    <xdr:to>
      <xdr:col>41</xdr:col>
      <xdr:colOff>101600</xdr:colOff>
      <xdr:row>78</xdr:row>
      <xdr:rowOff>32138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23265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57925</xdr:rowOff>
    </xdr:from>
    <xdr:to>
      <xdr:col>36</xdr:col>
      <xdr:colOff>165100</xdr:colOff>
      <xdr:row>77</xdr:row>
      <xdr:rowOff>159525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150652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31465</xdr:rowOff>
    </xdr:from>
    <xdr:to>
      <xdr:col>55</xdr:col>
      <xdr:colOff>0</xdr:colOff>
      <xdr:row>98</xdr:row>
      <xdr:rowOff>57548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33565"/>
          <a:ext cx="8382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169576</xdr:rowOff>
    </xdr:from>
    <xdr:to>
      <xdr:col>50</xdr:col>
      <xdr:colOff>114300</xdr:colOff>
      <xdr:row>98</xdr:row>
      <xdr:rowOff>31465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00226"/>
          <a:ext cx="889000" cy="3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47143</xdr:rowOff>
    </xdr:from>
    <xdr:to>
      <xdr:col>45</xdr:col>
      <xdr:colOff>177800</xdr:colOff>
      <xdr:row>97</xdr:row>
      <xdr:rowOff>169576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506343"/>
          <a:ext cx="889000" cy="29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47143</xdr:rowOff>
    </xdr:from>
    <xdr:to>
      <xdr:col>41</xdr:col>
      <xdr:colOff>50800</xdr:colOff>
      <xdr:row>97</xdr:row>
      <xdr:rowOff>125509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506343"/>
          <a:ext cx="889000" cy="2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6748</xdr:rowOff>
    </xdr:from>
    <xdr:to>
      <xdr:col>55</xdr:col>
      <xdr:colOff>50800</xdr:colOff>
      <xdr:row>98</xdr:row>
      <xdr:rowOff>108348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93125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152115</xdr:rowOff>
    </xdr:from>
    <xdr:to>
      <xdr:col>50</xdr:col>
      <xdr:colOff>165100</xdr:colOff>
      <xdr:row>98</xdr:row>
      <xdr:rowOff>82265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73392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7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118776</xdr:rowOff>
    </xdr:from>
    <xdr:to>
      <xdr:col>46</xdr:col>
      <xdr:colOff>38100</xdr:colOff>
      <xdr:row>98</xdr:row>
      <xdr:rowOff>48926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2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167793</xdr:rowOff>
    </xdr:from>
    <xdr:to>
      <xdr:col>41</xdr:col>
      <xdr:colOff>101600</xdr:colOff>
      <xdr:row>96</xdr:row>
      <xdr:rowOff>97943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114470</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23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74709</xdr:rowOff>
    </xdr:from>
    <xdr:to>
      <xdr:col>36</xdr:col>
      <xdr:colOff>165100</xdr:colOff>
      <xdr:row>98</xdr:row>
      <xdr:rowOff>4859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21386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129939</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5039"/>
          <a:ext cx="8382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130533</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563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76240</xdr:rowOff>
    </xdr:from>
    <xdr:to>
      <xdr:col>71</xdr:col>
      <xdr:colOff>177800</xdr:colOff>
      <xdr:row>38</xdr:row>
      <xdr:rowOff>130533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9134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79139</xdr:rowOff>
    </xdr:from>
    <xdr:to>
      <xdr:col>85</xdr:col>
      <xdr:colOff>177800</xdr:colOff>
      <xdr:row>39</xdr:row>
      <xdr:rowOff>9289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79733</xdr:rowOff>
    </xdr:from>
    <xdr:to>
      <xdr:col>72</xdr:col>
      <xdr:colOff>38100</xdr:colOff>
      <xdr:row>39</xdr:row>
      <xdr:rowOff>9883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87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25440</xdr:rowOff>
    </xdr:from>
    <xdr:to>
      <xdr:col>67</xdr:col>
      <xdr:colOff>101600</xdr:colOff>
      <xdr:row>38</xdr:row>
      <xdr:rowOff>127040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118167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3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114641</xdr:rowOff>
    </xdr:from>
    <xdr:to>
      <xdr:col>85</xdr:col>
      <xdr:colOff>127000</xdr:colOff>
      <xdr:row>77</xdr:row>
      <xdr:rowOff>118239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16291"/>
          <a:ext cx="838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118239</xdr:rowOff>
    </xdr:from>
    <xdr:to>
      <xdr:col>81</xdr:col>
      <xdr:colOff>50800</xdr:colOff>
      <xdr:row>77</xdr:row>
      <xdr:rowOff>126560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1988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126560</xdr:rowOff>
    </xdr:from>
    <xdr:to>
      <xdr:col>76</xdr:col>
      <xdr:colOff>114300</xdr:colOff>
      <xdr:row>77</xdr:row>
      <xdr:rowOff>141300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28210"/>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141300</xdr:rowOff>
    </xdr:from>
    <xdr:to>
      <xdr:col>71</xdr:col>
      <xdr:colOff>177800</xdr:colOff>
      <xdr:row>77</xdr:row>
      <xdr:rowOff>148958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4295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63841</xdr:rowOff>
    </xdr:from>
    <xdr:to>
      <xdr:col>85</xdr:col>
      <xdr:colOff>177800</xdr:colOff>
      <xdr:row>77</xdr:row>
      <xdr:rowOff>165441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42268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67439</xdr:rowOff>
    </xdr:from>
    <xdr:to>
      <xdr:col>81</xdr:col>
      <xdr:colOff>101600</xdr:colOff>
      <xdr:row>77</xdr:row>
      <xdr:rowOff>169039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160166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75760</xdr:rowOff>
    </xdr:from>
    <xdr:to>
      <xdr:col>76</xdr:col>
      <xdr:colOff>165100</xdr:colOff>
      <xdr:row>78</xdr:row>
      <xdr:rowOff>5910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168487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7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90500</xdr:rowOff>
    </xdr:from>
    <xdr:to>
      <xdr:col>72</xdr:col>
      <xdr:colOff>38100</xdr:colOff>
      <xdr:row>78</xdr:row>
      <xdr:rowOff>20650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98158</xdr:rowOff>
    </xdr:from>
    <xdr:to>
      <xdr:col>67</xdr:col>
      <xdr:colOff>101600</xdr:colOff>
      <xdr:row>78</xdr:row>
      <xdr:rowOff>28308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19435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29099</xdr:rowOff>
    </xdr:from>
    <xdr:to>
      <xdr:col>85</xdr:col>
      <xdr:colOff>127000</xdr:colOff>
      <xdr:row>98</xdr:row>
      <xdr:rowOff>87637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31199"/>
          <a:ext cx="838200" cy="5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29099</xdr:rowOff>
    </xdr:from>
    <xdr:to>
      <xdr:col>81</xdr:col>
      <xdr:colOff>50800</xdr:colOff>
      <xdr:row>98</xdr:row>
      <xdr:rowOff>86410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31199"/>
          <a:ext cx="8890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84398</xdr:rowOff>
    </xdr:from>
    <xdr:to>
      <xdr:col>76</xdr:col>
      <xdr:colOff>114300</xdr:colOff>
      <xdr:row>98</xdr:row>
      <xdr:rowOff>86410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8649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51068</xdr:rowOff>
    </xdr:from>
    <xdr:to>
      <xdr:col>71</xdr:col>
      <xdr:colOff>177800</xdr:colOff>
      <xdr:row>98</xdr:row>
      <xdr:rowOff>84398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53168"/>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36837</xdr:rowOff>
    </xdr:from>
    <xdr:to>
      <xdr:col>85</xdr:col>
      <xdr:colOff>177800</xdr:colOff>
      <xdr:row>98</xdr:row>
      <xdr:rowOff>138437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3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149749</xdr:rowOff>
    </xdr:from>
    <xdr:to>
      <xdr:col>81</xdr:col>
      <xdr:colOff>101600</xdr:colOff>
      <xdr:row>98</xdr:row>
      <xdr:rowOff>79899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96426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35610</xdr:rowOff>
    </xdr:from>
    <xdr:to>
      <xdr:col>76</xdr:col>
      <xdr:colOff>165100</xdr:colOff>
      <xdr:row>98</xdr:row>
      <xdr:rowOff>137210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3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33598</xdr:rowOff>
    </xdr:from>
    <xdr:to>
      <xdr:col>72</xdr:col>
      <xdr:colOff>38100</xdr:colOff>
      <xdr:row>98</xdr:row>
      <xdr:rowOff>135198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126325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268</xdr:rowOff>
    </xdr:from>
    <xdr:to>
      <xdr:col>67</xdr:col>
      <xdr:colOff>101600</xdr:colOff>
      <xdr:row>98</xdr:row>
      <xdr:rowOff>101868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118395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161036</xdr:rowOff>
    </xdr:from>
    <xdr:to>
      <xdr:col>116</xdr:col>
      <xdr:colOff>63500</xdr:colOff>
      <xdr:row>59</xdr:row>
      <xdr:rowOff>26276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05136"/>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26276</xdr:rowOff>
    </xdr:from>
    <xdr:to>
      <xdr:col>111</xdr:col>
      <xdr:colOff>177800</xdr:colOff>
      <xdr:row>59</xdr:row>
      <xdr:rowOff>26505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18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19647</xdr:rowOff>
    </xdr:from>
    <xdr:to>
      <xdr:col>107</xdr:col>
      <xdr:colOff>50800</xdr:colOff>
      <xdr:row>59</xdr:row>
      <xdr:rowOff>26505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351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9589</xdr:rowOff>
    </xdr:from>
    <xdr:to>
      <xdr:col>102</xdr:col>
      <xdr:colOff>114300</xdr:colOff>
      <xdr:row>59</xdr:row>
      <xdr:rowOff>19647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2513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110236</xdr:rowOff>
    </xdr:from>
    <xdr:to>
      <xdr:col>116</xdr:col>
      <xdr:colOff>114300</xdr:colOff>
      <xdr:row>59</xdr:row>
      <xdr:rowOff>40386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146926</xdr:rowOff>
    </xdr:from>
    <xdr:to>
      <xdr:col>112</xdr:col>
      <xdr:colOff>38100</xdr:colOff>
      <xdr:row>59</xdr:row>
      <xdr:rowOff>77076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68203</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8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147155</xdr:rowOff>
    </xdr:from>
    <xdr:to>
      <xdr:col>107</xdr:col>
      <xdr:colOff>101600</xdr:colOff>
      <xdr:row>59</xdr:row>
      <xdr:rowOff>77305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68432</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8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140297</xdr:rowOff>
    </xdr:from>
    <xdr:to>
      <xdr:col>102</xdr:col>
      <xdr:colOff>165100</xdr:colOff>
      <xdr:row>59</xdr:row>
      <xdr:rowOff>70447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61574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7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130239</xdr:rowOff>
    </xdr:from>
    <xdr:to>
      <xdr:col>98</xdr:col>
      <xdr:colOff>38100</xdr:colOff>
      <xdr:row>59</xdr:row>
      <xdr:rowOff>60389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51516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67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137185</xdr:rowOff>
    </xdr:from>
    <xdr:to>
      <xdr:col>116</xdr:col>
      <xdr:colOff>63500</xdr:colOff>
      <xdr:row>74</xdr:row>
      <xdr:rowOff>11208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653035"/>
          <a:ext cx="838200" cy="4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136481</xdr:rowOff>
    </xdr:from>
    <xdr:to>
      <xdr:col>111</xdr:col>
      <xdr:colOff>177800</xdr:colOff>
      <xdr:row>73</xdr:row>
      <xdr:rowOff>137185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52331"/>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136481</xdr:rowOff>
    </xdr:from>
    <xdr:to>
      <xdr:col>107</xdr:col>
      <xdr:colOff>50800</xdr:colOff>
      <xdr:row>74</xdr:row>
      <xdr:rowOff>14046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52331"/>
          <a:ext cx="889000" cy="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120612</xdr:rowOff>
    </xdr:from>
    <xdr:to>
      <xdr:col>102</xdr:col>
      <xdr:colOff>114300</xdr:colOff>
      <xdr:row>74</xdr:row>
      <xdr:rowOff>14046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636462"/>
          <a:ext cx="889000" cy="6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131858</xdr:rowOff>
    </xdr:from>
    <xdr:to>
      <xdr:col>116</xdr:col>
      <xdr:colOff>114300</xdr:colOff>
      <xdr:row>74</xdr:row>
      <xdr:rowOff>62008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6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110285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6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86385</xdr:rowOff>
    </xdr:from>
    <xdr:to>
      <xdr:col>112</xdr:col>
      <xdr:colOff>38100</xdr:colOff>
      <xdr:row>74</xdr:row>
      <xdr:rowOff>16535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6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7662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85681</xdr:rowOff>
    </xdr:from>
    <xdr:to>
      <xdr:col>107</xdr:col>
      <xdr:colOff>101600</xdr:colOff>
      <xdr:row>74</xdr:row>
      <xdr:rowOff>15831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6958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134696</xdr:rowOff>
    </xdr:from>
    <xdr:to>
      <xdr:col>102</xdr:col>
      <xdr:colOff>165100</xdr:colOff>
      <xdr:row>74</xdr:row>
      <xdr:rowOff>64846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6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55973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69812</xdr:rowOff>
    </xdr:from>
    <xdr:to>
      <xdr:col>98</xdr:col>
      <xdr:colOff>38100</xdr:colOff>
      <xdr:row>73</xdr:row>
      <xdr:rowOff>171412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162539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全ての項目において</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類似団体平均</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を下回り、歳出決算総額は住民一人当たり</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531,324</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円となっている。主な構成項目である扶助費は住民一人当たり</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90,967</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円で、令和４年度から増加傾向にある。</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障害福祉サービス等給付費</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や子どものための教育・保育給付費</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等の</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増や、</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物価高騰対応重点支援給付金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の増が主な要因である。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は、新松田駅周辺整備事業等、今後の事業計画を見据えた基金積立による</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積立金</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の増、寄みやま運動広場人工芝新設工事による「普通建設事業費（うち新規整備）」の増がみられる。また、寄簡易水道事業会計及び下水道事業会計の公営企業化に伴う「繰出金」の減や「補助費等」の増、下水道事業会計への長期貸付に伴う「貸付金」の増が挙げら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10,419
10,253
37.75
6,039,732
5,535,865
395,466
3,350,485
5,203,666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141986</xdr:rowOff>
    </xdr:from>
    <xdr:to>
      <xdr:col>24</xdr:col>
      <xdr:colOff>63500</xdr:colOff>
      <xdr:row>35</xdr:row>
      <xdr:rowOff>38926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1286"/>
          <a:ext cx="8382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38926</xdr:rowOff>
    </xdr:from>
    <xdr:to>
      <xdr:col>19</xdr:col>
      <xdr:colOff>177800</xdr:colOff>
      <xdr:row>35</xdr:row>
      <xdr:rowOff>50355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67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50355</xdr:rowOff>
    </xdr:from>
    <xdr:to>
      <xdr:col>15</xdr:col>
      <xdr:colOff>50800</xdr:colOff>
      <xdr:row>35</xdr:row>
      <xdr:rowOff>109791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1105"/>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104458</xdr:rowOff>
    </xdr:from>
    <xdr:to>
      <xdr:col>10</xdr:col>
      <xdr:colOff>114300</xdr:colOff>
      <xdr:row>35</xdr:row>
      <xdr:rowOff>109791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520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91186</xdr:rowOff>
    </xdr:from>
    <xdr:to>
      <xdr:col>24</xdr:col>
      <xdr:colOff>114300</xdr:colOff>
      <xdr:row>35</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114063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159576</xdr:rowOff>
    </xdr:from>
    <xdr:to>
      <xdr:col>20</xdr:col>
      <xdr:colOff>38100</xdr:colOff>
      <xdr:row>35</xdr:row>
      <xdr:rowOff>89726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171005</xdr:rowOff>
    </xdr:from>
    <xdr:to>
      <xdr:col>15</xdr:col>
      <xdr:colOff>101600</xdr:colOff>
      <xdr:row>35</xdr:row>
      <xdr:rowOff>101155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117682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58991</xdr:rowOff>
    </xdr:from>
    <xdr:to>
      <xdr:col>10</xdr:col>
      <xdr:colOff>165100</xdr:colOff>
      <xdr:row>35</xdr:row>
      <xdr:rowOff>160591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53658</xdr:rowOff>
    </xdr:from>
    <xdr:to>
      <xdr:col>6</xdr:col>
      <xdr:colOff>38100</xdr:colOff>
      <xdr:row>35</xdr:row>
      <xdr:rowOff>155258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31058</xdr:rowOff>
    </xdr:from>
    <xdr:to>
      <xdr:col>24</xdr:col>
      <xdr:colOff>63500</xdr:colOff>
      <xdr:row>58</xdr:row>
      <xdr:rowOff>55265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5158"/>
          <a:ext cx="8382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33843</xdr:rowOff>
    </xdr:from>
    <xdr:to>
      <xdr:col>19</xdr:col>
      <xdr:colOff>177800</xdr:colOff>
      <xdr:row>58</xdr:row>
      <xdr:rowOff>55265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7943"/>
          <a:ext cx="889000" cy="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33843</xdr:rowOff>
    </xdr:from>
    <xdr:to>
      <xdr:col>15</xdr:col>
      <xdr:colOff>50800</xdr:colOff>
      <xdr:row>58</xdr:row>
      <xdr:rowOff>54508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7943"/>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131861</xdr:rowOff>
    </xdr:from>
    <xdr:to>
      <xdr:col>10</xdr:col>
      <xdr:colOff>114300</xdr:colOff>
      <xdr:row>58</xdr:row>
      <xdr:rowOff>54508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3061"/>
          <a:ext cx="889000" cy="2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151708</xdr:rowOff>
    </xdr:from>
    <xdr:to>
      <xdr:col>24</xdr:col>
      <xdr:colOff>114300</xdr:colOff>
      <xdr:row>58</xdr:row>
      <xdr:rowOff>81858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66635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4465</xdr:rowOff>
    </xdr:from>
    <xdr:to>
      <xdr:col>20</xdr:col>
      <xdr:colOff>38100</xdr:colOff>
      <xdr:row>58</xdr:row>
      <xdr:rowOff>106065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97192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154493</xdr:rowOff>
    </xdr:from>
    <xdr:to>
      <xdr:col>15</xdr:col>
      <xdr:colOff>101600</xdr:colOff>
      <xdr:row>58</xdr:row>
      <xdr:rowOff>84643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3708</xdr:rowOff>
    </xdr:from>
    <xdr:to>
      <xdr:col>10</xdr:col>
      <xdr:colOff>165100</xdr:colOff>
      <xdr:row>58</xdr:row>
      <xdr:rowOff>105308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81061</xdr:rowOff>
    </xdr:from>
    <xdr:to>
      <xdr:col>6</xdr:col>
      <xdr:colOff>38100</xdr:colOff>
      <xdr:row>57</xdr:row>
      <xdr:rowOff>11211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7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25885</xdr:rowOff>
    </xdr:from>
    <xdr:to>
      <xdr:col>24</xdr:col>
      <xdr:colOff>63500</xdr:colOff>
      <xdr:row>77</xdr:row>
      <xdr:rowOff>98585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7535"/>
          <a:ext cx="838200" cy="7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98585</xdr:rowOff>
    </xdr:from>
    <xdr:to>
      <xdr:col>19</xdr:col>
      <xdr:colOff>177800</xdr:colOff>
      <xdr:row>77</xdr:row>
      <xdr:rowOff>170419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00235"/>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141077</xdr:rowOff>
    </xdr:from>
    <xdr:to>
      <xdr:col>15</xdr:col>
      <xdr:colOff>50800</xdr:colOff>
      <xdr:row>77</xdr:row>
      <xdr:rowOff>170419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2727"/>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141077</xdr:rowOff>
    </xdr:from>
    <xdr:to>
      <xdr:col>10</xdr:col>
      <xdr:colOff>114300</xdr:colOff>
      <xdr:row>78</xdr:row>
      <xdr:rowOff>32207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2727"/>
          <a:ext cx="8890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146535</xdr:rowOff>
    </xdr:from>
    <xdr:to>
      <xdr:col>24</xdr:col>
      <xdr:colOff>114300</xdr:colOff>
      <xdr:row>77</xdr:row>
      <xdr:rowOff>76685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61462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9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47785</xdr:rowOff>
    </xdr:from>
    <xdr:to>
      <xdr:col>20</xdr:col>
      <xdr:colOff>38100</xdr:colOff>
      <xdr:row>77</xdr:row>
      <xdr:rowOff>149385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140512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119619</xdr:rowOff>
    </xdr:from>
    <xdr:to>
      <xdr:col>15</xdr:col>
      <xdr:colOff>101600</xdr:colOff>
      <xdr:row>78</xdr:row>
      <xdr:rowOff>49769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40896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90277</xdr:rowOff>
    </xdr:from>
    <xdr:to>
      <xdr:col>10</xdr:col>
      <xdr:colOff>165100</xdr:colOff>
      <xdr:row>78</xdr:row>
      <xdr:rowOff>20427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152857</xdr:rowOff>
    </xdr:from>
    <xdr:to>
      <xdr:col>6</xdr:col>
      <xdr:colOff>38100</xdr:colOff>
      <xdr:row>78</xdr:row>
      <xdr:rowOff>83007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74134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150462</xdr:rowOff>
    </xdr:from>
    <xdr:to>
      <xdr:col>24</xdr:col>
      <xdr:colOff>63500</xdr:colOff>
      <xdr:row>97</xdr:row>
      <xdr:rowOff>155651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81112"/>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123716</xdr:rowOff>
    </xdr:from>
    <xdr:to>
      <xdr:col>19</xdr:col>
      <xdr:colOff>177800</xdr:colOff>
      <xdr:row>97</xdr:row>
      <xdr:rowOff>150462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54366"/>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123716</xdr:rowOff>
    </xdr:from>
    <xdr:to>
      <xdr:col>15</xdr:col>
      <xdr:colOff>50800</xdr:colOff>
      <xdr:row>97</xdr:row>
      <xdr:rowOff>126994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4366"/>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126994</xdr:rowOff>
    </xdr:from>
    <xdr:to>
      <xdr:col>10</xdr:col>
      <xdr:colOff>114300</xdr:colOff>
      <xdr:row>97</xdr:row>
      <xdr:rowOff>169921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57644"/>
          <a:ext cx="889000" cy="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104851</xdr:rowOff>
    </xdr:from>
    <xdr:to>
      <xdr:col>24</xdr:col>
      <xdr:colOff>114300</xdr:colOff>
      <xdr:row>98</xdr:row>
      <xdr:rowOff>35001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19778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99662</xdr:rowOff>
    </xdr:from>
    <xdr:to>
      <xdr:col>20</xdr:col>
      <xdr:colOff>38100</xdr:colOff>
      <xdr:row>98</xdr:row>
      <xdr:rowOff>29812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20939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72916</xdr:rowOff>
    </xdr:from>
    <xdr:to>
      <xdr:col>15</xdr:col>
      <xdr:colOff>101600</xdr:colOff>
      <xdr:row>98</xdr:row>
      <xdr:rowOff>3066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165643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76194</xdr:rowOff>
    </xdr:from>
    <xdr:to>
      <xdr:col>10</xdr:col>
      <xdr:colOff>165100</xdr:colOff>
      <xdr:row>98</xdr:row>
      <xdr:rowOff>6344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168921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119121</xdr:rowOff>
    </xdr:from>
    <xdr:to>
      <xdr:col>6</xdr:col>
      <xdr:colOff>38100</xdr:colOff>
      <xdr:row>98</xdr:row>
      <xdr:rowOff>49271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40398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4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11357</xdr:rowOff>
    </xdr:from>
    <xdr:to>
      <xdr:col>55</xdr:col>
      <xdr:colOff>0</xdr:colOff>
      <xdr:row>38</xdr:row>
      <xdr:rowOff>45648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64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45648</xdr:rowOff>
    </xdr:from>
    <xdr:to>
      <xdr:col>50</xdr:col>
      <xdr:colOff>114300</xdr:colOff>
      <xdr:row>38</xdr:row>
      <xdr:rowOff>72753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0748"/>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72753</xdr:rowOff>
    </xdr:from>
    <xdr:to>
      <xdr:col>45</xdr:col>
      <xdr:colOff>177800</xdr:colOff>
      <xdr:row>38</xdr:row>
      <xdr:rowOff>84836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87853"/>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68507</xdr:rowOff>
    </xdr:from>
    <xdr:to>
      <xdr:col>41</xdr:col>
      <xdr:colOff>50800</xdr:colOff>
      <xdr:row>38</xdr:row>
      <xdr:rowOff>84836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836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154884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27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166298</xdr:rowOff>
    </xdr:from>
    <xdr:to>
      <xdr:col>50</xdr:col>
      <xdr:colOff>165100</xdr:colOff>
      <xdr:row>38</xdr:row>
      <xdr:rowOff>96448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112975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28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34036</xdr:rowOff>
    </xdr:from>
    <xdr:to>
      <xdr:col>41</xdr:col>
      <xdr:colOff>101600</xdr:colOff>
      <xdr:row>38</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126763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17707</xdr:rowOff>
    </xdr:from>
    <xdr:to>
      <xdr:col>36</xdr:col>
      <xdr:colOff>165100</xdr:colOff>
      <xdr:row>38</xdr:row>
      <xdr:rowOff>119307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135834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08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106680</xdr:rowOff>
    </xdr:from>
    <xdr:to>
      <xdr:col>55</xdr:col>
      <xdr:colOff>0</xdr:colOff>
      <xdr:row>58</xdr:row>
      <xdr:rowOff>111099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50780"/>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86131</xdr:rowOff>
    </xdr:from>
    <xdr:to>
      <xdr:col>50</xdr:col>
      <xdr:colOff>114300</xdr:colOff>
      <xdr:row>58</xdr:row>
      <xdr:rowOff>106680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30231"/>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86131</xdr:rowOff>
    </xdr:from>
    <xdr:to>
      <xdr:col>45</xdr:col>
      <xdr:colOff>177800</xdr:colOff>
      <xdr:row>58</xdr:row>
      <xdr:rowOff>99543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023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99022</xdr:rowOff>
    </xdr:from>
    <xdr:to>
      <xdr:col>41</xdr:col>
      <xdr:colOff>50800</xdr:colOff>
      <xdr:row>58</xdr:row>
      <xdr:rowOff>99543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4312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60299</xdr:rowOff>
    </xdr:from>
    <xdr:to>
      <xdr:col>55</xdr:col>
      <xdr:colOff>50800</xdr:colOff>
      <xdr:row>58</xdr:row>
      <xdr:rowOff>161899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146676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55880</xdr:rowOff>
    </xdr:from>
    <xdr:to>
      <xdr:col>50</xdr:col>
      <xdr:colOff>165100</xdr:colOff>
      <xdr:row>58</xdr:row>
      <xdr:rowOff>157480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148607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35331</xdr:rowOff>
    </xdr:from>
    <xdr:to>
      <xdr:col>46</xdr:col>
      <xdr:colOff>38100</xdr:colOff>
      <xdr:row>58</xdr:row>
      <xdr:rowOff>136931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128058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48743</xdr:rowOff>
    </xdr:from>
    <xdr:to>
      <xdr:col>41</xdr:col>
      <xdr:colOff>101600</xdr:colOff>
      <xdr:row>58</xdr:row>
      <xdr:rowOff>150343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141470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8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48222</xdr:rowOff>
    </xdr:from>
    <xdr:to>
      <xdr:col>36</xdr:col>
      <xdr:colOff>165100</xdr:colOff>
      <xdr:row>58</xdr:row>
      <xdr:rowOff>149822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140949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130944</xdr:rowOff>
    </xdr:from>
    <xdr:to>
      <xdr:col>55</xdr:col>
      <xdr:colOff>0</xdr:colOff>
      <xdr:row>79</xdr:row>
      <xdr:rowOff>16131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04044"/>
          <a:ext cx="838200" cy="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6426</xdr:rowOff>
    </xdr:from>
    <xdr:to>
      <xdr:col>50</xdr:col>
      <xdr:colOff>114300</xdr:colOff>
      <xdr:row>79</xdr:row>
      <xdr:rowOff>16131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50976"/>
          <a:ext cx="889000" cy="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6426</xdr:rowOff>
    </xdr:from>
    <xdr:to>
      <xdr:col>45</xdr:col>
      <xdr:colOff>177800</xdr:colOff>
      <xdr:row>79</xdr:row>
      <xdr:rowOff>7017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0976"/>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7017</xdr:rowOff>
    </xdr:from>
    <xdr:to>
      <xdr:col>41</xdr:col>
      <xdr:colOff>50800</xdr:colOff>
      <xdr:row>79</xdr:row>
      <xdr:rowOff>8293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51567"/>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80144</xdr:rowOff>
    </xdr:from>
    <xdr:to>
      <xdr:col>55</xdr:col>
      <xdr:colOff>50800</xdr:colOff>
      <xdr:row>79</xdr:row>
      <xdr:rowOff>10294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39521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136781</xdr:rowOff>
    </xdr:from>
    <xdr:to>
      <xdr:col>50</xdr:col>
      <xdr:colOff>165100</xdr:colOff>
      <xdr:row>79</xdr:row>
      <xdr:rowOff>66931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0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127076</xdr:rowOff>
    </xdr:from>
    <xdr:to>
      <xdr:col>46</xdr:col>
      <xdr:colOff>38100</xdr:colOff>
      <xdr:row>79</xdr:row>
      <xdr:rowOff>57226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48353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9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127667</xdr:rowOff>
    </xdr:from>
    <xdr:to>
      <xdr:col>41</xdr:col>
      <xdr:colOff>101600</xdr:colOff>
      <xdr:row>79</xdr:row>
      <xdr:rowOff>57817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48944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9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128943</xdr:rowOff>
    </xdr:from>
    <xdr:to>
      <xdr:col>36</xdr:col>
      <xdr:colOff>165100</xdr:colOff>
      <xdr:row>79</xdr:row>
      <xdr:rowOff>59093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50220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27003</xdr:rowOff>
    </xdr:from>
    <xdr:to>
      <xdr:col>55</xdr:col>
      <xdr:colOff>0</xdr:colOff>
      <xdr:row>98</xdr:row>
      <xdr:rowOff>104329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29103"/>
          <a:ext cx="838200" cy="7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27003</xdr:rowOff>
    </xdr:from>
    <xdr:to>
      <xdr:col>50</xdr:col>
      <xdr:colOff>114300</xdr:colOff>
      <xdr:row>98</xdr:row>
      <xdr:rowOff>139347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29103"/>
          <a:ext cx="889000" cy="1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139347</xdr:rowOff>
    </xdr:from>
    <xdr:to>
      <xdr:col>45</xdr:col>
      <xdr:colOff>177800</xdr:colOff>
      <xdr:row>98</xdr:row>
      <xdr:rowOff>163390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41447"/>
          <a:ext cx="889000" cy="2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150918</xdr:rowOff>
    </xdr:from>
    <xdr:to>
      <xdr:col>41</xdr:col>
      <xdr:colOff>50800</xdr:colOff>
      <xdr:row>98</xdr:row>
      <xdr:rowOff>163390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53018"/>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53529</xdr:rowOff>
    </xdr:from>
    <xdr:to>
      <xdr:col>55</xdr:col>
      <xdr:colOff>50800</xdr:colOff>
      <xdr:row>98</xdr:row>
      <xdr:rowOff>155129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139906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7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147653</xdr:rowOff>
    </xdr:from>
    <xdr:to>
      <xdr:col>50</xdr:col>
      <xdr:colOff>165100</xdr:colOff>
      <xdr:row>98</xdr:row>
      <xdr:rowOff>77803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94330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5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88547</xdr:rowOff>
    </xdr:from>
    <xdr:to>
      <xdr:col>46</xdr:col>
      <xdr:colOff>38100</xdr:colOff>
      <xdr:row>99</xdr:row>
      <xdr:rowOff>18697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9824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112590</xdr:rowOff>
    </xdr:from>
    <xdr:to>
      <xdr:col>41</xdr:col>
      <xdr:colOff>101600</xdr:colOff>
      <xdr:row>99</xdr:row>
      <xdr:rowOff>42740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33867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0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100118</xdr:rowOff>
    </xdr:from>
    <xdr:to>
      <xdr:col>36</xdr:col>
      <xdr:colOff>165100</xdr:colOff>
      <xdr:row>99</xdr:row>
      <xdr:rowOff>30268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21395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86959</xdr:rowOff>
    </xdr:from>
    <xdr:to>
      <xdr:col>85</xdr:col>
      <xdr:colOff>127000</xdr:colOff>
      <xdr:row>37</xdr:row>
      <xdr:rowOff>93049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30609"/>
          <a:ext cx="8382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86959</xdr:rowOff>
    </xdr:from>
    <xdr:to>
      <xdr:col>81</xdr:col>
      <xdr:colOff>50800</xdr:colOff>
      <xdr:row>37</xdr:row>
      <xdr:rowOff>91923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30609"/>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64899</xdr:rowOff>
    </xdr:from>
    <xdr:to>
      <xdr:col>76</xdr:col>
      <xdr:colOff>114300</xdr:colOff>
      <xdr:row>37</xdr:row>
      <xdr:rowOff>91923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08549"/>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142361</xdr:rowOff>
    </xdr:from>
    <xdr:to>
      <xdr:col>71</xdr:col>
      <xdr:colOff>177800</xdr:colOff>
      <xdr:row>37</xdr:row>
      <xdr:rowOff>64899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4561"/>
          <a:ext cx="889000" cy="9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42249</xdr:rowOff>
    </xdr:from>
    <xdr:to>
      <xdr:col>85</xdr:col>
      <xdr:colOff>177800</xdr:colOff>
      <xdr:row>37</xdr:row>
      <xdr:rowOff>143849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128626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36159</xdr:rowOff>
    </xdr:from>
    <xdr:to>
      <xdr:col>81</xdr:col>
      <xdr:colOff>101600</xdr:colOff>
      <xdr:row>37</xdr:row>
      <xdr:rowOff>137759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128886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41123</xdr:rowOff>
    </xdr:from>
    <xdr:to>
      <xdr:col>76</xdr:col>
      <xdr:colOff>165100</xdr:colOff>
      <xdr:row>37</xdr:row>
      <xdr:rowOff>142723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133849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14099</xdr:rowOff>
    </xdr:from>
    <xdr:to>
      <xdr:col>72</xdr:col>
      <xdr:colOff>38100</xdr:colOff>
      <xdr:row>37</xdr:row>
      <xdr:rowOff>115699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106826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91561</xdr:rowOff>
    </xdr:from>
    <xdr:to>
      <xdr:col>67</xdr:col>
      <xdr:colOff>101600</xdr:colOff>
      <xdr:row>37</xdr:row>
      <xdr:rowOff>21711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87771</xdr:rowOff>
    </xdr:from>
    <xdr:to>
      <xdr:col>85</xdr:col>
      <xdr:colOff>127000</xdr:colOff>
      <xdr:row>56</xdr:row>
      <xdr:rowOff>103302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88971"/>
          <a:ext cx="8382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32693</xdr:rowOff>
    </xdr:from>
    <xdr:to>
      <xdr:col>81</xdr:col>
      <xdr:colOff>50800</xdr:colOff>
      <xdr:row>56</xdr:row>
      <xdr:rowOff>87771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633893"/>
          <a:ext cx="889000" cy="5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103810</xdr:rowOff>
    </xdr:from>
    <xdr:to>
      <xdr:col>76</xdr:col>
      <xdr:colOff>114300</xdr:colOff>
      <xdr:row>56</xdr:row>
      <xdr:rowOff>32693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019210"/>
          <a:ext cx="889000" cy="6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103810</xdr:rowOff>
    </xdr:from>
    <xdr:to>
      <xdr:col>71</xdr:col>
      <xdr:colOff>177800</xdr:colOff>
      <xdr:row>56</xdr:row>
      <xdr:rowOff>39276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019210"/>
          <a:ext cx="889000" cy="6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52502</xdr:rowOff>
    </xdr:from>
    <xdr:to>
      <xdr:col>85</xdr:col>
      <xdr:colOff>177800</xdr:colOff>
      <xdr:row>56</xdr:row>
      <xdr:rowOff>154102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30929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36971</xdr:rowOff>
    </xdr:from>
    <xdr:to>
      <xdr:col>81</xdr:col>
      <xdr:colOff>101600</xdr:colOff>
      <xdr:row>56</xdr:row>
      <xdr:rowOff>138571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155098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153343</xdr:rowOff>
    </xdr:from>
    <xdr:to>
      <xdr:col>76</xdr:col>
      <xdr:colOff>165100</xdr:colOff>
      <xdr:row>56</xdr:row>
      <xdr:rowOff>83493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100020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5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53010</xdr:rowOff>
    </xdr:from>
    <xdr:to>
      <xdr:col>72</xdr:col>
      <xdr:colOff>38100</xdr:colOff>
      <xdr:row>52</xdr:row>
      <xdr:rowOff>154610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89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171137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7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159926</xdr:rowOff>
    </xdr:from>
    <xdr:to>
      <xdr:col>67</xdr:col>
      <xdr:colOff>101600</xdr:colOff>
      <xdr:row>56</xdr:row>
      <xdr:rowOff>90076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129939</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3039"/>
          <a:ext cx="8382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130533</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363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76240</xdr:rowOff>
    </xdr:from>
    <xdr:to>
      <xdr:col>71</xdr:col>
      <xdr:colOff>177800</xdr:colOff>
      <xdr:row>78</xdr:row>
      <xdr:rowOff>130533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4934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79139</xdr:rowOff>
    </xdr:from>
    <xdr:to>
      <xdr:col>85</xdr:col>
      <xdr:colOff>177800</xdr:colOff>
      <xdr:row>79</xdr:row>
      <xdr:rowOff>9289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79733</xdr:rowOff>
    </xdr:from>
    <xdr:to>
      <xdr:col>72</xdr:col>
      <xdr:colOff>38100</xdr:colOff>
      <xdr:row>79</xdr:row>
      <xdr:rowOff>9883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1010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5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25440</xdr:rowOff>
    </xdr:from>
    <xdr:to>
      <xdr:col>67</xdr:col>
      <xdr:colOff>101600</xdr:colOff>
      <xdr:row>78</xdr:row>
      <xdr:rowOff>127040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118167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114641</xdr:rowOff>
    </xdr:from>
    <xdr:to>
      <xdr:col>85</xdr:col>
      <xdr:colOff>127000</xdr:colOff>
      <xdr:row>97</xdr:row>
      <xdr:rowOff>118239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45291"/>
          <a:ext cx="838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118239</xdr:rowOff>
    </xdr:from>
    <xdr:to>
      <xdr:col>81</xdr:col>
      <xdr:colOff>50800</xdr:colOff>
      <xdr:row>97</xdr:row>
      <xdr:rowOff>126560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4888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126560</xdr:rowOff>
    </xdr:from>
    <xdr:to>
      <xdr:col>76</xdr:col>
      <xdr:colOff>114300</xdr:colOff>
      <xdr:row>97</xdr:row>
      <xdr:rowOff>141300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57210"/>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141300</xdr:rowOff>
    </xdr:from>
    <xdr:to>
      <xdr:col>71</xdr:col>
      <xdr:colOff>177800</xdr:colOff>
      <xdr:row>97</xdr:row>
      <xdr:rowOff>148958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7195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63841</xdr:rowOff>
    </xdr:from>
    <xdr:to>
      <xdr:col>85</xdr:col>
      <xdr:colOff>177800</xdr:colOff>
      <xdr:row>97</xdr:row>
      <xdr:rowOff>165441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42268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67439</xdr:rowOff>
    </xdr:from>
    <xdr:to>
      <xdr:col>81</xdr:col>
      <xdr:colOff>101600</xdr:colOff>
      <xdr:row>97</xdr:row>
      <xdr:rowOff>169039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9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160166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75760</xdr:rowOff>
    </xdr:from>
    <xdr:to>
      <xdr:col>76</xdr:col>
      <xdr:colOff>165100</xdr:colOff>
      <xdr:row>98</xdr:row>
      <xdr:rowOff>5910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168487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90500</xdr:rowOff>
    </xdr:from>
    <xdr:to>
      <xdr:col>72</xdr:col>
      <xdr:colOff>38100</xdr:colOff>
      <xdr:row>98</xdr:row>
      <xdr:rowOff>20650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98158</xdr:rowOff>
    </xdr:from>
    <xdr:to>
      <xdr:col>67</xdr:col>
      <xdr:colOff>101600</xdr:colOff>
      <xdr:row>98</xdr:row>
      <xdr:rowOff>28308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19435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議会費、労働費</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及び商工費</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を除く項目で</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類似団体平均</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を下回っている。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年度は、公共施設の更新整備に向け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た</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公共施設等整備基金積立</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金の増により「総務費」が増加したほか、障害福祉サービス等給付費や物価高騰対応重点支援給付金、子どものための教育・保育給付費等の増及び介護保険事業等特別会計への繰出金の増により「民生費」が増加した。また、寄みやま運動広場人工芝新設工事により「商工費」が増加した。</a:t>
          </a:r>
          <a:endPar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一方「土木費」は、令和５年度と比較して新松田駅周辺整備基金への積立額の減少や、町道</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19</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号線町屋踏切改良工事の完了に伴い減少した。</a:t>
          </a:r>
          <a:endPar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公債費は前年比で微増となっており、</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大型公共施設整備事業に係る増加傾向</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を踏まえ、</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計画的な財政運営</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に取り組む</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必要</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財政調整基金は令和２年度</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以降</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継続して積立てを</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行っており、</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歳計剰余金処分</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を含めた積立を実施したものの、</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新松田駅北口再開発事業に伴う一般財源の不足を補う</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ための</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取崩し</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により、基金</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残高は</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減少し</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た。</a:t>
          </a:r>
          <a:endParaRPr kumimoji="1" lang="en-US" altLang="ja-JP" sz="125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実質収支額は</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、翌年度への繰越事業の増加に伴う繰越財源の増により、</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対前年度比</a:t>
          </a:r>
          <a:r>
            <a:rPr kumimoji="1" lang="en-US"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1.56</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ポイント</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の減となったが、黒字を維持している。</a:t>
          </a:r>
          <a:endParaRPr kumimoji="1" lang="en-US" altLang="ja-JP" sz="1250" b="0" i="0" baseline="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実質単年度収支は、</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実質収支額の減少等の影響があるものの、普通交付税の増に伴う標準財政規模の増加により、前年度比</a:t>
          </a:r>
          <a:r>
            <a:rPr kumimoji="1" lang="en-US" altLang="ja-JP" sz="1250" b="0" i="0" baseline="0">
              <a:solidFill>
                <a:schemeClr val="dk1"/>
              </a:solidFill>
              <a:effectLst/>
              <a:latin typeface="BIZ UDPゴシック" panose="020B0400000000000000" pitchFamily="50" charset="-128"/>
              <a:ea typeface="BIZ UDPゴシック" panose="020B0400000000000000" pitchFamily="50" charset="-128"/>
              <a:cs typeface="+mn-cs"/>
            </a:rPr>
            <a:t>1.55</a:t>
          </a:r>
          <a:r>
            <a:rPr kumimoji="1" lang="ja-JP" altLang="en-US" sz="1250" b="0" i="0" baseline="0">
              <a:solidFill>
                <a:schemeClr val="dk1"/>
              </a:solidFill>
              <a:effectLst/>
              <a:latin typeface="BIZ UDPゴシック" panose="020B0400000000000000" pitchFamily="50" charset="-128"/>
              <a:ea typeface="BIZ UDPゴシック" panose="020B0400000000000000" pitchFamily="50" charset="-128"/>
              <a:cs typeface="+mn-cs"/>
            </a:rPr>
            <a:t>ポイントの増となった。</a:t>
          </a:r>
          <a:endParaRPr lang="ja-JP" altLang="ja-JP" sz="125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連結実質赤字比率</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は、これまで</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赤字</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が生じたことはなく、</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黒字で推移している。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６</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年度の黒字額の標準財政規模比</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一般会計</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）は</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、対前年度比</a:t>
          </a:r>
          <a:r>
            <a:rPr kumimoji="1" lang="en-US"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1.55</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ポイントの</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減</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となっ</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た</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これは</a:t>
          </a:r>
          <a:r>
            <a:rPr kumimoji="1" lang="ja-JP" altLang="ja-JP" sz="1400" b="0" i="0" baseline="0">
              <a:solidFill>
                <a:schemeClr val="dk1"/>
              </a:solidFill>
              <a:effectLst/>
              <a:latin typeface="BIZ UDPゴシック" panose="020B0400000000000000" pitchFamily="50" charset="-128"/>
              <a:ea typeface="BIZ UDPゴシック" panose="020B0400000000000000" pitchFamily="50" charset="-128"/>
              <a:cs typeface="+mn-cs"/>
            </a:rPr>
            <a:t>、翌年度への繰越事業の増加に伴う繰越財源の増によ</a:t>
          </a:r>
          <a:r>
            <a:rPr kumimoji="1" lang="ja-JP" altLang="en-US" sz="1400" b="0" i="0" baseline="0">
              <a:solidFill>
                <a:schemeClr val="dk1"/>
              </a:solidFill>
              <a:effectLst/>
              <a:latin typeface="BIZ UDPゴシック" panose="020B0400000000000000" pitchFamily="50" charset="-128"/>
              <a:ea typeface="BIZ UDPゴシック" panose="020B0400000000000000" pitchFamily="50" charset="-128"/>
              <a:cs typeface="+mn-cs"/>
            </a:rPr>
            <a:t>る実質収支額の減少によるものである。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6039732</v>
      </c>
      <c r="BO4" s="449"/>
      <c r="BP4" s="449"/>
      <c r="BQ4" s="449"/>
      <c r="BR4" s="449"/>
      <c r="BS4" s="449"/>
      <c r="BT4" s="449"/>
      <c r="BU4" s="450"/>
      <c r="BV4" s="448">
        <v>5904522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11.8</v>
      </c>
      <c r="CU4" s="589"/>
      <c r="CV4" s="589"/>
      <c r="CW4" s="589"/>
      <c r="CX4" s="589"/>
      <c r="CY4" s="589"/>
      <c r="CZ4" s="589"/>
      <c r="DA4" s="590"/>
      <c r="DB4" s="588">
        <v>13.4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5535865</v>
      </c>
      <c r="BO5" s="420"/>
      <c r="BP5" s="420"/>
      <c r="BQ5" s="420"/>
      <c r="BR5" s="420"/>
      <c r="BS5" s="420"/>
      <c r="BT5" s="420"/>
      <c r="BU5" s="421"/>
      <c r="BV5" s="419">
        <v>5401885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88.9</v>
      </c>
      <c r="CU5" s="417"/>
      <c r="CV5" s="417"/>
      <c r="CW5" s="417"/>
      <c r="CX5" s="417"/>
      <c r="CY5" s="417"/>
      <c r="CZ5" s="417"/>
      <c r="DA5" s="418"/>
      <c r="DB5" s="416">
        <v>89.3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503867</v>
      </c>
      <c r="BO6" s="420"/>
      <c r="BP6" s="420"/>
      <c r="BQ6" s="420"/>
      <c r="BR6" s="420"/>
      <c r="BS6" s="420"/>
      <c r="BT6" s="420"/>
      <c r="BU6" s="421"/>
      <c r="BV6" s="419">
        <v>502637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89.3</v>
      </c>
      <c r="CU6" s="563"/>
      <c r="CV6" s="563"/>
      <c r="CW6" s="563"/>
      <c r="CX6" s="563"/>
      <c r="CY6" s="563"/>
      <c r="CZ6" s="563"/>
      <c r="DA6" s="564"/>
      <c r="DB6" s="562">
        <v>90.1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108401</v>
      </c>
      <c r="BO7" s="420"/>
      <c r="BP7" s="420"/>
      <c r="BQ7" s="420"/>
      <c r="BR7" s="420"/>
      <c r="BS7" s="420"/>
      <c r="BT7" s="420"/>
      <c r="BU7" s="421"/>
      <c r="BV7" s="419">
        <v>70664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3350485</v>
      </c>
      <c r="CU7" s="420"/>
      <c r="CV7" s="420"/>
      <c r="CW7" s="420"/>
      <c r="CX7" s="420"/>
      <c r="CY7" s="420"/>
      <c r="CZ7" s="420"/>
      <c r="DA7" s="421"/>
      <c r="DB7" s="419">
        <v>3233369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395466</v>
      </c>
      <c r="BO8" s="420"/>
      <c r="BP8" s="420"/>
      <c r="BQ8" s="420"/>
      <c r="BR8" s="420"/>
      <c r="BS8" s="420"/>
      <c r="BT8" s="420"/>
      <c r="BU8" s="421"/>
      <c r="BV8" s="419">
        <v>431973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0.55000000000000004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10836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-36507</v>
      </c>
      <c r="BO9" s="420"/>
      <c r="BP9" s="420"/>
      <c r="BQ9" s="420"/>
      <c r="BR9" s="420"/>
      <c r="BS9" s="420"/>
      <c r="BT9" s="420"/>
      <c r="BU9" s="421"/>
      <c r="BV9" s="419">
        <v>46796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11171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1721</v>
      </c>
      <c r="BO10" s="420"/>
      <c r="BP10" s="420"/>
      <c r="BQ10" s="420"/>
      <c r="BR10" s="420"/>
      <c r="BS10" s="420"/>
      <c r="BT10" s="420"/>
      <c r="BU10" s="421"/>
      <c r="BV10" s="419">
        <v>716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10419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v>
      </c>
      <c r="BO12" s="420"/>
      <c r="BP12" s="420"/>
      <c r="BQ12" s="420"/>
      <c r="BR12" s="420"/>
      <c r="BS12" s="420"/>
      <c r="BT12" s="420"/>
      <c r="BU12" s="421"/>
      <c r="BV12" s="419">
        <v>160000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10253</v>
      </c>
      <c r="S13" s="507"/>
      <c r="T13" s="507"/>
      <c r="U13" s="507"/>
      <c r="V13" s="508"/>
      <c r="W13" s="509" t="s">
        <v>131</v>
      </c>
      <c r="X13" s="405"/>
      <c r="Y13" s="405"/>
      <c r="Z13" s="405"/>
      <c r="AA13" s="405"/>
      <c r="AB13" s="406"/>
      <c r="AC13" s="372">
        <v>131</v>
      </c>
      <c r="AD13" s="373"/>
      <c r="AE13" s="373"/>
      <c r="AF13" s="373"/>
      <c r="AG13" s="374"/>
      <c r="AH13" s="372">
        <v>157</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-64786</v>
      </c>
      <c r="BO13" s="420"/>
      <c r="BP13" s="420"/>
      <c r="BQ13" s="420"/>
      <c r="BR13" s="420"/>
      <c r="BS13" s="420"/>
      <c r="BT13" s="420"/>
      <c r="BU13" s="421"/>
      <c r="BV13" s="419">
        <v>-112488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6.3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10487</v>
      </c>
      <c r="S14" s="507"/>
      <c r="T14" s="507"/>
      <c r="U14" s="507"/>
      <c r="V14" s="508"/>
      <c r="W14" s="510"/>
      <c r="X14" s="408"/>
      <c r="Y14" s="408"/>
      <c r="Z14" s="408"/>
      <c r="AA14" s="408"/>
      <c r="AB14" s="409"/>
      <c r="AC14" s="499">
        <v>2.6</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0.7</v>
      </c>
      <c r="CU14" s="517"/>
      <c r="CV14" s="517"/>
      <c r="CW14" s="517"/>
      <c r="CX14" s="517"/>
      <c r="CY14" s="517"/>
      <c r="CZ14" s="517"/>
      <c r="DA14" s="518"/>
      <c r="DB14" s="516">
        <v>7.1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10330</v>
      </c>
      <c r="S15" s="507"/>
      <c r="T15" s="507"/>
      <c r="U15" s="507"/>
      <c r="V15" s="508"/>
      <c r="W15" s="509" t="s">
        <v>137</v>
      </c>
      <c r="X15" s="405"/>
      <c r="Y15" s="405"/>
      <c r="Z15" s="405"/>
      <c r="AA15" s="405"/>
      <c r="AB15" s="406"/>
      <c r="AC15" s="372">
        <v>1257</v>
      </c>
      <c r="AD15" s="373"/>
      <c r="AE15" s="373"/>
      <c r="AF15" s="373"/>
      <c r="AG15" s="374"/>
      <c r="AH15" s="372">
        <v>1306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1539003</v>
      </c>
      <c r="BO15" s="449"/>
      <c r="BP15" s="449"/>
      <c r="BQ15" s="449"/>
      <c r="BR15" s="449"/>
      <c r="BS15" s="449"/>
      <c r="BT15" s="449"/>
      <c r="BU15" s="450"/>
      <c r="BV15" s="448">
        <v>1527824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24.8</v>
      </c>
      <c r="AD16" s="500"/>
      <c r="AE16" s="500"/>
      <c r="AF16" s="500"/>
      <c r="AG16" s="501"/>
      <c r="AH16" s="499">
        <v>25.2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2919310</v>
      </c>
      <c r="BO16" s="420"/>
      <c r="BP16" s="420"/>
      <c r="BQ16" s="420"/>
      <c r="BR16" s="420"/>
      <c r="BS16" s="420"/>
      <c r="BT16" s="420"/>
      <c r="BU16" s="421"/>
      <c r="BV16" s="419">
        <v>2791084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3678</v>
      </c>
      <c r="AD17" s="373"/>
      <c r="AE17" s="373"/>
      <c r="AF17" s="373"/>
      <c r="AG17" s="374"/>
      <c r="AH17" s="372">
        <v>3728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1956537</v>
      </c>
      <c r="BO17" s="420"/>
      <c r="BP17" s="420"/>
      <c r="BQ17" s="420"/>
      <c r="BR17" s="420"/>
      <c r="BS17" s="420"/>
      <c r="BT17" s="420"/>
      <c r="BU17" s="421"/>
      <c r="BV17" s="419">
        <v>1942993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37.75</v>
      </c>
      <c r="M18" s="472"/>
      <c r="N18" s="472"/>
      <c r="O18" s="472"/>
      <c r="P18" s="472"/>
      <c r="Q18" s="472"/>
      <c r="R18" s="473"/>
      <c r="S18" s="473"/>
      <c r="T18" s="473"/>
      <c r="U18" s="473"/>
      <c r="V18" s="474"/>
      <c r="W18" s="490"/>
      <c r="X18" s="491"/>
      <c r="Y18" s="491"/>
      <c r="Z18" s="491"/>
      <c r="AA18" s="491"/>
      <c r="AB18" s="515"/>
      <c r="AC18" s="389">
        <v>72.599999999999994</v>
      </c>
      <c r="AD18" s="390"/>
      <c r="AE18" s="390"/>
      <c r="AF18" s="390"/>
      <c r="AG18" s="475"/>
      <c r="AH18" s="389">
        <v>71.8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3079620</v>
      </c>
      <c r="BO18" s="420"/>
      <c r="BP18" s="420"/>
      <c r="BQ18" s="420"/>
      <c r="BR18" s="420"/>
      <c r="BS18" s="420"/>
      <c r="BT18" s="420"/>
      <c r="BU18" s="421"/>
      <c r="BV18" s="419">
        <v>2958768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287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4397748</v>
      </c>
      <c r="BO19" s="420"/>
      <c r="BP19" s="420"/>
      <c r="BQ19" s="420"/>
      <c r="BR19" s="420"/>
      <c r="BS19" s="420"/>
      <c r="BT19" s="420"/>
      <c r="BU19" s="421"/>
      <c r="BV19" s="419">
        <v>4381435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4572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5203666</v>
      </c>
      <c r="BO22" s="449"/>
      <c r="BP22" s="449"/>
      <c r="BQ22" s="449"/>
      <c r="BR22" s="449"/>
      <c r="BS22" s="449"/>
      <c r="BT22" s="449"/>
      <c r="BU22" s="450"/>
      <c r="BV22" s="448">
        <v>5404875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4616882</v>
      </c>
      <c r="BO23" s="420"/>
      <c r="BP23" s="420"/>
      <c r="BQ23" s="420"/>
      <c r="BR23" s="420"/>
      <c r="BS23" s="420"/>
      <c r="BT23" s="420"/>
      <c r="BU23" s="421"/>
      <c r="BV23" s="419">
        <v>4796487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7470</v>
      </c>
      <c r="R24" s="373"/>
      <c r="S24" s="373"/>
      <c r="T24" s="373"/>
      <c r="U24" s="373"/>
      <c r="V24" s="374"/>
      <c r="W24" s="462"/>
      <c r="X24" s="399"/>
      <c r="Y24" s="400"/>
      <c r="Z24" s="375" t="s">
        <v>162</v>
      </c>
      <c r="AA24" s="376"/>
      <c r="AB24" s="376"/>
      <c r="AC24" s="376"/>
      <c r="AD24" s="376"/>
      <c r="AE24" s="376"/>
      <c r="AF24" s="376"/>
      <c r="AG24" s="377"/>
      <c r="AH24" s="372">
        <v>90</v>
      </c>
      <c r="AI24" s="373"/>
      <c r="AJ24" s="373"/>
      <c r="AK24" s="373"/>
      <c r="AL24" s="374"/>
      <c r="AM24" s="372">
        <v>271980</v>
      </c>
      <c r="AN24" s="373"/>
      <c r="AO24" s="373"/>
      <c r="AP24" s="373"/>
      <c r="AQ24" s="373"/>
      <c r="AR24" s="374"/>
      <c r="AS24" s="372">
        <v>3022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3156474</v>
      </c>
      <c r="BO24" s="420"/>
      <c r="BP24" s="420"/>
      <c r="BQ24" s="420"/>
      <c r="BR24" s="420"/>
      <c r="BS24" s="420"/>
      <c r="BT24" s="420"/>
      <c r="BU24" s="421"/>
      <c r="BV24" s="419">
        <v>3160202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515734</v>
      </c>
      <c r="BO25" s="449"/>
      <c r="BP25" s="449"/>
      <c r="BQ25" s="449"/>
      <c r="BR25" s="449"/>
      <c r="BS25" s="449"/>
      <c r="BT25" s="449"/>
      <c r="BU25" s="450"/>
      <c r="BV25" s="448">
        <v>595330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5820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3500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25030</v>
      </c>
      <c r="AN27" s="373"/>
      <c r="AO27" s="373"/>
      <c r="AP27" s="373"/>
      <c r="AQ27" s="373"/>
      <c r="AR27" s="374"/>
      <c r="AS27" s="372">
        <v>2503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366881</v>
      </c>
      <c r="BO27" s="454"/>
      <c r="BP27" s="454"/>
      <c r="BQ27" s="454"/>
      <c r="BR27" s="454"/>
      <c r="BS27" s="454"/>
      <c r="BT27" s="454"/>
      <c r="BU27" s="455"/>
      <c r="BV27" s="453">
        <v>366879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1333167</v>
      </c>
      <c r="BO28" s="449"/>
      <c r="BP28" s="449"/>
      <c r="BQ28" s="449"/>
      <c r="BR28" s="449"/>
      <c r="BS28" s="449"/>
      <c r="BT28" s="449"/>
      <c r="BU28" s="450"/>
      <c r="BV28" s="448">
        <v>1336446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2500</v>
      </c>
      <c r="R29" s="373"/>
      <c r="S29" s="373"/>
      <c r="T29" s="373"/>
      <c r="U29" s="373"/>
      <c r="V29" s="374"/>
      <c r="W29" s="463"/>
      <c r="X29" s="464"/>
      <c r="Y29" s="465"/>
      <c r="Z29" s="375" t="s">
        <v>177</v>
      </c>
      <c r="AA29" s="376"/>
      <c r="AB29" s="376"/>
      <c r="AC29" s="376"/>
      <c r="AD29" s="376"/>
      <c r="AE29" s="376"/>
      <c r="AF29" s="376"/>
      <c r="AG29" s="377"/>
      <c r="AH29" s="372">
        <v>100</v>
      </c>
      <c r="AI29" s="373"/>
      <c r="AJ29" s="373"/>
      <c r="AK29" s="373"/>
      <c r="AL29" s="374"/>
      <c r="AM29" s="372">
        <v>297010</v>
      </c>
      <c r="AN29" s="373"/>
      <c r="AO29" s="373"/>
      <c r="AP29" s="373"/>
      <c r="AQ29" s="373"/>
      <c r="AR29" s="374"/>
      <c r="AS29" s="372">
        <v>2970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32417</v>
      </c>
      <c r="BO29" s="420"/>
      <c r="BP29" s="420"/>
      <c r="BQ29" s="420"/>
      <c r="BR29" s="420"/>
      <c r="BS29" s="420"/>
      <c r="BT29" s="420"/>
      <c r="BU29" s="421"/>
      <c r="BV29" s="419">
        <v>18363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1072329</v>
      </c>
      <c r="BO30" s="454"/>
      <c r="BP30" s="454"/>
      <c r="BQ30" s="454"/>
      <c r="BR30" s="454"/>
      <c r="BS30" s="454"/>
      <c r="BT30" s="454"/>
      <c r="BU30" s="455"/>
      <c r="BV30" s="453">
        <v>884521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上水道事業会計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南足柄市外五ケ市町組合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有限会社　みやまの里</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用地取得特別会計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国民健康保険診療所事業特別会計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寄簡易水道事業会計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松田町外二ヶ町組合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足柄上衛生組合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足柄東部清掃組合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松田町外三ケ町組合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神奈川県市町村職員退職手当組合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神奈川県後期高齢者医療広域連合（一般会計）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神奈川県後期高齢者医療広域連合（特別会計）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神奈川県町村情報システム共同事業組合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47ww09NNx8saYs7zR40JA0LvX5rt7XXaOhe7wwrNRCfdqYbmai+kX/6ogxObUWNdnb6pq8dCCRi636+JKncsug==" saltValue="5YLvLKgG3fd9pBjsuZzu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15.24</v>
      </c>
      <c r="G34" s="33">
        <v>14.59</v>
      </c>
      <c r="H34" s="33">
        <v>15.72</v>
      </c>
      <c r="I34" s="33">
        <v>15.1</v>
      </c>
      <c r="J34" s="34">
        <v>12.95</v>
      </c>
      <c r="K34" s="22"/>
      <c r="L34" s="22"/>
      <c r="M34" s="22"/>
      <c r="N34" s="22"/>
      <c r="O34" s="22"/>
      <c r="P34" s="22"/>
    </row>
    <row r="35" spans="1:16" ht="39" customHeight="1" x14ac:dyDescent="0.2">
      <c r="A35" s="22"/>
      <c r="B35" s="35"/>
      <c r="C35" s="1145" t="s">
        <v>536</v>
      </c>
      <c r="D35" s="1146"/>
      <c r="E35" s="1147"/>
      <c r="F35" s="36">
        <v>12.28</v>
      </c>
      <c r="G35" s="37">
        <v>15.43</v>
      </c>
      <c r="H35" s="37">
        <v>11.98</v>
      </c>
      <c r="I35" s="37">
        <v>13.35</v>
      </c>
      <c r="J35" s="38">
        <v>11.8</v>
      </c>
      <c r="K35" s="22"/>
      <c r="L35" s="22"/>
      <c r="M35" s="22"/>
      <c r="N35" s="22"/>
      <c r="O35" s="22"/>
      <c r="P35" s="22"/>
    </row>
    <row r="36" spans="1:16" ht="39" customHeight="1" x14ac:dyDescent="0.2">
      <c r="A36" s="22"/>
      <c r="B36" s="35"/>
      <c r="C36" s="1145" t="s">
        <v>537</v>
      </c>
      <c r="D36" s="1146"/>
      <c r="E36" s="1147"/>
      <c r="F36" s="36">
        <v>2.2200000000000002</v>
      </c>
      <c r="G36" s="37">
        <v>1.57</v>
      </c>
      <c r="H36" s="37">
        <v>2.65</v>
      </c>
      <c r="I36" s="37">
        <v>2.52</v>
      </c>
      <c r="J36" s="38">
        <v>2.35</v>
      </c>
      <c r="K36" s="22"/>
      <c r="L36" s="22"/>
      <c r="M36" s="22"/>
      <c r="N36" s="22"/>
      <c r="O36" s="22"/>
      <c r="P36" s="22"/>
    </row>
    <row r="37" spans="1:16" ht="39" customHeight="1" x14ac:dyDescent="0.2">
      <c r="A37" s="22"/>
      <c r="B37" s="35"/>
      <c r="C37" s="1145" t="s">
        <v>538</v>
      </c>
      <c r="D37" s="1146"/>
      <c r="E37" s="1147"/>
      <c r="F37" s="36">
        <v>2.56</v>
      </c>
      <c r="G37" s="37">
        <v>1.82</v>
      </c>
      <c r="H37" s="37">
        <v>1.38</v>
      </c>
      <c r="I37" s="37">
        <v>1.06</v>
      </c>
      <c r="J37" s="38">
        <v>0.84</v>
      </c>
      <c r="K37" s="22"/>
      <c r="L37" s="22"/>
      <c r="M37" s="22"/>
      <c r="N37" s="22"/>
      <c r="O37" s="22"/>
      <c r="P37" s="22"/>
    </row>
    <row r="38" spans="1:16" ht="39" customHeight="1" x14ac:dyDescent="0.2">
      <c r="A38" s="22"/>
      <c r="B38" s="35"/>
      <c r="C38" s="1145" t="s">
        <v>539</v>
      </c>
      <c r="D38" s="1146"/>
      <c r="E38" s="1147"/>
      <c r="F38" s="36" t="s">
        <v>488</v>
      </c>
      <c r="G38" s="37" t="s">
        <v>488</v>
      </c>
      <c r="H38" s="37" t="s">
        <v>488</v>
      </c>
      <c r="I38" s="37" t="s">
        <v>488</v>
      </c>
      <c r="J38" s="38">
        <v>0.81</v>
      </c>
      <c r="K38" s="22"/>
      <c r="L38" s="22"/>
      <c r="M38" s="22"/>
      <c r="N38" s="22"/>
      <c r="O38" s="22"/>
      <c r="P38" s="22"/>
    </row>
    <row r="39" spans="1:16" ht="39" customHeight="1" x14ac:dyDescent="0.2">
      <c r="A39" s="22"/>
      <c r="B39" s="35"/>
      <c r="C39" s="1145" t="s">
        <v>540</v>
      </c>
      <c r="D39" s="1146"/>
      <c r="E39" s="1147"/>
      <c r="F39" s="36">
        <v>0.15</v>
      </c>
      <c r="G39" s="37">
        <v>0.16</v>
      </c>
      <c r="H39" s="37">
        <v>0.38</v>
      </c>
      <c r="I39" s="37">
        <v>0.19</v>
      </c>
      <c r="J39" s="38">
        <v>0.42</v>
      </c>
      <c r="K39" s="22"/>
      <c r="L39" s="22"/>
      <c r="M39" s="22"/>
      <c r="N39" s="22"/>
      <c r="O39" s="22"/>
      <c r="P39" s="22"/>
    </row>
    <row r="40" spans="1:16" ht="39" customHeight="1" x14ac:dyDescent="0.2">
      <c r="A40" s="22"/>
      <c r="B40" s="35"/>
      <c r="C40" s="1145" t="s">
        <v>541</v>
      </c>
      <c r="D40" s="1146"/>
      <c r="E40" s="1147"/>
      <c r="F40" s="36">
        <v>0.56999999999999995</v>
      </c>
      <c r="G40" s="37">
        <v>0.38</v>
      </c>
      <c r="H40" s="37">
        <v>0.17</v>
      </c>
      <c r="I40" s="37">
        <v>0.16</v>
      </c>
      <c r="J40" s="38">
        <v>0.14000000000000001</v>
      </c>
      <c r="K40" s="22"/>
      <c r="L40" s="22"/>
      <c r="M40" s="22"/>
      <c r="N40" s="22"/>
      <c r="O40" s="22"/>
      <c r="P40" s="22"/>
    </row>
    <row r="41" spans="1:16" ht="39" customHeight="1" x14ac:dyDescent="0.2">
      <c r="A41" s="22"/>
      <c r="B41" s="35"/>
      <c r="C41" s="1145" t="s">
        <v>542</v>
      </c>
      <c r="D41" s="1146"/>
      <c r="E41" s="1147"/>
      <c r="F41" s="36" t="s">
        <v>488</v>
      </c>
      <c r="G41" s="37" t="s">
        <v>488</v>
      </c>
      <c r="H41" s="37" t="s">
        <v>488</v>
      </c>
      <c r="I41" s="37" t="s">
        <v>488</v>
      </c>
      <c r="J41" s="38">
        <v>0.1</v>
      </c>
      <c r="K41" s="22"/>
      <c r="L41" s="22"/>
      <c r="M41" s="22"/>
      <c r="N41" s="22"/>
      <c r="O41" s="22"/>
      <c r="P41" s="22"/>
    </row>
    <row r="42" spans="1:16" ht="39" customHeight="1" x14ac:dyDescent="0.2">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544</v>
      </c>
      <c r="D43" s="1149"/>
      <c r="E43" s="1150"/>
      <c r="F43" s="41">
        <v>0.76</v>
      </c>
      <c r="G43" s="42">
        <v>0.73</v>
      </c>
      <c r="H43" s="42">
        <v>0.32</v>
      </c>
      <c r="I43" s="42">
        <v>1.46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wSzaKQ13w+GXKYhgYdEcjqtlucRFZ4MZcP3zyRA00BskQy7tVpDlwGTeo2hgldiF/aVlC6ss5oGvW3If0d1E9w==" saltValue="LmaNUw8toailh1XoBkEE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388</v>
      </c>
      <c r="L45" s="60">
        <v>399</v>
      </c>
      <c r="M45" s="60">
        <v>429</v>
      </c>
      <c r="N45" s="60">
        <v>442</v>
      </c>
      <c r="O45" s="61">
        <v>448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98</v>
      </c>
      <c r="L48" s="64">
        <v>94</v>
      </c>
      <c r="M48" s="64">
        <v>92</v>
      </c>
      <c r="N48" s="64">
        <v>69</v>
      </c>
      <c r="O48" s="65">
        <v>73</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2">
      <c r="A50" s="48"/>
      <c r="B50" s="1178"/>
      <c r="C50" s="1179"/>
      <c r="D50" s="62"/>
      <c r="E50" s="1155" t="s">
        <v>15</v>
      </c>
      <c r="F50" s="1155"/>
      <c r="G50" s="1155"/>
      <c r="H50" s="1155"/>
      <c r="I50" s="1155"/>
      <c r="J50" s="1156"/>
      <c r="K50" s="63">
        <v>4</v>
      </c>
      <c r="L50" s="64">
        <v>4</v>
      </c>
      <c r="M50" s="64">
        <v>5</v>
      </c>
      <c r="N50" s="64">
        <v>5</v>
      </c>
      <c r="O50" s="65">
        <v>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329</v>
      </c>
      <c r="L52" s="64">
        <v>327</v>
      </c>
      <c r="M52" s="64">
        <v>335</v>
      </c>
      <c r="N52" s="64">
        <v>324</v>
      </c>
      <c r="O52" s="65">
        <v>325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161</v>
      </c>
      <c r="L53" s="69">
        <v>170</v>
      </c>
      <c r="M53" s="69">
        <v>191</v>
      </c>
      <c r="N53" s="69">
        <v>192</v>
      </c>
      <c r="O53" s="70">
        <v>201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sheetData>
  <sheetProtection algorithmName="SHA-512" hashValue="gxZbQfKvnh0ib6m8z0JxtTvSbMQ7NJuvBL3K7Iv/LAHGjz06QaJPBLko5jOCH9yrDZGWnTlV8UO8IHzG4vWONA==" saltValue="lri7f4/OKcED80bA7fu/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4790</v>
      </c>
      <c r="J41" s="344">
        <v>5631</v>
      </c>
      <c r="K41" s="344">
        <v>5604</v>
      </c>
      <c r="L41" s="344">
        <v>5405</v>
      </c>
      <c r="M41" s="345">
        <v>5204</v>
      </c>
    </row>
    <row r="42" spans="2:13" ht="27.75" customHeight="1" x14ac:dyDescent="0.2">
      <c r="B42" s="1186"/>
      <c r="C42" s="1187"/>
      <c r="D42" s="106"/>
      <c r="E42" s="1190" t="s">
        <v>32</v>
      </c>
      <c r="F42" s="1190"/>
      <c r="G42" s="1190"/>
      <c r="H42" s="1191"/>
      <c r="I42" s="346">
        <v>135</v>
      </c>
      <c r="J42" s="347">
        <v>131</v>
      </c>
      <c r="K42" s="347">
        <v>126</v>
      </c>
      <c r="L42" s="347">
        <v>121</v>
      </c>
      <c r="M42" s="348">
        <v>117</v>
      </c>
    </row>
    <row r="43" spans="2:13" ht="27.75" customHeight="1" x14ac:dyDescent="0.2">
      <c r="B43" s="1186"/>
      <c r="C43" s="1187"/>
      <c r="D43" s="106"/>
      <c r="E43" s="1190" t="s">
        <v>33</v>
      </c>
      <c r="F43" s="1190"/>
      <c r="G43" s="1190"/>
      <c r="H43" s="1191"/>
      <c r="I43" s="346">
        <v>916</v>
      </c>
      <c r="J43" s="347">
        <v>859</v>
      </c>
      <c r="K43" s="347">
        <v>785</v>
      </c>
      <c r="L43" s="347">
        <v>763</v>
      </c>
      <c r="M43" s="348">
        <v>848</v>
      </c>
    </row>
    <row r="44" spans="2:13" ht="27.75" customHeight="1" x14ac:dyDescent="0.2">
      <c r="B44" s="1186"/>
      <c r="C44" s="1187"/>
      <c r="D44" s="106"/>
      <c r="E44" s="1190" t="s">
        <v>34</v>
      </c>
      <c r="F44" s="1190"/>
      <c r="G44" s="1190"/>
      <c r="H44" s="1191"/>
      <c r="I44" s="346" t="s">
        <v>488</v>
      </c>
      <c r="J44" s="347" t="s">
        <v>488</v>
      </c>
      <c r="K44" s="347" t="s">
        <v>488</v>
      </c>
      <c r="L44" s="347" t="s">
        <v>488</v>
      </c>
      <c r="M44" s="348" t="s">
        <v>488</v>
      </c>
    </row>
    <row r="45" spans="2:13" ht="27.75" customHeight="1" x14ac:dyDescent="0.2">
      <c r="B45" s="1186"/>
      <c r="C45" s="1187"/>
      <c r="D45" s="106"/>
      <c r="E45" s="1190" t="s">
        <v>35</v>
      </c>
      <c r="F45" s="1190"/>
      <c r="G45" s="1190"/>
      <c r="H45" s="1191"/>
      <c r="I45" s="346">
        <v>974</v>
      </c>
      <c r="J45" s="347">
        <v>893</v>
      </c>
      <c r="K45" s="347">
        <v>856</v>
      </c>
      <c r="L45" s="347">
        <v>855</v>
      </c>
      <c r="M45" s="348">
        <v>819</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1518</v>
      </c>
      <c r="J50" s="347">
        <v>2140</v>
      </c>
      <c r="K50" s="347">
        <v>2561</v>
      </c>
      <c r="L50" s="347">
        <v>2776</v>
      </c>
      <c r="M50" s="348">
        <v>2964</v>
      </c>
    </row>
    <row r="51" spans="2:13" ht="27.75" customHeight="1" x14ac:dyDescent="0.2">
      <c r="B51" s="1186"/>
      <c r="C51" s="1187"/>
      <c r="D51" s="106"/>
      <c r="E51" s="1190" t="s">
        <v>42</v>
      </c>
      <c r="F51" s="1190"/>
      <c r="G51" s="1190"/>
      <c r="H51" s="1191"/>
      <c r="I51" s="346" t="s">
        <v>488</v>
      </c>
      <c r="J51" s="347" t="s">
        <v>488</v>
      </c>
      <c r="K51" s="347" t="s">
        <v>488</v>
      </c>
      <c r="L51" s="347" t="s">
        <v>488</v>
      </c>
      <c r="M51" s="348" t="s">
        <v>488</v>
      </c>
    </row>
    <row r="52" spans="2:13" ht="27.75" customHeight="1" x14ac:dyDescent="0.2">
      <c r="B52" s="1188"/>
      <c r="C52" s="1189"/>
      <c r="D52" s="106"/>
      <c r="E52" s="1190" t="s">
        <v>43</v>
      </c>
      <c r="F52" s="1190"/>
      <c r="G52" s="1190"/>
      <c r="H52" s="1191"/>
      <c r="I52" s="346">
        <v>3968</v>
      </c>
      <c r="J52" s="347">
        <v>4373</v>
      </c>
      <c r="K52" s="347">
        <v>4341</v>
      </c>
      <c r="L52" s="347">
        <v>4161</v>
      </c>
      <c r="M52" s="348">
        <v>4002</v>
      </c>
    </row>
    <row r="53" spans="2:13" ht="27.75" customHeight="1" thickBot="1" x14ac:dyDescent="0.25">
      <c r="B53" s="1192" t="s">
        <v>19</v>
      </c>
      <c r="C53" s="1193"/>
      <c r="D53" s="110"/>
      <c r="E53" s="1194" t="s">
        <v>44</v>
      </c>
      <c r="F53" s="1194"/>
      <c r="G53" s="1194"/>
      <c r="H53" s="1195"/>
      <c r="I53" s="349">
        <v>1329</v>
      </c>
      <c r="J53" s="350">
        <v>1001</v>
      </c>
      <c r="K53" s="350">
        <v>469</v>
      </c>
      <c r="L53" s="350">
        <v>208</v>
      </c>
      <c r="M53" s="351">
        <v>22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MPIGZCmm754uGJzMXJnfKOs3sWAffSANJiADsTFDiOCPeidq4+OeyWXcwfFOMLE38Ib4W+fK1XFp81SmTvdjA==" saltValue="qnx2R0MV6R0RwcWQjvj/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1496</v>
      </c>
      <c r="G55" s="352">
        <v>1336</v>
      </c>
      <c r="H55" s="353">
        <v>1333</v>
      </c>
    </row>
    <row r="56" spans="2:8" ht="52.5" customHeight="1" x14ac:dyDescent="0.2">
      <c r="B56" s="122"/>
      <c r="C56" s="1213" t="s">
        <v>47</v>
      </c>
      <c r="D56" s="1213"/>
      <c r="E56" s="1214"/>
      <c r="F56" s="354">
        <v>1</v>
      </c>
      <c r="G56" s="354">
        <v>18</v>
      </c>
      <c r="H56" s="355">
        <v>32</v>
      </c>
    </row>
    <row r="57" spans="2:8" ht="53.25" customHeight="1" x14ac:dyDescent="0.2">
      <c r="B57" s="122"/>
      <c r="C57" s="1215" t="s">
        <v>48</v>
      </c>
      <c r="D57" s="1215"/>
      <c r="E57" s="1216"/>
      <c r="F57" s="356">
        <v>498</v>
      </c>
      <c r="G57" s="356">
        <v>885</v>
      </c>
      <c r="H57" s="357">
        <v>1072</v>
      </c>
    </row>
    <row r="58" spans="2:8" ht="45.75" customHeight="1" x14ac:dyDescent="0.2">
      <c r="B58" s="123"/>
      <c r="C58" s="1203" t="s">
        <v>551</v>
      </c>
      <c r="D58" s="1204"/>
      <c r="E58" s="1205"/>
      <c r="F58" s="358">
        <v>180</v>
      </c>
      <c r="G58" s="358">
        <v>559</v>
      </c>
      <c r="H58" s="359">
        <v>758</v>
      </c>
    </row>
    <row r="59" spans="2:8" ht="45.75" customHeight="1" x14ac:dyDescent="0.2">
      <c r="B59" s="123"/>
      <c r="C59" s="1203" t="s">
        <v>552</v>
      </c>
      <c r="D59" s="1204"/>
      <c r="E59" s="1205"/>
      <c r="F59" s="358">
        <v>160</v>
      </c>
      <c r="G59" s="358">
        <v>178</v>
      </c>
      <c r="H59" s="359">
        <v>226</v>
      </c>
    </row>
    <row r="60" spans="2:8" ht="45.75" customHeight="1" x14ac:dyDescent="0.2">
      <c r="B60" s="123"/>
      <c r="C60" s="1203" t="s">
        <v>553</v>
      </c>
      <c r="D60" s="1204"/>
      <c r="E60" s="1205"/>
      <c r="F60" s="358">
        <v>15</v>
      </c>
      <c r="G60" s="358">
        <v>20</v>
      </c>
      <c r="H60" s="359">
        <v>25</v>
      </c>
    </row>
    <row r="61" spans="2:8" ht="45.75" customHeight="1" x14ac:dyDescent="0.2">
      <c r="B61" s="123"/>
      <c r="C61" s="1203" t="s">
        <v>554</v>
      </c>
      <c r="D61" s="1204"/>
      <c r="E61" s="1205"/>
      <c r="F61" s="358">
        <v>12</v>
      </c>
      <c r="G61" s="358">
        <v>15</v>
      </c>
      <c r="H61" s="359">
        <v>19</v>
      </c>
    </row>
    <row r="62" spans="2:8" ht="45.75" customHeight="1" thickBot="1" x14ac:dyDescent="0.25">
      <c r="B62" s="124"/>
      <c r="C62" s="1206" t="s">
        <v>555</v>
      </c>
      <c r="D62" s="1207"/>
      <c r="E62" s="1208"/>
      <c r="F62" s="360">
        <v>104</v>
      </c>
      <c r="G62" s="360">
        <v>86</v>
      </c>
      <c r="H62" s="361">
        <v>18</v>
      </c>
    </row>
    <row r="63" spans="2:8" ht="52.5" customHeight="1" thickBot="1" x14ac:dyDescent="0.25">
      <c r="B63" s="125"/>
      <c r="C63" s="1209" t="s">
        <v>49</v>
      </c>
      <c r="D63" s="1209"/>
      <c r="E63" s="1210"/>
      <c r="F63" s="362">
        <v>1994</v>
      </c>
      <c r="G63" s="362">
        <v>2239</v>
      </c>
      <c r="H63" s="363">
        <v>2438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9RCYf7dKdM6Z3HA+6gy3DNF3fhLBL4/q82ZPw1fGBFt3BNauZ50v2XIXufYv5IegXMv9kuMMi/cBtX4K6k6BwA==" saltValue="ZWJ4KMTl5Gfq/hGo6Ms8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103749</v>
      </c>
      <c r="E3" s="144"/>
      <c r="F3" s="145">
        <v>117234</v>
      </c>
      <c r="G3" s="146"/>
      <c r="H3" s="147"/>
    </row>
    <row r="4" spans="1:8" x14ac:dyDescent="0.2">
      <c r="A4" s="148"/>
      <c r="B4" s="149"/>
      <c r="C4" s="150"/>
      <c r="D4" s="151">
        <v>29134</v>
      </c>
      <c r="E4" s="152"/>
      <c r="F4" s="153">
        <v>59796</v>
      </c>
      <c r="G4" s="154"/>
      <c r="H4" s="155"/>
    </row>
    <row r="5" spans="1:8" x14ac:dyDescent="0.2">
      <c r="A5" s="136" t="s">
        <v>521</v>
      </c>
      <c r="B5" s="141"/>
      <c r="C5" s="142"/>
      <c r="D5" s="143">
        <v>199599</v>
      </c>
      <c r="E5" s="144"/>
      <c r="F5" s="145">
        <v>97758</v>
      </c>
      <c r="G5" s="146"/>
      <c r="H5" s="147"/>
    </row>
    <row r="6" spans="1:8" x14ac:dyDescent="0.2">
      <c r="A6" s="148"/>
      <c r="B6" s="149"/>
      <c r="C6" s="150"/>
      <c r="D6" s="151">
        <v>6728</v>
      </c>
      <c r="E6" s="152"/>
      <c r="F6" s="153">
        <v>45946</v>
      </c>
      <c r="G6" s="154"/>
      <c r="H6" s="155"/>
    </row>
    <row r="7" spans="1:8" x14ac:dyDescent="0.2">
      <c r="A7" s="136" t="s">
        <v>522</v>
      </c>
      <c r="B7" s="141"/>
      <c r="C7" s="142"/>
      <c r="D7" s="143">
        <v>76521</v>
      </c>
      <c r="E7" s="144"/>
      <c r="F7" s="145">
        <v>91338</v>
      </c>
      <c r="G7" s="146"/>
      <c r="H7" s="147"/>
    </row>
    <row r="8" spans="1:8" x14ac:dyDescent="0.2">
      <c r="A8" s="148"/>
      <c r="B8" s="149"/>
      <c r="C8" s="150"/>
      <c r="D8" s="151">
        <v>14811</v>
      </c>
      <c r="E8" s="152"/>
      <c r="F8" s="153">
        <v>43989</v>
      </c>
      <c r="G8" s="154"/>
      <c r="H8" s="155"/>
    </row>
    <row r="9" spans="1:8" x14ac:dyDescent="0.2">
      <c r="A9" s="136" t="s">
        <v>523</v>
      </c>
      <c r="B9" s="141"/>
      <c r="C9" s="142"/>
      <c r="D9" s="143">
        <v>54323</v>
      </c>
      <c r="E9" s="144"/>
      <c r="F9" s="145">
        <v>103975</v>
      </c>
      <c r="G9" s="146"/>
      <c r="H9" s="147"/>
    </row>
    <row r="10" spans="1:8" x14ac:dyDescent="0.2">
      <c r="A10" s="148"/>
      <c r="B10" s="149"/>
      <c r="C10" s="150"/>
      <c r="D10" s="151">
        <v>9349</v>
      </c>
      <c r="E10" s="152"/>
      <c r="F10" s="153">
        <v>52698</v>
      </c>
      <c r="G10" s="154"/>
      <c r="H10" s="155"/>
    </row>
    <row r="11" spans="1:8" x14ac:dyDescent="0.2">
      <c r="A11" s="136" t="s">
        <v>524</v>
      </c>
      <c r="B11" s="141"/>
      <c r="C11" s="142"/>
      <c r="D11" s="143">
        <v>65511</v>
      </c>
      <c r="E11" s="144"/>
      <c r="F11" s="145">
        <v>112678</v>
      </c>
      <c r="G11" s="146"/>
      <c r="H11" s="147"/>
    </row>
    <row r="12" spans="1:8" x14ac:dyDescent="0.2">
      <c r="A12" s="148"/>
      <c r="B12" s="149"/>
      <c r="C12" s="156"/>
      <c r="D12" s="151">
        <v>23756</v>
      </c>
      <c r="E12" s="152"/>
      <c r="F12" s="153">
        <v>55165</v>
      </c>
      <c r="G12" s="154"/>
      <c r="H12" s="155"/>
    </row>
    <row r="13" spans="1:8" x14ac:dyDescent="0.2">
      <c r="A13" s="136"/>
      <c r="B13" s="141"/>
      <c r="C13" s="157"/>
      <c r="D13" s="158">
        <v>99941</v>
      </c>
      <c r="E13" s="159"/>
      <c r="F13" s="160">
        <v>104597</v>
      </c>
      <c r="G13" s="161"/>
      <c r="H13" s="147"/>
    </row>
    <row r="14" spans="1:8" x14ac:dyDescent="0.2">
      <c r="A14" s="148"/>
      <c r="B14" s="149"/>
      <c r="C14" s="150"/>
      <c r="D14" s="151">
        <v>16756</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12.28</v>
      </c>
      <c r="C19" s="162">
        <f>ROUND(VALUE(SUBSTITUTE(実質収支比率等に係る経年分析!G$48,"▲","-")),2)</f>
        <v>15.44</v>
      </c>
      <c r="D19" s="162">
        <f>ROUND(VALUE(SUBSTITUTE(実質収支比率等に係る経年分析!H$48,"▲","-")),2)</f>
        <v>11.99</v>
      </c>
      <c r="E19" s="162">
        <f>ROUND(VALUE(SUBSTITUTE(実質収支比率等に係る経年分析!I$48,"▲","-")),2)</f>
        <v>13.36</v>
      </c>
      <c r="F19" s="162">
        <f>ROUND(VALUE(SUBSTITUTE(実質収支比率等に係る経年分析!J$48,"▲","-")),2)</f>
        <v>11.8</v>
      </c>
    </row>
    <row r="20" spans="1:11" x14ac:dyDescent="0.2">
      <c r="A20" s="162" t="s">
        <v>53</v>
      </c>
      <c r="B20" s="162">
        <f>ROUND(VALUE(SUBSTITUTE(実質収支比率等に係る経年分析!F$47,"▲","-")),2)</f>
        <v>24.49</v>
      </c>
      <c r="C20" s="162">
        <f>ROUND(VALUE(SUBSTITUTE(実質収支比率等に係る経年分析!G$47,"▲","-")),2)</f>
        <v>36.56</v>
      </c>
      <c r="D20" s="162">
        <f>ROUND(VALUE(SUBSTITUTE(実質収支比率等に係る経年分析!H$47,"▲","-")),2)</f>
        <v>46.56</v>
      </c>
      <c r="E20" s="162">
        <f>ROUND(VALUE(SUBSTITUTE(実質収支比率等に係る経年分析!I$47,"▲","-")),2)</f>
        <v>41.33</v>
      </c>
      <c r="F20" s="162">
        <f>ROUND(VALUE(SUBSTITUTE(実質収支比率等に係る経年分析!J$47,"▲","-")),2)</f>
        <v>39.79</v>
      </c>
    </row>
    <row r="21" spans="1:11" x14ac:dyDescent="0.2">
      <c r="A21" s="162" t="s">
        <v>54</v>
      </c>
      <c r="B21" s="162">
        <f>IF(ISNUMBER(VALUE(SUBSTITUTE(実質収支比率等に係る経年分析!F$49,"▲","-"))),ROUND(VALUE(SUBSTITUTE(実質収支比率等に係る経年分析!F$49,"▲","-")),2),NA())</f>
        <v>18.22</v>
      </c>
      <c r="C21" s="162">
        <f>IF(ISNUMBER(VALUE(SUBSTITUTE(実質収支比率等に係る経年分析!G$49,"▲","-"))),ROUND(VALUE(SUBSTITUTE(実質収支比率等に係る経年分析!G$49,"▲","-")),2),NA())</f>
        <v>10.96</v>
      </c>
      <c r="D21" s="162">
        <f>IF(ISNUMBER(VALUE(SUBSTITUTE(実質収支比率等に係る経年分析!H$49,"▲","-"))),ROUND(VALUE(SUBSTITUTE(実質収支比率等に係る経年分析!H$49,"▲","-")),2),NA())</f>
        <v>-0.62</v>
      </c>
      <c r="E21" s="162">
        <f>IF(ISNUMBER(VALUE(SUBSTITUTE(実質収支比率等に係る経年分析!I$49,"▲","-"))),ROUND(VALUE(SUBSTITUTE(実質収支比率等に係る経年分析!I$49,"▲","-")),2),NA())</f>
        <v>-3.48</v>
      </c>
      <c r="F21" s="162">
        <f>IF(ISNUMBER(VALUE(SUBSTITUTE(実質収支比率等に係る経年分析!J$49,"▲","-"))),ROUND(VALUE(SUBSTITUTE(実質収支比率等に係る経年分析!J$49,"▲","-")),2),NA())</f>
        <v>-1.93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寄簡易水道事業会計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2">
      <c r="A30" s="163" t="str">
        <f>IF(連結実質赤字比率に係る赤字・黒字の構成分析!C$40="",NA(),連結実質赤字比率に係る赤字・黒字の構成分析!C$40)</f>
        <v>国民健康保険診療所事業特別会計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0.56999999999999995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0.84</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2.2200000000000002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12.28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15.72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329</v>
      </c>
      <c r="E42" s="164"/>
      <c r="F42" s="164"/>
      <c r="G42" s="164">
        <f>'実質公債費比率（分子）の構造'!L$52</f>
        <v>327</v>
      </c>
      <c r="H42" s="164"/>
      <c r="I42" s="164"/>
      <c r="J42" s="164">
        <f>'実質公債費比率（分子）の構造'!M$52</f>
        <v>335</v>
      </c>
      <c r="K42" s="164"/>
      <c r="L42" s="164"/>
      <c r="M42" s="164">
        <f>'実質公債費比率（分子）の構造'!N$52</f>
        <v>324</v>
      </c>
      <c r="N42" s="164"/>
      <c r="O42" s="164"/>
      <c r="P42" s="164">
        <f>'実質公債費比率（分子）の構造'!O$52</f>
        <v>325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v>
      </c>
      <c r="C44" s="164"/>
      <c r="D44" s="164"/>
      <c r="E44" s="164">
        <f>'実質公債費比率（分子）の構造'!L$50</f>
        <v>4</v>
      </c>
      <c r="F44" s="164"/>
      <c r="G44" s="164"/>
      <c r="H44" s="164">
        <f>'実質公債費比率（分子）の構造'!M$50</f>
        <v>5</v>
      </c>
      <c r="I44" s="164"/>
      <c r="J44" s="164"/>
      <c r="K44" s="164">
        <f>'実質公債費比率（分子）の構造'!N$50</f>
        <v>5</v>
      </c>
      <c r="L44" s="164"/>
      <c r="M44" s="164"/>
      <c r="N44" s="164">
        <f>'実質公債費比率（分子）の構造'!O$50</f>
        <v>5</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98</v>
      </c>
      <c r="C46" s="164"/>
      <c r="D46" s="164"/>
      <c r="E46" s="164">
        <f>'実質公債費比率（分子）の構造'!L$48</f>
        <v>94</v>
      </c>
      <c r="F46" s="164"/>
      <c r="G46" s="164"/>
      <c r="H46" s="164">
        <f>'実質公債費比率（分子）の構造'!M$48</f>
        <v>92</v>
      </c>
      <c r="I46" s="164"/>
      <c r="J46" s="164"/>
      <c r="K46" s="164">
        <f>'実質公債費比率（分子）の構造'!N$48</f>
        <v>69</v>
      </c>
      <c r="L46" s="164"/>
      <c r="M46" s="164"/>
      <c r="N46" s="164">
        <f>'実質公債費比率（分子）の構造'!O$48</f>
        <v>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388</v>
      </c>
      <c r="C49" s="164"/>
      <c r="D49" s="164"/>
      <c r="E49" s="164">
        <f>'実質公債費比率（分子）の構造'!L$45</f>
        <v>399</v>
      </c>
      <c r="F49" s="164"/>
      <c r="G49" s="164"/>
      <c r="H49" s="164">
        <f>'実質公債費比率（分子）の構造'!M$45</f>
        <v>429</v>
      </c>
      <c r="I49" s="164"/>
      <c r="J49" s="164"/>
      <c r="K49" s="164">
        <f>'実質公債費比率（分子）の構造'!N$45</f>
        <v>442</v>
      </c>
      <c r="L49" s="164"/>
      <c r="M49" s="164"/>
      <c r="N49" s="164">
        <f>'実質公債費比率（分子）の構造'!O$45</f>
        <v>448</v>
      </c>
      <c r="O49" s="164"/>
      <c r="P49" s="164"/>
    </row>
    <row r="50" spans="1:16" x14ac:dyDescent="0.2">
      <c r="A50" s="164" t="s">
        <v>67</v>
      </c>
      <c r="B50" s="164" t="e">
        <f>NA()</f>
        <v>#N/A</v>
      </c>
      <c r="C50" s="164">
        <f>IF(ISNUMBER('実質公債費比率（分子）の構造'!K$53),'実質公債費比率（分子）の構造'!K$53,NA())</f>
        <v>161</v>
      </c>
      <c r="D50" s="164" t="e">
        <f>NA()</f>
        <v>#N/A</v>
      </c>
      <c r="E50" s="164" t="e">
        <f>NA()</f>
        <v>#N/A</v>
      </c>
      <c r="F50" s="164">
        <f>IF(ISNUMBER('実質公債費比率（分子）の構造'!L$53),'実質公債費比率（分子）の構造'!L$53,NA())</f>
        <v>170</v>
      </c>
      <c r="G50" s="164" t="e">
        <f>NA()</f>
        <v>#N/A</v>
      </c>
      <c r="H50" s="164" t="e">
        <f>NA()</f>
        <v>#N/A</v>
      </c>
      <c r="I50" s="164">
        <f>IF(ISNUMBER('実質公債費比率（分子）の構造'!M$53),'実質公債費比率（分子）の構造'!M$53,NA())</f>
        <v>191</v>
      </c>
      <c r="J50" s="164" t="e">
        <f>NA()</f>
        <v>#N/A</v>
      </c>
      <c r="K50" s="164" t="e">
        <f>NA()</f>
        <v>#N/A</v>
      </c>
      <c r="L50" s="164">
        <f>IF(ISNUMBER('実質公債費比率（分子）の構造'!N$53),'実質公債費比率（分子）の構造'!N$53,NA())</f>
        <v>192</v>
      </c>
      <c r="M50" s="164" t="e">
        <f>NA()</f>
        <v>#N/A</v>
      </c>
      <c r="N50" s="164" t="e">
        <f>NA()</f>
        <v>#N/A</v>
      </c>
      <c r="O50" s="164">
        <f>IF(ISNUMBER('実質公債費比率（分子）の構造'!O$53),'実質公債費比率（分子）の構造'!O$53,NA())</f>
        <v>201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3968</v>
      </c>
      <c r="E56" s="163"/>
      <c r="F56" s="163"/>
      <c r="G56" s="163">
        <f>'将来負担比率（分子）の構造'!J$52</f>
        <v>4373</v>
      </c>
      <c r="H56" s="163"/>
      <c r="I56" s="163"/>
      <c r="J56" s="163">
        <f>'将来負担比率（分子）の構造'!K$52</f>
        <v>4341</v>
      </c>
      <c r="K56" s="163"/>
      <c r="L56" s="163"/>
      <c r="M56" s="163">
        <f>'将来負担比率（分子）の構造'!L$52</f>
        <v>4161</v>
      </c>
      <c r="N56" s="163"/>
      <c r="O56" s="163"/>
      <c r="P56" s="163">
        <f>'将来負担比率（分子）の構造'!M$52</f>
        <v>4002</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1518</v>
      </c>
      <c r="E58" s="163"/>
      <c r="F58" s="163"/>
      <c r="G58" s="163">
        <f>'将来負担比率（分子）の構造'!J$50</f>
        <v>2140</v>
      </c>
      <c r="H58" s="163"/>
      <c r="I58" s="163"/>
      <c r="J58" s="163">
        <f>'将来負担比率（分子）の構造'!K$50</f>
        <v>2561</v>
      </c>
      <c r="K58" s="163"/>
      <c r="L58" s="163"/>
      <c r="M58" s="163">
        <f>'将来負担比率（分子）の構造'!L$50</f>
        <v>2776</v>
      </c>
      <c r="N58" s="163"/>
      <c r="O58" s="163"/>
      <c r="P58" s="163">
        <f>'将来負担比率（分子）の構造'!M$50</f>
        <v>2964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974</v>
      </c>
      <c r="C62" s="163"/>
      <c r="D62" s="163"/>
      <c r="E62" s="163">
        <f>'将来負担比率（分子）の構造'!J$45</f>
        <v>893</v>
      </c>
      <c r="F62" s="163"/>
      <c r="G62" s="163"/>
      <c r="H62" s="163">
        <f>'将来負担比率（分子）の構造'!K$45</f>
        <v>856</v>
      </c>
      <c r="I62" s="163"/>
      <c r="J62" s="163"/>
      <c r="K62" s="163">
        <f>'将来負担比率（分子）の構造'!L$45</f>
        <v>855</v>
      </c>
      <c r="L62" s="163"/>
      <c r="M62" s="163"/>
      <c r="N62" s="163">
        <f>'将来負担比率（分子）の構造'!M$45</f>
        <v>819</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916</v>
      </c>
      <c r="C64" s="163"/>
      <c r="D64" s="163"/>
      <c r="E64" s="163">
        <f>'将来負担比率（分子）の構造'!J$43</f>
        <v>859</v>
      </c>
      <c r="F64" s="163"/>
      <c r="G64" s="163"/>
      <c r="H64" s="163">
        <f>'将来負担比率（分子）の構造'!K$43</f>
        <v>785</v>
      </c>
      <c r="I64" s="163"/>
      <c r="J64" s="163"/>
      <c r="K64" s="163">
        <f>'将来負担比率（分子）の構造'!L$43</f>
        <v>763</v>
      </c>
      <c r="L64" s="163"/>
      <c r="M64" s="163"/>
      <c r="N64" s="163">
        <f>'将来負担比率（分子）の構造'!M$43</f>
        <v>848</v>
      </c>
      <c r="O64" s="163"/>
      <c r="P64" s="163"/>
    </row>
    <row r="65" spans="1:16" x14ac:dyDescent="0.2">
      <c r="A65" s="163" t="s">
        <v>32</v>
      </c>
      <c r="B65" s="163">
        <f>'将来負担比率（分子）の構造'!I$42</f>
        <v>135</v>
      </c>
      <c r="C65" s="163"/>
      <c r="D65" s="163"/>
      <c r="E65" s="163">
        <f>'将来負担比率（分子）の構造'!J$42</f>
        <v>131</v>
      </c>
      <c r="F65" s="163"/>
      <c r="G65" s="163"/>
      <c r="H65" s="163">
        <f>'将来負担比率（分子）の構造'!K$42</f>
        <v>126</v>
      </c>
      <c r="I65" s="163"/>
      <c r="J65" s="163"/>
      <c r="K65" s="163">
        <f>'将来負担比率（分子）の構造'!L$42</f>
        <v>121</v>
      </c>
      <c r="L65" s="163"/>
      <c r="M65" s="163"/>
      <c r="N65" s="163">
        <f>'将来負担比率（分子）の構造'!M$42</f>
        <v>117</v>
      </c>
      <c r="O65" s="163"/>
      <c r="P65" s="163"/>
    </row>
    <row r="66" spans="1:16" x14ac:dyDescent="0.2">
      <c r="A66" s="163" t="s">
        <v>31</v>
      </c>
      <c r="B66" s="163">
        <f>'将来負担比率（分子）の構造'!I$41</f>
        <v>4790</v>
      </c>
      <c r="C66" s="163"/>
      <c r="D66" s="163"/>
      <c r="E66" s="163">
        <f>'将来負担比率（分子）の構造'!J$41</f>
        <v>5631</v>
      </c>
      <c r="F66" s="163"/>
      <c r="G66" s="163"/>
      <c r="H66" s="163">
        <f>'将来負担比率（分子）の構造'!K$41</f>
        <v>5604</v>
      </c>
      <c r="I66" s="163"/>
      <c r="J66" s="163"/>
      <c r="K66" s="163">
        <f>'将来負担比率（分子）の構造'!L$41</f>
        <v>5405</v>
      </c>
      <c r="L66" s="163"/>
      <c r="M66" s="163"/>
      <c r="N66" s="163">
        <f>'将来負担比率（分子）の構造'!M$41</f>
        <v>5204</v>
      </c>
      <c r="O66" s="163"/>
      <c r="P66" s="163"/>
    </row>
    <row r="67" spans="1:16" x14ac:dyDescent="0.2">
      <c r="A67" s="163" t="s">
        <v>71</v>
      </c>
      <c r="B67" s="163" t="e">
        <f>NA()</f>
        <v>#N/A</v>
      </c>
      <c r="C67" s="163">
        <f>IF(ISNUMBER('将来負担比率（分子）の構造'!I$53), IF('将来負担比率（分子）の構造'!I$53 &lt; 0, 0, '将来負担比率（分子）の構造'!I$53), NA())</f>
        <v>1329</v>
      </c>
      <c r="D67" s="163" t="e">
        <f>NA()</f>
        <v>#N/A</v>
      </c>
      <c r="E67" s="163" t="e">
        <f>NA()</f>
        <v>#N/A</v>
      </c>
      <c r="F67" s="163">
        <f>IF(ISNUMBER('将来負担比率（分子）の構造'!J$53), IF('将来負担比率（分子）の構造'!J$53 &lt; 0, 0, '将来負担比率（分子）の構造'!J$53), NA())</f>
        <v>1001</v>
      </c>
      <c r="G67" s="163" t="e">
        <f>NA()</f>
        <v>#N/A</v>
      </c>
      <c r="H67" s="163" t="e">
        <f>NA()</f>
        <v>#N/A</v>
      </c>
      <c r="I67" s="163">
        <f>IF(ISNUMBER('将来負担比率（分子）の構造'!K$53), IF('将来負担比率（分子）の構造'!K$53 &lt; 0, 0, '将来負担比率（分子）の構造'!K$53), NA())</f>
        <v>469</v>
      </c>
      <c r="J67" s="163" t="e">
        <f>NA()</f>
        <v>#N/A</v>
      </c>
      <c r="K67" s="163" t="e">
        <f>NA()</f>
        <v>#N/A</v>
      </c>
      <c r="L67" s="163">
        <f>IF(ISNUMBER('将来負担比率（分子）の構造'!L$53), IF('将来負担比率（分子）の構造'!L$53 &lt; 0, 0, '将来負担比率（分子）の構造'!L$53), NA())</f>
        <v>208</v>
      </c>
      <c r="M67" s="163" t="e">
        <f>NA()</f>
        <v>#N/A</v>
      </c>
      <c r="N67" s="163" t="e">
        <f>NA()</f>
        <v>#N/A</v>
      </c>
      <c r="O67" s="163">
        <f>IF(ISNUMBER('将来負担比率（分子）の構造'!M$53), IF('将来負担比率（分子）の構造'!M$53 &lt; 0, 0, '将来負担比率（分子）の構造'!M$53), NA())</f>
        <v>22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1496</v>
      </c>
      <c r="C72" s="167">
        <f>基金残高に係る経年分析!G55</f>
        <v>1336</v>
      </c>
      <c r="D72" s="167">
        <f>基金残高に係る経年分析!H55</f>
        <v>1333</v>
      </c>
    </row>
    <row r="73" spans="1:16" x14ac:dyDescent="0.2">
      <c r="A73" s="166" t="s">
        <v>74</v>
      </c>
      <c r="B73" s="167">
        <f>基金残高に係る経年分析!F56</f>
        <v>1</v>
      </c>
      <c r="C73" s="167">
        <f>基金残高に係る経年分析!G56</f>
        <v>18</v>
      </c>
      <c r="D73" s="167">
        <f>基金残高に係る経年分析!H56</f>
        <v>32</v>
      </c>
    </row>
    <row r="74" spans="1:16" x14ac:dyDescent="0.2">
      <c r="A74" s="166" t="s">
        <v>75</v>
      </c>
      <c r="B74" s="167">
        <f>基金残高に係る経年分析!F57</f>
        <v>498</v>
      </c>
      <c r="C74" s="167">
        <f>基金残高に係る経年分析!G57</f>
        <v>885</v>
      </c>
      <c r="D74" s="167">
        <f>基金残高に係る経年分析!H57</f>
        <v>1072</v>
      </c>
    </row>
  </sheetData>
  <sheetProtection algorithmName="SHA-512" hashValue="oP62O8gcdb8QVQOqAzNHp+GNdXR9oWLkgj+oZ6nHOc0i6kD3HaSHnFW7FntUD4CIRTXCnMcMnogZprlc+N2cGQ==" saltValue="ijNOOB16E897I0shs5mr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1532945</v>
      </c>
      <c r="S5" s="677"/>
      <c r="T5" s="677"/>
      <c r="U5" s="677"/>
      <c r="V5" s="677"/>
      <c r="W5" s="677"/>
      <c r="X5" s="677"/>
      <c r="Y5" s="702"/>
      <c r="Z5" s="715">
        <v>25.4</v>
      </c>
      <c r="AA5" s="715"/>
      <c r="AB5" s="715"/>
      <c r="AC5" s="715"/>
      <c r="AD5" s="716">
        <v>1532945</v>
      </c>
      <c r="AE5" s="716"/>
      <c r="AF5" s="716"/>
      <c r="AG5" s="716"/>
      <c r="AH5" s="716"/>
      <c r="AI5" s="716"/>
      <c r="AJ5" s="716"/>
      <c r="AK5" s="716"/>
      <c r="AL5" s="703">
        <v>44.4</v>
      </c>
      <c r="AM5" s="685"/>
      <c r="AN5" s="685"/>
      <c r="AO5" s="704"/>
      <c r="AP5" s="679" t="s">
        <v>216</v>
      </c>
      <c r="AQ5" s="680"/>
      <c r="AR5" s="680"/>
      <c r="AS5" s="680"/>
      <c r="AT5" s="680"/>
      <c r="AU5" s="680"/>
      <c r="AV5" s="680"/>
      <c r="AW5" s="680"/>
      <c r="AX5" s="680"/>
      <c r="AY5" s="680"/>
      <c r="AZ5" s="680"/>
      <c r="BA5" s="680"/>
      <c r="BB5" s="680"/>
      <c r="BC5" s="680"/>
      <c r="BD5" s="680"/>
      <c r="BE5" s="680"/>
      <c r="BF5" s="681"/>
      <c r="BG5" s="621">
        <v>1532945</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33240</v>
      </c>
      <c r="S6" s="622"/>
      <c r="T6" s="622"/>
      <c r="U6" s="622"/>
      <c r="V6" s="622"/>
      <c r="W6" s="622"/>
      <c r="X6" s="622"/>
      <c r="Y6" s="623"/>
      <c r="Z6" s="659">
        <v>0.6</v>
      </c>
      <c r="AA6" s="659"/>
      <c r="AB6" s="659"/>
      <c r="AC6" s="659"/>
      <c r="AD6" s="660">
        <v>33240</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1532945</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83226</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83226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693</v>
      </c>
      <c r="S7" s="622"/>
      <c r="T7" s="622"/>
      <c r="U7" s="622"/>
      <c r="V7" s="622"/>
      <c r="W7" s="622"/>
      <c r="X7" s="622"/>
      <c r="Y7" s="623"/>
      <c r="Z7" s="659">
        <v>0</v>
      </c>
      <c r="AA7" s="659"/>
      <c r="AB7" s="659"/>
      <c r="AC7" s="659"/>
      <c r="AD7" s="660">
        <v>693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666318</v>
      </c>
      <c r="BH7" s="622"/>
      <c r="BI7" s="622"/>
      <c r="BJ7" s="622"/>
      <c r="BK7" s="622"/>
      <c r="BL7" s="622"/>
      <c r="BM7" s="622"/>
      <c r="BN7" s="623"/>
      <c r="BO7" s="659">
        <v>43.5</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1010960</v>
      </c>
      <c r="CS7" s="622"/>
      <c r="CT7" s="622"/>
      <c r="CU7" s="622"/>
      <c r="CV7" s="622"/>
      <c r="CW7" s="622"/>
      <c r="CX7" s="622"/>
      <c r="CY7" s="623"/>
      <c r="CZ7" s="659">
        <v>18.3</v>
      </c>
      <c r="DA7" s="659"/>
      <c r="DB7" s="659"/>
      <c r="DC7" s="659"/>
      <c r="DD7" s="627">
        <v>38393</v>
      </c>
      <c r="DE7" s="622"/>
      <c r="DF7" s="622"/>
      <c r="DG7" s="622"/>
      <c r="DH7" s="622"/>
      <c r="DI7" s="622"/>
      <c r="DJ7" s="622"/>
      <c r="DK7" s="622"/>
      <c r="DL7" s="622"/>
      <c r="DM7" s="622"/>
      <c r="DN7" s="622"/>
      <c r="DO7" s="622"/>
      <c r="DP7" s="623"/>
      <c r="DQ7" s="627">
        <v>861189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15847</v>
      </c>
      <c r="S8" s="622"/>
      <c r="T8" s="622"/>
      <c r="U8" s="622"/>
      <c r="V8" s="622"/>
      <c r="W8" s="622"/>
      <c r="X8" s="622"/>
      <c r="Y8" s="623"/>
      <c r="Z8" s="659">
        <v>0.3</v>
      </c>
      <c r="AA8" s="659"/>
      <c r="AB8" s="659"/>
      <c r="AC8" s="659"/>
      <c r="AD8" s="660">
        <v>15847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16695</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1691985</v>
      </c>
      <c r="CS8" s="622"/>
      <c r="CT8" s="622"/>
      <c r="CU8" s="622"/>
      <c r="CV8" s="622"/>
      <c r="CW8" s="622"/>
      <c r="CX8" s="622"/>
      <c r="CY8" s="623"/>
      <c r="CZ8" s="659">
        <v>30.6</v>
      </c>
      <c r="DA8" s="659"/>
      <c r="DB8" s="659"/>
      <c r="DC8" s="659"/>
      <c r="DD8" s="627">
        <v>29474</v>
      </c>
      <c r="DE8" s="622"/>
      <c r="DF8" s="622"/>
      <c r="DG8" s="622"/>
      <c r="DH8" s="622"/>
      <c r="DI8" s="622"/>
      <c r="DJ8" s="622"/>
      <c r="DK8" s="622"/>
      <c r="DL8" s="622"/>
      <c r="DM8" s="622"/>
      <c r="DN8" s="622"/>
      <c r="DO8" s="622"/>
      <c r="DP8" s="623"/>
      <c r="DQ8" s="627">
        <v>976409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22675</v>
      </c>
      <c r="S9" s="622"/>
      <c r="T9" s="622"/>
      <c r="U9" s="622"/>
      <c r="V9" s="622"/>
      <c r="W9" s="622"/>
      <c r="X9" s="622"/>
      <c r="Y9" s="623"/>
      <c r="Z9" s="659">
        <v>0.4</v>
      </c>
      <c r="AA9" s="659"/>
      <c r="AB9" s="659"/>
      <c r="AC9" s="659"/>
      <c r="AD9" s="660">
        <v>22675</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537799</v>
      </c>
      <c r="BH9" s="622"/>
      <c r="BI9" s="622"/>
      <c r="BJ9" s="622"/>
      <c r="BK9" s="622"/>
      <c r="BL9" s="622"/>
      <c r="BM9" s="622"/>
      <c r="BN9" s="623"/>
      <c r="BO9" s="659">
        <v>35.1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354361</v>
      </c>
      <c r="CS9" s="622"/>
      <c r="CT9" s="622"/>
      <c r="CU9" s="622"/>
      <c r="CV9" s="622"/>
      <c r="CW9" s="622"/>
      <c r="CX9" s="622"/>
      <c r="CY9" s="623"/>
      <c r="CZ9" s="659">
        <v>6.4</v>
      </c>
      <c r="DA9" s="659"/>
      <c r="DB9" s="659"/>
      <c r="DC9" s="659"/>
      <c r="DD9" s="627">
        <v>26271</v>
      </c>
      <c r="DE9" s="622"/>
      <c r="DF9" s="622"/>
      <c r="DG9" s="622"/>
      <c r="DH9" s="622"/>
      <c r="DI9" s="622"/>
      <c r="DJ9" s="622"/>
      <c r="DK9" s="622"/>
      <c r="DL9" s="622"/>
      <c r="DM9" s="622"/>
      <c r="DN9" s="622"/>
      <c r="DO9" s="622"/>
      <c r="DP9" s="623"/>
      <c r="DQ9" s="627">
        <v>299393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29958</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8263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2943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258871</v>
      </c>
      <c r="S11" s="622"/>
      <c r="T11" s="622"/>
      <c r="U11" s="622"/>
      <c r="V11" s="622"/>
      <c r="W11" s="622"/>
      <c r="X11" s="622"/>
      <c r="Y11" s="623"/>
      <c r="Z11" s="624">
        <v>4.3</v>
      </c>
      <c r="AA11" s="625"/>
      <c r="AB11" s="625"/>
      <c r="AC11" s="626"/>
      <c r="AD11" s="627">
        <v>258871</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81866</v>
      </c>
      <c r="BH11" s="622"/>
      <c r="BI11" s="622"/>
      <c r="BJ11" s="622"/>
      <c r="BK11" s="622"/>
      <c r="BL11" s="622"/>
      <c r="BM11" s="622"/>
      <c r="BN11" s="623"/>
      <c r="BO11" s="659">
        <v>5.3</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85981</v>
      </c>
      <c r="CS11" s="622"/>
      <c r="CT11" s="622"/>
      <c r="CU11" s="622"/>
      <c r="CV11" s="622"/>
      <c r="CW11" s="622"/>
      <c r="CX11" s="622"/>
      <c r="CY11" s="623"/>
      <c r="CZ11" s="659">
        <v>1.6</v>
      </c>
      <c r="DA11" s="659"/>
      <c r="DB11" s="659"/>
      <c r="DC11" s="659"/>
      <c r="DD11" s="627">
        <v>4512</v>
      </c>
      <c r="DE11" s="622"/>
      <c r="DF11" s="622"/>
      <c r="DG11" s="622"/>
      <c r="DH11" s="622"/>
      <c r="DI11" s="622"/>
      <c r="DJ11" s="622"/>
      <c r="DK11" s="622"/>
      <c r="DL11" s="622"/>
      <c r="DM11" s="622"/>
      <c r="DN11" s="622"/>
      <c r="DO11" s="622"/>
      <c r="DP11" s="623"/>
      <c r="DQ11" s="627">
        <v>62470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56304</v>
      </c>
      <c r="S12" s="622"/>
      <c r="T12" s="622"/>
      <c r="U12" s="622"/>
      <c r="V12" s="622"/>
      <c r="W12" s="622"/>
      <c r="X12" s="622"/>
      <c r="Y12" s="623"/>
      <c r="Z12" s="659">
        <v>0.9</v>
      </c>
      <c r="AA12" s="659"/>
      <c r="AB12" s="659"/>
      <c r="AC12" s="659"/>
      <c r="AD12" s="660">
        <v>56304</v>
      </c>
      <c r="AE12" s="660"/>
      <c r="AF12" s="660"/>
      <c r="AG12" s="660"/>
      <c r="AH12" s="660"/>
      <c r="AI12" s="660"/>
      <c r="AJ12" s="660"/>
      <c r="AK12" s="660"/>
      <c r="AL12" s="624">
        <v>1.6</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784095</v>
      </c>
      <c r="BH12" s="622"/>
      <c r="BI12" s="622"/>
      <c r="BJ12" s="622"/>
      <c r="BK12" s="622"/>
      <c r="BL12" s="622"/>
      <c r="BM12" s="622"/>
      <c r="BN12" s="623"/>
      <c r="BO12" s="659">
        <v>51.1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232318</v>
      </c>
      <c r="CS12" s="622"/>
      <c r="CT12" s="622"/>
      <c r="CU12" s="622"/>
      <c r="CV12" s="622"/>
      <c r="CW12" s="622"/>
      <c r="CX12" s="622"/>
      <c r="CY12" s="623"/>
      <c r="CZ12" s="659">
        <v>4.2</v>
      </c>
      <c r="DA12" s="659"/>
      <c r="DB12" s="659"/>
      <c r="DC12" s="659"/>
      <c r="DD12" s="627">
        <v>154106</v>
      </c>
      <c r="DE12" s="622"/>
      <c r="DF12" s="622"/>
      <c r="DG12" s="622"/>
      <c r="DH12" s="622"/>
      <c r="DI12" s="622"/>
      <c r="DJ12" s="622"/>
      <c r="DK12" s="622"/>
      <c r="DL12" s="622"/>
      <c r="DM12" s="622"/>
      <c r="DN12" s="622"/>
      <c r="DO12" s="622"/>
      <c r="DP12" s="623"/>
      <c r="DQ12" s="627">
        <v>81019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783795</v>
      </c>
      <c r="BH13" s="622"/>
      <c r="BI13" s="622"/>
      <c r="BJ13" s="622"/>
      <c r="BK13" s="622"/>
      <c r="BL13" s="622"/>
      <c r="BM13" s="622"/>
      <c r="BN13" s="623"/>
      <c r="BO13" s="659">
        <v>51.1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529608</v>
      </c>
      <c r="CS13" s="622"/>
      <c r="CT13" s="622"/>
      <c r="CU13" s="622"/>
      <c r="CV13" s="622"/>
      <c r="CW13" s="622"/>
      <c r="CX13" s="622"/>
      <c r="CY13" s="623"/>
      <c r="CZ13" s="659">
        <v>9.6</v>
      </c>
      <c r="DA13" s="659"/>
      <c r="DB13" s="659"/>
      <c r="DC13" s="659"/>
      <c r="DD13" s="627">
        <v>73280</v>
      </c>
      <c r="DE13" s="622"/>
      <c r="DF13" s="622"/>
      <c r="DG13" s="622"/>
      <c r="DH13" s="622"/>
      <c r="DI13" s="622"/>
      <c r="DJ13" s="622"/>
      <c r="DK13" s="622"/>
      <c r="DL13" s="622"/>
      <c r="DM13" s="622"/>
      <c r="DN13" s="622"/>
      <c r="DO13" s="622"/>
      <c r="DP13" s="623"/>
      <c r="DQ13" s="627">
        <v>448380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32684</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222521</v>
      </c>
      <c r="CS14" s="622"/>
      <c r="CT14" s="622"/>
      <c r="CU14" s="622"/>
      <c r="CV14" s="622"/>
      <c r="CW14" s="622"/>
      <c r="CX14" s="622"/>
      <c r="CY14" s="623"/>
      <c r="CZ14" s="659">
        <v>4</v>
      </c>
      <c r="DA14" s="659"/>
      <c r="DB14" s="659"/>
      <c r="DC14" s="659"/>
      <c r="DD14" s="627">
        <v>3956</v>
      </c>
      <c r="DE14" s="622"/>
      <c r="DF14" s="622"/>
      <c r="DG14" s="622"/>
      <c r="DH14" s="622"/>
      <c r="DI14" s="622"/>
      <c r="DJ14" s="622"/>
      <c r="DK14" s="622"/>
      <c r="DL14" s="622"/>
      <c r="DM14" s="622"/>
      <c r="DN14" s="622"/>
      <c r="DO14" s="622"/>
      <c r="DP14" s="623"/>
      <c r="DQ14" s="627">
        <v>214224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7738</v>
      </c>
      <c r="S15" s="622"/>
      <c r="T15" s="622"/>
      <c r="U15" s="622"/>
      <c r="V15" s="622"/>
      <c r="W15" s="622"/>
      <c r="X15" s="622"/>
      <c r="Y15" s="623"/>
      <c r="Z15" s="659">
        <v>0.1</v>
      </c>
      <c r="AA15" s="659"/>
      <c r="AB15" s="659"/>
      <c r="AC15" s="659"/>
      <c r="AD15" s="660">
        <v>7738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49848</v>
      </c>
      <c r="BH15" s="622"/>
      <c r="BI15" s="622"/>
      <c r="BJ15" s="622"/>
      <c r="BK15" s="622"/>
      <c r="BL15" s="622"/>
      <c r="BM15" s="622"/>
      <c r="BN15" s="623"/>
      <c r="BO15" s="659">
        <v>3.3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864371</v>
      </c>
      <c r="CS15" s="622"/>
      <c r="CT15" s="622"/>
      <c r="CU15" s="622"/>
      <c r="CV15" s="622"/>
      <c r="CW15" s="622"/>
      <c r="CX15" s="622"/>
      <c r="CY15" s="623"/>
      <c r="CZ15" s="659">
        <v>15.6</v>
      </c>
      <c r="DA15" s="659"/>
      <c r="DB15" s="659"/>
      <c r="DC15" s="659"/>
      <c r="DD15" s="627">
        <v>352571</v>
      </c>
      <c r="DE15" s="622"/>
      <c r="DF15" s="622"/>
      <c r="DG15" s="622"/>
      <c r="DH15" s="622"/>
      <c r="DI15" s="622"/>
      <c r="DJ15" s="622"/>
      <c r="DK15" s="622"/>
      <c r="DL15" s="622"/>
      <c r="DM15" s="622"/>
      <c r="DN15" s="622"/>
      <c r="DO15" s="622"/>
      <c r="DP15" s="623"/>
      <c r="DQ15" s="627">
        <v>482891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26195</v>
      </c>
      <c r="S16" s="622"/>
      <c r="T16" s="622"/>
      <c r="U16" s="622"/>
      <c r="V16" s="622"/>
      <c r="W16" s="622"/>
      <c r="X16" s="622"/>
      <c r="Y16" s="623"/>
      <c r="Z16" s="659">
        <v>0.4</v>
      </c>
      <c r="AA16" s="659"/>
      <c r="AB16" s="659"/>
      <c r="AC16" s="659"/>
      <c r="AD16" s="660">
        <v>26195</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4453</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2029</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55348</v>
      </c>
      <c r="S17" s="622"/>
      <c r="T17" s="622"/>
      <c r="U17" s="622"/>
      <c r="V17" s="622"/>
      <c r="W17" s="622"/>
      <c r="X17" s="622"/>
      <c r="Y17" s="623"/>
      <c r="Z17" s="659">
        <v>0.9</v>
      </c>
      <c r="AA17" s="659"/>
      <c r="AB17" s="659"/>
      <c r="AC17" s="659"/>
      <c r="AD17" s="660">
        <v>55348</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447818</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447818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8424</v>
      </c>
      <c r="S18" s="622"/>
      <c r="T18" s="622"/>
      <c r="U18" s="622"/>
      <c r="V18" s="622"/>
      <c r="W18" s="622"/>
      <c r="X18" s="622"/>
      <c r="Y18" s="623"/>
      <c r="Z18" s="659">
        <v>0.1</v>
      </c>
      <c r="AA18" s="659"/>
      <c r="AB18" s="659"/>
      <c r="AC18" s="659"/>
      <c r="AD18" s="660">
        <v>8424</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46924</v>
      </c>
      <c r="S19" s="622"/>
      <c r="T19" s="622"/>
      <c r="U19" s="622"/>
      <c r="V19" s="622"/>
      <c r="W19" s="622"/>
      <c r="X19" s="622"/>
      <c r="Y19" s="623"/>
      <c r="Z19" s="659">
        <v>0.8</v>
      </c>
      <c r="AA19" s="659"/>
      <c r="AB19" s="659"/>
      <c r="AC19" s="659"/>
      <c r="AD19" s="660">
        <v>46924</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5535865</v>
      </c>
      <c r="CS20" s="622"/>
      <c r="CT20" s="622"/>
      <c r="CU20" s="622"/>
      <c r="CV20" s="622"/>
      <c r="CW20" s="622"/>
      <c r="CX20" s="622"/>
      <c r="CY20" s="623"/>
      <c r="CZ20" s="659">
        <v>100</v>
      </c>
      <c r="DA20" s="659"/>
      <c r="DB20" s="659"/>
      <c r="DC20" s="659"/>
      <c r="DD20" s="627">
        <v>682563</v>
      </c>
      <c r="DE20" s="622"/>
      <c r="DF20" s="622"/>
      <c r="DG20" s="622"/>
      <c r="DH20" s="622"/>
      <c r="DI20" s="622"/>
      <c r="DJ20" s="622"/>
      <c r="DK20" s="622"/>
      <c r="DL20" s="622"/>
      <c r="DM20" s="622"/>
      <c r="DN20" s="622"/>
      <c r="DO20" s="622"/>
      <c r="DP20" s="623"/>
      <c r="DQ20" s="627">
        <v>3961991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1483181</v>
      </c>
      <c r="S21" s="622"/>
      <c r="T21" s="622"/>
      <c r="U21" s="622"/>
      <c r="V21" s="622"/>
      <c r="W21" s="622"/>
      <c r="X21" s="622"/>
      <c r="Y21" s="623"/>
      <c r="Z21" s="659">
        <v>24.6</v>
      </c>
      <c r="AA21" s="659"/>
      <c r="AB21" s="659"/>
      <c r="AC21" s="659"/>
      <c r="AD21" s="660">
        <v>1380307</v>
      </c>
      <c r="AE21" s="660"/>
      <c r="AF21" s="660"/>
      <c r="AG21" s="660"/>
      <c r="AH21" s="660"/>
      <c r="AI21" s="660"/>
      <c r="AJ21" s="660"/>
      <c r="AK21" s="660"/>
      <c r="AL21" s="624">
        <v>40</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1380307</v>
      </c>
      <c r="S22" s="622"/>
      <c r="T22" s="622"/>
      <c r="U22" s="622"/>
      <c r="V22" s="622"/>
      <c r="W22" s="622"/>
      <c r="X22" s="622"/>
      <c r="Y22" s="623"/>
      <c r="Z22" s="659">
        <v>22.9</v>
      </c>
      <c r="AA22" s="659"/>
      <c r="AB22" s="659"/>
      <c r="AC22" s="659"/>
      <c r="AD22" s="660">
        <v>1380307</v>
      </c>
      <c r="AE22" s="660"/>
      <c r="AF22" s="660"/>
      <c r="AG22" s="660"/>
      <c r="AH22" s="660"/>
      <c r="AI22" s="660"/>
      <c r="AJ22" s="660"/>
      <c r="AK22" s="660"/>
      <c r="AL22" s="624">
        <v>40</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102874</v>
      </c>
      <c r="S23" s="622"/>
      <c r="T23" s="622"/>
      <c r="U23" s="622"/>
      <c r="V23" s="622"/>
      <c r="W23" s="622"/>
      <c r="X23" s="622"/>
      <c r="Y23" s="623"/>
      <c r="Z23" s="659">
        <v>1.7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2479405</v>
      </c>
      <c r="CS24" s="677"/>
      <c r="CT24" s="677"/>
      <c r="CU24" s="677"/>
      <c r="CV24" s="677"/>
      <c r="CW24" s="677"/>
      <c r="CX24" s="677"/>
      <c r="CY24" s="702"/>
      <c r="CZ24" s="703">
        <v>44.8</v>
      </c>
      <c r="DA24" s="685"/>
      <c r="DB24" s="685"/>
      <c r="DC24" s="705"/>
      <c r="DD24" s="701">
        <v>1783709</v>
      </c>
      <c r="DE24" s="677"/>
      <c r="DF24" s="677"/>
      <c r="DG24" s="677"/>
      <c r="DH24" s="677"/>
      <c r="DI24" s="677"/>
      <c r="DJ24" s="677"/>
      <c r="DK24" s="702"/>
      <c r="DL24" s="701">
        <v>1652964</v>
      </c>
      <c r="DM24" s="677"/>
      <c r="DN24" s="677"/>
      <c r="DO24" s="677"/>
      <c r="DP24" s="677"/>
      <c r="DQ24" s="677"/>
      <c r="DR24" s="677"/>
      <c r="DS24" s="677"/>
      <c r="DT24" s="677"/>
      <c r="DU24" s="677"/>
      <c r="DV24" s="702"/>
      <c r="DW24" s="703">
        <v>47.7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3493037</v>
      </c>
      <c r="S25" s="622"/>
      <c r="T25" s="622"/>
      <c r="U25" s="622"/>
      <c r="V25" s="622"/>
      <c r="W25" s="622"/>
      <c r="X25" s="622"/>
      <c r="Y25" s="623"/>
      <c r="Z25" s="659">
        <v>57.8</v>
      </c>
      <c r="AA25" s="659"/>
      <c r="AB25" s="659"/>
      <c r="AC25" s="659"/>
      <c r="AD25" s="660">
        <v>3390163</v>
      </c>
      <c r="AE25" s="660"/>
      <c r="AF25" s="660"/>
      <c r="AG25" s="660"/>
      <c r="AH25" s="660"/>
      <c r="AI25" s="660"/>
      <c r="AJ25" s="660"/>
      <c r="AK25" s="660"/>
      <c r="AL25" s="624">
        <v>98.3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1083798</v>
      </c>
      <c r="CS25" s="634"/>
      <c r="CT25" s="634"/>
      <c r="CU25" s="634"/>
      <c r="CV25" s="634"/>
      <c r="CW25" s="634"/>
      <c r="CX25" s="634"/>
      <c r="CY25" s="635"/>
      <c r="CZ25" s="624">
        <v>19.600000000000001</v>
      </c>
      <c r="DA25" s="636"/>
      <c r="DB25" s="636"/>
      <c r="DC25" s="637"/>
      <c r="DD25" s="627">
        <v>969856</v>
      </c>
      <c r="DE25" s="634"/>
      <c r="DF25" s="634"/>
      <c r="DG25" s="634"/>
      <c r="DH25" s="634"/>
      <c r="DI25" s="634"/>
      <c r="DJ25" s="634"/>
      <c r="DK25" s="635"/>
      <c r="DL25" s="627">
        <v>963252</v>
      </c>
      <c r="DM25" s="634"/>
      <c r="DN25" s="634"/>
      <c r="DO25" s="634"/>
      <c r="DP25" s="634"/>
      <c r="DQ25" s="634"/>
      <c r="DR25" s="634"/>
      <c r="DS25" s="634"/>
      <c r="DT25" s="634"/>
      <c r="DU25" s="634"/>
      <c r="DV25" s="635"/>
      <c r="DW25" s="624">
        <v>27.8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1364</v>
      </c>
      <c r="S26" s="622"/>
      <c r="T26" s="622"/>
      <c r="U26" s="622"/>
      <c r="V26" s="622"/>
      <c r="W26" s="622"/>
      <c r="X26" s="622"/>
      <c r="Y26" s="623"/>
      <c r="Z26" s="659">
        <v>0</v>
      </c>
      <c r="AA26" s="659"/>
      <c r="AB26" s="659"/>
      <c r="AC26" s="659"/>
      <c r="AD26" s="660">
        <v>1364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618200</v>
      </c>
      <c r="CS26" s="622"/>
      <c r="CT26" s="622"/>
      <c r="CU26" s="622"/>
      <c r="CV26" s="622"/>
      <c r="CW26" s="622"/>
      <c r="CX26" s="622"/>
      <c r="CY26" s="623"/>
      <c r="CZ26" s="624">
        <v>11.2</v>
      </c>
      <c r="DA26" s="636"/>
      <c r="DB26" s="636"/>
      <c r="DC26" s="637"/>
      <c r="DD26" s="627">
        <v>539036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36874</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1532945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947789</v>
      </c>
      <c r="CS27" s="634"/>
      <c r="CT27" s="634"/>
      <c r="CU27" s="634"/>
      <c r="CV27" s="634"/>
      <c r="CW27" s="634"/>
      <c r="CX27" s="634"/>
      <c r="CY27" s="635"/>
      <c r="CZ27" s="624">
        <v>17.100000000000001</v>
      </c>
      <c r="DA27" s="636"/>
      <c r="DB27" s="636"/>
      <c r="DC27" s="637"/>
      <c r="DD27" s="627">
        <v>366035</v>
      </c>
      <c r="DE27" s="634"/>
      <c r="DF27" s="634"/>
      <c r="DG27" s="634"/>
      <c r="DH27" s="634"/>
      <c r="DI27" s="634"/>
      <c r="DJ27" s="634"/>
      <c r="DK27" s="635"/>
      <c r="DL27" s="627">
        <v>241894</v>
      </c>
      <c r="DM27" s="634"/>
      <c r="DN27" s="634"/>
      <c r="DO27" s="634"/>
      <c r="DP27" s="634"/>
      <c r="DQ27" s="634"/>
      <c r="DR27" s="634"/>
      <c r="DS27" s="634"/>
      <c r="DT27" s="634"/>
      <c r="DU27" s="634"/>
      <c r="DV27" s="635"/>
      <c r="DW27" s="624">
        <v>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71188</v>
      </c>
      <c r="S28" s="622"/>
      <c r="T28" s="622"/>
      <c r="U28" s="622"/>
      <c r="V28" s="622"/>
      <c r="W28" s="622"/>
      <c r="X28" s="622"/>
      <c r="Y28" s="623"/>
      <c r="Z28" s="659">
        <v>1.2</v>
      </c>
      <c r="AA28" s="659"/>
      <c r="AB28" s="659"/>
      <c r="AC28" s="659"/>
      <c r="AD28" s="660">
        <v>1138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447818</v>
      </c>
      <c r="CS28" s="622"/>
      <c r="CT28" s="622"/>
      <c r="CU28" s="622"/>
      <c r="CV28" s="622"/>
      <c r="CW28" s="622"/>
      <c r="CX28" s="622"/>
      <c r="CY28" s="623"/>
      <c r="CZ28" s="624">
        <v>8.1</v>
      </c>
      <c r="DA28" s="636"/>
      <c r="DB28" s="636"/>
      <c r="DC28" s="637"/>
      <c r="DD28" s="627">
        <v>447818</v>
      </c>
      <c r="DE28" s="622"/>
      <c r="DF28" s="622"/>
      <c r="DG28" s="622"/>
      <c r="DH28" s="622"/>
      <c r="DI28" s="622"/>
      <c r="DJ28" s="622"/>
      <c r="DK28" s="623"/>
      <c r="DL28" s="627">
        <v>447818</v>
      </c>
      <c r="DM28" s="622"/>
      <c r="DN28" s="622"/>
      <c r="DO28" s="622"/>
      <c r="DP28" s="622"/>
      <c r="DQ28" s="622"/>
      <c r="DR28" s="622"/>
      <c r="DS28" s="622"/>
      <c r="DT28" s="622"/>
      <c r="DU28" s="622"/>
      <c r="DV28" s="623"/>
      <c r="DW28" s="624">
        <v>12.9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7543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447818</v>
      </c>
      <c r="CS29" s="634"/>
      <c r="CT29" s="634"/>
      <c r="CU29" s="634"/>
      <c r="CV29" s="634"/>
      <c r="CW29" s="634"/>
      <c r="CX29" s="634"/>
      <c r="CY29" s="635"/>
      <c r="CZ29" s="624">
        <v>8.1</v>
      </c>
      <c r="DA29" s="636"/>
      <c r="DB29" s="636"/>
      <c r="DC29" s="637"/>
      <c r="DD29" s="627">
        <v>447818</v>
      </c>
      <c r="DE29" s="634"/>
      <c r="DF29" s="634"/>
      <c r="DG29" s="634"/>
      <c r="DH29" s="634"/>
      <c r="DI29" s="634"/>
      <c r="DJ29" s="634"/>
      <c r="DK29" s="635"/>
      <c r="DL29" s="627">
        <v>447818</v>
      </c>
      <c r="DM29" s="634"/>
      <c r="DN29" s="634"/>
      <c r="DO29" s="634"/>
      <c r="DP29" s="634"/>
      <c r="DQ29" s="634"/>
      <c r="DR29" s="634"/>
      <c r="DS29" s="634"/>
      <c r="DT29" s="634"/>
      <c r="DU29" s="634"/>
      <c r="DV29" s="635"/>
      <c r="DW29" s="624">
        <v>12.9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738380</v>
      </c>
      <c r="S30" s="622"/>
      <c r="T30" s="622"/>
      <c r="U30" s="622"/>
      <c r="V30" s="622"/>
      <c r="W30" s="622"/>
      <c r="X30" s="622"/>
      <c r="Y30" s="623"/>
      <c r="Z30" s="659">
        <v>12.2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424709</v>
      </c>
      <c r="CS30" s="622"/>
      <c r="CT30" s="622"/>
      <c r="CU30" s="622"/>
      <c r="CV30" s="622"/>
      <c r="CW30" s="622"/>
      <c r="CX30" s="622"/>
      <c r="CY30" s="623"/>
      <c r="CZ30" s="624">
        <v>7.7</v>
      </c>
      <c r="DA30" s="636"/>
      <c r="DB30" s="636"/>
      <c r="DC30" s="637"/>
      <c r="DD30" s="627">
        <v>424709</v>
      </c>
      <c r="DE30" s="622"/>
      <c r="DF30" s="622"/>
      <c r="DG30" s="622"/>
      <c r="DH30" s="622"/>
      <c r="DI30" s="622"/>
      <c r="DJ30" s="622"/>
      <c r="DK30" s="623"/>
      <c r="DL30" s="627">
        <v>424709</v>
      </c>
      <c r="DM30" s="622"/>
      <c r="DN30" s="622"/>
      <c r="DO30" s="622"/>
      <c r="DP30" s="622"/>
      <c r="DQ30" s="622"/>
      <c r="DR30" s="622"/>
      <c r="DS30" s="622"/>
      <c r="DT30" s="622"/>
      <c r="DU30" s="622"/>
      <c r="DV30" s="623"/>
      <c r="DW30" s="624">
        <v>12.3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96.6</v>
      </c>
      <c r="BN31" s="684"/>
      <c r="BO31" s="684"/>
      <c r="BP31" s="684"/>
      <c r="BQ31" s="686"/>
      <c r="BR31" s="683">
        <v>99.3</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23109</v>
      </c>
      <c r="CS31" s="634"/>
      <c r="CT31" s="634"/>
      <c r="CU31" s="634"/>
      <c r="CV31" s="634"/>
      <c r="CW31" s="634"/>
      <c r="CX31" s="634"/>
      <c r="CY31" s="635"/>
      <c r="CZ31" s="624">
        <v>0.4</v>
      </c>
      <c r="DA31" s="636"/>
      <c r="DB31" s="636"/>
      <c r="DC31" s="637"/>
      <c r="DD31" s="627">
        <v>23109</v>
      </c>
      <c r="DE31" s="634"/>
      <c r="DF31" s="634"/>
      <c r="DG31" s="634"/>
      <c r="DH31" s="634"/>
      <c r="DI31" s="634"/>
      <c r="DJ31" s="634"/>
      <c r="DK31" s="635"/>
      <c r="DL31" s="627">
        <v>23109</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438514</v>
      </c>
      <c r="S32" s="622"/>
      <c r="T32" s="622"/>
      <c r="U32" s="622"/>
      <c r="V32" s="622"/>
      <c r="W32" s="622"/>
      <c r="X32" s="622"/>
      <c r="Y32" s="623"/>
      <c r="Z32" s="659">
        <v>7.3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98.1</v>
      </c>
      <c r="BN32" s="634"/>
      <c r="BO32" s="634"/>
      <c r="BP32" s="634"/>
      <c r="BQ32" s="657"/>
      <c r="BR32" s="687">
        <v>99.3</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44194</v>
      </c>
      <c r="S33" s="622"/>
      <c r="T33" s="622"/>
      <c r="U33" s="622"/>
      <c r="V33" s="622"/>
      <c r="W33" s="622"/>
      <c r="X33" s="622"/>
      <c r="Y33" s="623"/>
      <c r="Z33" s="659">
        <v>0.7</v>
      </c>
      <c r="AA33" s="659"/>
      <c r="AB33" s="659"/>
      <c r="AC33" s="659"/>
      <c r="AD33" s="660">
        <v>39711</v>
      </c>
      <c r="AE33" s="660"/>
      <c r="AF33" s="660"/>
      <c r="AG33" s="660"/>
      <c r="AH33" s="660"/>
      <c r="AI33" s="660"/>
      <c r="AJ33" s="660"/>
      <c r="AK33" s="660"/>
      <c r="AL33" s="624">
        <v>1.2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95.1</v>
      </c>
      <c r="BN33" s="606"/>
      <c r="BO33" s="606"/>
      <c r="BP33" s="606"/>
      <c r="BQ33" s="669"/>
      <c r="BR33" s="682">
        <v>99.3</v>
      </c>
      <c r="BS33" s="606"/>
      <c r="BT33" s="606"/>
      <c r="BU33" s="606"/>
      <c r="BV33" s="606"/>
      <c r="BW33" s="606"/>
      <c r="BX33" s="652">
        <v>94.5</v>
      </c>
      <c r="BY33" s="606"/>
      <c r="BZ33" s="606"/>
      <c r="CA33" s="606"/>
      <c r="CB33" s="669"/>
      <c r="CD33" s="618" t="s">
        <v>307</v>
      </c>
      <c r="CE33" s="619"/>
      <c r="CF33" s="619"/>
      <c r="CG33" s="619"/>
      <c r="CH33" s="619"/>
      <c r="CI33" s="619"/>
      <c r="CJ33" s="619"/>
      <c r="CK33" s="619"/>
      <c r="CL33" s="619"/>
      <c r="CM33" s="619"/>
      <c r="CN33" s="619"/>
      <c r="CO33" s="619"/>
      <c r="CP33" s="619"/>
      <c r="CQ33" s="620"/>
      <c r="CR33" s="621">
        <v>2369444</v>
      </c>
      <c r="CS33" s="634"/>
      <c r="CT33" s="634"/>
      <c r="CU33" s="634"/>
      <c r="CV33" s="634"/>
      <c r="CW33" s="634"/>
      <c r="CX33" s="634"/>
      <c r="CY33" s="635"/>
      <c r="CZ33" s="624">
        <v>42.8</v>
      </c>
      <c r="DA33" s="636"/>
      <c r="DB33" s="636"/>
      <c r="DC33" s="637"/>
      <c r="DD33" s="627">
        <v>2077850</v>
      </c>
      <c r="DE33" s="634"/>
      <c r="DF33" s="634"/>
      <c r="DG33" s="634"/>
      <c r="DH33" s="634"/>
      <c r="DI33" s="634"/>
      <c r="DJ33" s="634"/>
      <c r="DK33" s="635"/>
      <c r="DL33" s="627">
        <v>1426656</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190079</v>
      </c>
      <c r="S34" s="622"/>
      <c r="T34" s="622"/>
      <c r="U34" s="622"/>
      <c r="V34" s="622"/>
      <c r="W34" s="622"/>
      <c r="X34" s="622"/>
      <c r="Y34" s="623"/>
      <c r="Z34" s="659">
        <v>3.1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805069</v>
      </c>
      <c r="CS34" s="622"/>
      <c r="CT34" s="622"/>
      <c r="CU34" s="622"/>
      <c r="CV34" s="622"/>
      <c r="CW34" s="622"/>
      <c r="CX34" s="622"/>
      <c r="CY34" s="623"/>
      <c r="CZ34" s="624">
        <v>14.5</v>
      </c>
      <c r="DA34" s="636"/>
      <c r="DB34" s="636"/>
      <c r="DC34" s="637"/>
      <c r="DD34" s="627">
        <v>629802</v>
      </c>
      <c r="DE34" s="622"/>
      <c r="DF34" s="622"/>
      <c r="DG34" s="622"/>
      <c r="DH34" s="622"/>
      <c r="DI34" s="622"/>
      <c r="DJ34" s="622"/>
      <c r="DK34" s="623"/>
      <c r="DL34" s="627">
        <v>449406</v>
      </c>
      <c r="DM34" s="622"/>
      <c r="DN34" s="622"/>
      <c r="DO34" s="622"/>
      <c r="DP34" s="622"/>
      <c r="DQ34" s="622"/>
      <c r="DR34" s="622"/>
      <c r="DS34" s="622"/>
      <c r="DT34" s="622"/>
      <c r="DU34" s="622"/>
      <c r="DV34" s="623"/>
      <c r="DW34" s="624">
        <v>13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179530</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13902</v>
      </c>
      <c r="CS35" s="634"/>
      <c r="CT35" s="634"/>
      <c r="CU35" s="634"/>
      <c r="CV35" s="634"/>
      <c r="CW35" s="634"/>
      <c r="CX35" s="634"/>
      <c r="CY35" s="635"/>
      <c r="CZ35" s="624">
        <v>0.3</v>
      </c>
      <c r="DA35" s="636"/>
      <c r="DB35" s="636"/>
      <c r="DC35" s="637"/>
      <c r="DD35" s="627">
        <v>12548</v>
      </c>
      <c r="DE35" s="634"/>
      <c r="DF35" s="634"/>
      <c r="DG35" s="634"/>
      <c r="DH35" s="634"/>
      <c r="DI35" s="634"/>
      <c r="DJ35" s="634"/>
      <c r="DK35" s="635"/>
      <c r="DL35" s="627">
        <v>12457</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477637</v>
      </c>
      <c r="S36" s="622"/>
      <c r="T36" s="622"/>
      <c r="U36" s="622"/>
      <c r="V36" s="622"/>
      <c r="W36" s="622"/>
      <c r="X36" s="622"/>
      <c r="Y36" s="623"/>
      <c r="Z36" s="659">
        <v>7.9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570876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28344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697689</v>
      </c>
      <c r="CS36" s="622"/>
      <c r="CT36" s="622"/>
      <c r="CU36" s="622"/>
      <c r="CV36" s="622"/>
      <c r="CW36" s="622"/>
      <c r="CX36" s="622"/>
      <c r="CY36" s="623"/>
      <c r="CZ36" s="624">
        <v>12.6</v>
      </c>
      <c r="DA36" s="636"/>
      <c r="DB36" s="636"/>
      <c r="DC36" s="637"/>
      <c r="DD36" s="627">
        <v>663628</v>
      </c>
      <c r="DE36" s="622"/>
      <c r="DF36" s="622"/>
      <c r="DG36" s="622"/>
      <c r="DH36" s="622"/>
      <c r="DI36" s="622"/>
      <c r="DJ36" s="622"/>
      <c r="DK36" s="623"/>
      <c r="DL36" s="627">
        <v>558568</v>
      </c>
      <c r="DM36" s="622"/>
      <c r="DN36" s="622"/>
      <c r="DO36" s="622"/>
      <c r="DP36" s="622"/>
      <c r="DQ36" s="622"/>
      <c r="DR36" s="622"/>
      <c r="DS36" s="622"/>
      <c r="DT36" s="622"/>
      <c r="DU36" s="622"/>
      <c r="DV36" s="623"/>
      <c r="DW36" s="624">
        <v>16.100000000000001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137892</v>
      </c>
      <c r="S37" s="622"/>
      <c r="T37" s="622"/>
      <c r="U37" s="622"/>
      <c r="V37" s="622"/>
      <c r="W37" s="622"/>
      <c r="X37" s="622"/>
      <c r="Y37" s="623"/>
      <c r="Z37" s="659">
        <v>2.2999999999999998</v>
      </c>
      <c r="AA37" s="659"/>
      <c r="AB37" s="659"/>
      <c r="AC37" s="659"/>
      <c r="AD37" s="660">
        <v>16333</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73263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17099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172066</v>
      </c>
      <c r="CS37" s="634"/>
      <c r="CT37" s="634"/>
      <c r="CU37" s="634"/>
      <c r="CV37" s="634"/>
      <c r="CW37" s="634"/>
      <c r="CX37" s="634"/>
      <c r="CY37" s="635"/>
      <c r="CZ37" s="624">
        <v>3.1</v>
      </c>
      <c r="DA37" s="636"/>
      <c r="DB37" s="636"/>
      <c r="DC37" s="637"/>
      <c r="DD37" s="627">
        <v>166526</v>
      </c>
      <c r="DE37" s="634"/>
      <c r="DF37" s="634"/>
      <c r="DG37" s="634"/>
      <c r="DH37" s="634"/>
      <c r="DI37" s="634"/>
      <c r="DJ37" s="634"/>
      <c r="DK37" s="635"/>
      <c r="DL37" s="627">
        <v>148425</v>
      </c>
      <c r="DM37" s="634"/>
      <c r="DN37" s="634"/>
      <c r="DO37" s="634"/>
      <c r="DP37" s="634"/>
      <c r="DQ37" s="634"/>
      <c r="DR37" s="634"/>
      <c r="DS37" s="634"/>
      <c r="DT37" s="634"/>
      <c r="DU37" s="634"/>
      <c r="DV37" s="635"/>
      <c r="DW37" s="624">
        <v>4.3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223500</v>
      </c>
      <c r="S38" s="622"/>
      <c r="T38" s="622"/>
      <c r="U38" s="622"/>
      <c r="V38" s="622"/>
      <c r="W38" s="622"/>
      <c r="X38" s="622"/>
      <c r="Y38" s="623"/>
      <c r="Z38" s="659">
        <v>3.7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9596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1410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487032</v>
      </c>
      <c r="CS38" s="622"/>
      <c r="CT38" s="622"/>
      <c r="CU38" s="622"/>
      <c r="CV38" s="622"/>
      <c r="CW38" s="622"/>
      <c r="CX38" s="622"/>
      <c r="CY38" s="623"/>
      <c r="CZ38" s="624">
        <v>8.8000000000000007</v>
      </c>
      <c r="DA38" s="636"/>
      <c r="DB38" s="636"/>
      <c r="DC38" s="637"/>
      <c r="DD38" s="627">
        <v>414092</v>
      </c>
      <c r="DE38" s="622"/>
      <c r="DF38" s="622"/>
      <c r="DG38" s="622"/>
      <c r="DH38" s="622"/>
      <c r="DI38" s="622"/>
      <c r="DJ38" s="622"/>
      <c r="DK38" s="623"/>
      <c r="DL38" s="627">
        <v>406225</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985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2054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350752</v>
      </c>
      <c r="CS39" s="634"/>
      <c r="CT39" s="634"/>
      <c r="CU39" s="634"/>
      <c r="CV39" s="634"/>
      <c r="CW39" s="634"/>
      <c r="CX39" s="634"/>
      <c r="CY39" s="635"/>
      <c r="CZ39" s="624">
        <v>6.3</v>
      </c>
      <c r="DA39" s="636"/>
      <c r="DB39" s="636"/>
      <c r="DC39" s="637"/>
      <c r="DD39" s="627">
        <v>347780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13600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15000</v>
      </c>
      <c r="CS40" s="622"/>
      <c r="CT40" s="622"/>
      <c r="CU40" s="622"/>
      <c r="CV40" s="622"/>
      <c r="CW40" s="622"/>
      <c r="CX40" s="622"/>
      <c r="CY40" s="623"/>
      <c r="CZ40" s="624">
        <v>0.3</v>
      </c>
      <c r="DA40" s="636"/>
      <c r="DB40" s="636"/>
      <c r="DC40" s="637"/>
      <c r="DD40" s="627">
        <v>10000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6039732</v>
      </c>
      <c r="S41" s="646"/>
      <c r="T41" s="646"/>
      <c r="U41" s="646"/>
      <c r="V41" s="646"/>
      <c r="W41" s="646"/>
      <c r="X41" s="646"/>
      <c r="Y41" s="649"/>
      <c r="Z41" s="650">
        <v>100</v>
      </c>
      <c r="AA41" s="650"/>
      <c r="AB41" s="650"/>
      <c r="AC41" s="650"/>
      <c r="AD41" s="651">
        <v>3448709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90677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396355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687016</v>
      </c>
      <c r="CS42" s="634"/>
      <c r="CT42" s="634"/>
      <c r="CU42" s="634"/>
      <c r="CV42" s="634"/>
      <c r="CW42" s="634"/>
      <c r="CX42" s="634"/>
      <c r="CY42" s="635"/>
      <c r="CZ42" s="624">
        <v>12.4</v>
      </c>
      <c r="DA42" s="636"/>
      <c r="DB42" s="636"/>
      <c r="DC42" s="637"/>
      <c r="DD42" s="627">
        <v>100432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16608</v>
      </c>
      <c r="CS43" s="634"/>
      <c r="CT43" s="634"/>
      <c r="CU43" s="634"/>
      <c r="CV43" s="634"/>
      <c r="CW43" s="634"/>
      <c r="CX43" s="634"/>
      <c r="CY43" s="635"/>
      <c r="CZ43" s="624">
        <v>0.3</v>
      </c>
      <c r="DA43" s="636"/>
      <c r="DB43" s="636"/>
      <c r="DC43" s="637"/>
      <c r="DD43" s="627">
        <v>16608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682563</v>
      </c>
      <c r="CS44" s="622"/>
      <c r="CT44" s="622"/>
      <c r="CU44" s="622"/>
      <c r="CV44" s="622"/>
      <c r="CW44" s="622"/>
      <c r="CX44" s="622"/>
      <c r="CY44" s="623"/>
      <c r="CZ44" s="624">
        <v>12.3</v>
      </c>
      <c r="DA44" s="625"/>
      <c r="DB44" s="625"/>
      <c r="DC44" s="626"/>
      <c r="DD44" s="627">
        <v>98403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435051</v>
      </c>
      <c r="CS45" s="634"/>
      <c r="CT45" s="634"/>
      <c r="CU45" s="634"/>
      <c r="CV45" s="634"/>
      <c r="CW45" s="634"/>
      <c r="CX45" s="634"/>
      <c r="CY45" s="635"/>
      <c r="CZ45" s="624">
        <v>7.9</v>
      </c>
      <c r="DA45" s="636"/>
      <c r="DB45" s="636"/>
      <c r="DC45" s="637"/>
      <c r="DD45" s="627">
        <v>35743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247512</v>
      </c>
      <c r="CS46" s="622"/>
      <c r="CT46" s="622"/>
      <c r="CU46" s="622"/>
      <c r="CV46" s="622"/>
      <c r="CW46" s="622"/>
      <c r="CX46" s="622"/>
      <c r="CY46" s="623"/>
      <c r="CZ46" s="624">
        <v>4.5</v>
      </c>
      <c r="DA46" s="625"/>
      <c r="DB46" s="625"/>
      <c r="DC46" s="626"/>
      <c r="DD46" s="627">
        <v>62660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4453</v>
      </c>
      <c r="CS47" s="634"/>
      <c r="CT47" s="634"/>
      <c r="CU47" s="634"/>
      <c r="CV47" s="634"/>
      <c r="CW47" s="634"/>
      <c r="CX47" s="634"/>
      <c r="CY47" s="635"/>
      <c r="CZ47" s="624">
        <v>0.1</v>
      </c>
      <c r="DA47" s="636"/>
      <c r="DB47" s="636"/>
      <c r="DC47" s="637"/>
      <c r="DD47" s="627">
        <v>2029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5535865</v>
      </c>
      <c r="CS49" s="606"/>
      <c r="CT49" s="606"/>
      <c r="CU49" s="606"/>
      <c r="CV49" s="606"/>
      <c r="CW49" s="606"/>
      <c r="CX49" s="606"/>
      <c r="CY49" s="607"/>
      <c r="CZ49" s="608">
        <v>100</v>
      </c>
      <c r="DA49" s="609"/>
      <c r="DB49" s="609"/>
      <c r="DC49" s="610"/>
      <c r="DD49" s="611">
        <v>3961991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De3zcXtgewWJzNG424JHk1ymoRm4XoiKtyhYajZSZBbUkfjoRRCVXLzLrrkX69i9BDtkSkSUdmP4/OJm/7fJQ==" saltValue="4UbFYGOIxtbLwYRDkKpG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6055.598</v>
      </c>
      <c r="R7" s="1103"/>
      <c r="S7" s="1103"/>
      <c r="T7" s="1103"/>
      <c r="U7" s="1103"/>
      <c r="V7" s="1103">
        <v>5551.799</v>
      </c>
      <c r="W7" s="1103"/>
      <c r="X7" s="1103"/>
      <c r="Y7" s="1103"/>
      <c r="Z7" s="1103"/>
      <c r="AA7" s="1103">
        <f>Q7-V7</f>
        <v>503.79899999999998</v>
      </c>
      <c r="AB7" s="1103"/>
      <c r="AC7" s="1103"/>
      <c r="AD7" s="1103"/>
      <c r="AE7" s="1104"/>
      <c r="AF7" s="1105">
        <v>395</v>
      </c>
      <c r="AG7" s="1106"/>
      <c r="AH7" s="1106"/>
      <c r="AI7" s="1106"/>
      <c r="AJ7" s="1107"/>
      <c r="AK7" s="1108">
        <v>179.53</v>
      </c>
      <c r="AL7" s="1109"/>
      <c r="AM7" s="1109"/>
      <c r="AN7" s="1109"/>
      <c r="AO7" s="1109"/>
      <c r="AP7" s="1109">
        <v>5188.4160000000002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565</v>
      </c>
      <c r="BT7" s="1100"/>
      <c r="BU7" s="1100"/>
      <c r="BV7" s="1100"/>
      <c r="BW7" s="1100"/>
      <c r="BX7" s="1100"/>
      <c r="BY7" s="1100"/>
      <c r="BZ7" s="1100"/>
      <c r="CA7" s="1100"/>
      <c r="CB7" s="1100"/>
      <c r="CC7" s="1100"/>
      <c r="CD7" s="1100"/>
      <c r="CE7" s="1100"/>
      <c r="CF7" s="1100"/>
      <c r="CG7" s="1112"/>
      <c r="CH7" s="1096">
        <v>0</v>
      </c>
      <c r="CI7" s="1097"/>
      <c r="CJ7" s="1097"/>
      <c r="CK7" s="1097"/>
      <c r="CL7" s="1098"/>
      <c r="CM7" s="1096">
        <v>6.40923</v>
      </c>
      <c r="CN7" s="1097"/>
      <c r="CO7" s="1097"/>
      <c r="CP7" s="1097"/>
      <c r="CQ7" s="1098"/>
      <c r="CR7" s="1096">
        <v>3</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15.345000000000001</v>
      </c>
      <c r="R8" s="1039"/>
      <c r="S8" s="1039"/>
      <c r="T8" s="1039"/>
      <c r="U8" s="1039"/>
      <c r="V8" s="1039">
        <v>15.276999999999999</v>
      </c>
      <c r="W8" s="1039"/>
      <c r="X8" s="1039"/>
      <c r="Y8" s="1039"/>
      <c r="Z8" s="1039"/>
      <c r="AA8" s="1039">
        <f>Q8-V8</f>
        <v>6.8000000000001393E-2</v>
      </c>
      <c r="AB8" s="1039"/>
      <c r="AC8" s="1039"/>
      <c r="AD8" s="1039"/>
      <c r="AE8" s="1040"/>
      <c r="AF8" s="1035">
        <v>0</v>
      </c>
      <c r="AG8" s="1036"/>
      <c r="AH8" s="1036"/>
      <c r="AI8" s="1036"/>
      <c r="AJ8" s="1037"/>
      <c r="AK8" s="1080">
        <v>15</v>
      </c>
      <c r="AL8" s="1081"/>
      <c r="AM8" s="1081"/>
      <c r="AN8" s="1081"/>
      <c r="AO8" s="1081"/>
      <c r="AP8" s="1081">
        <v>15.25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6055.6660000000002</v>
      </c>
      <c r="R23" s="1061"/>
      <c r="S23" s="1061"/>
      <c r="T23" s="1061"/>
      <c r="U23" s="1061"/>
      <c r="V23" s="1061">
        <v>5551.799</v>
      </c>
      <c r="W23" s="1061"/>
      <c r="X23" s="1061"/>
      <c r="Y23" s="1061"/>
      <c r="Z23" s="1061"/>
      <c r="AA23" s="1061">
        <v>503.86700000000002</v>
      </c>
      <c r="AB23" s="1061"/>
      <c r="AC23" s="1061"/>
      <c r="AD23" s="1061"/>
      <c r="AE23" s="1068"/>
      <c r="AF23" s="1069">
        <v>395</v>
      </c>
      <c r="AG23" s="1061"/>
      <c r="AH23" s="1061"/>
      <c r="AI23" s="1061"/>
      <c r="AJ23" s="1070"/>
      <c r="AK23" s="1071"/>
      <c r="AL23" s="1072"/>
      <c r="AM23" s="1072"/>
      <c r="AN23" s="1072"/>
      <c r="AO23" s="1072"/>
      <c r="AP23" s="1061">
        <v>5203.6660000000002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1115.8599999999999</v>
      </c>
      <c r="R28" s="1051"/>
      <c r="S28" s="1051"/>
      <c r="T28" s="1051"/>
      <c r="U28" s="1051"/>
      <c r="V28" s="1051">
        <v>1087.5160000000001</v>
      </c>
      <c r="W28" s="1051"/>
      <c r="X28" s="1051"/>
      <c r="Y28" s="1051"/>
      <c r="Z28" s="1051"/>
      <c r="AA28" s="1051">
        <v>28.344000000000001</v>
      </c>
      <c r="AB28" s="1051"/>
      <c r="AC28" s="1051"/>
      <c r="AD28" s="1051"/>
      <c r="AE28" s="1052"/>
      <c r="AF28" s="1053">
        <v>28</v>
      </c>
      <c r="AG28" s="1051"/>
      <c r="AH28" s="1051"/>
      <c r="AI28" s="1051"/>
      <c r="AJ28" s="1054"/>
      <c r="AK28" s="1042">
        <v>88.522000000000006</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57.235999999999997</v>
      </c>
      <c r="R29" s="1039"/>
      <c r="S29" s="1039"/>
      <c r="T29" s="1039"/>
      <c r="U29" s="1039"/>
      <c r="V29" s="1039">
        <v>52.524999999999999</v>
      </c>
      <c r="W29" s="1039"/>
      <c r="X29" s="1039"/>
      <c r="Y29" s="1039"/>
      <c r="Z29" s="1039"/>
      <c r="AA29" s="1039">
        <v>4.7110000000000003</v>
      </c>
      <c r="AB29" s="1039"/>
      <c r="AC29" s="1039"/>
      <c r="AD29" s="1039"/>
      <c r="AE29" s="1040"/>
      <c r="AF29" s="1035">
        <v>5</v>
      </c>
      <c r="AG29" s="1036"/>
      <c r="AH29" s="1036"/>
      <c r="AI29" s="1036"/>
      <c r="AJ29" s="1037"/>
      <c r="AK29" s="980">
        <v>22.155000000000001</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1268.673</v>
      </c>
      <c r="R30" s="1039"/>
      <c r="S30" s="1039"/>
      <c r="T30" s="1039"/>
      <c r="U30" s="1039"/>
      <c r="V30" s="1039">
        <v>1189.8430000000001</v>
      </c>
      <c r="W30" s="1039"/>
      <c r="X30" s="1039"/>
      <c r="Y30" s="1039"/>
      <c r="Z30" s="1039"/>
      <c r="AA30" s="1039">
        <v>78.83</v>
      </c>
      <c r="AB30" s="1039"/>
      <c r="AC30" s="1039"/>
      <c r="AD30" s="1039"/>
      <c r="AE30" s="1040"/>
      <c r="AF30" s="1035">
        <v>79</v>
      </c>
      <c r="AG30" s="1036"/>
      <c r="AH30" s="1036"/>
      <c r="AI30" s="1036"/>
      <c r="AJ30" s="1037"/>
      <c r="AK30" s="980">
        <v>217.45400000000001</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240.095</v>
      </c>
      <c r="R31" s="1039"/>
      <c r="S31" s="1039"/>
      <c r="T31" s="1039"/>
      <c r="U31" s="1039"/>
      <c r="V31" s="1039">
        <v>225.839</v>
      </c>
      <c r="W31" s="1039"/>
      <c r="X31" s="1039"/>
      <c r="Y31" s="1039"/>
      <c r="Z31" s="1039"/>
      <c r="AA31" s="1039">
        <v>14.256</v>
      </c>
      <c r="AB31" s="1039"/>
      <c r="AC31" s="1039"/>
      <c r="AD31" s="1039"/>
      <c r="AE31" s="1040"/>
      <c r="AF31" s="1035">
        <v>14</v>
      </c>
      <c r="AG31" s="1036"/>
      <c r="AH31" s="1036"/>
      <c r="AI31" s="1036"/>
      <c r="AJ31" s="1037"/>
      <c r="AK31" s="980">
        <v>32.625999999999998</v>
      </c>
      <c r="AL31" s="971"/>
      <c r="AM31" s="971"/>
      <c r="AN31" s="971"/>
      <c r="AO31" s="971"/>
      <c r="AP31" s="971" t="s">
        <v>550</v>
      </c>
      <c r="AQ31" s="971"/>
      <c r="AR31" s="971"/>
      <c r="AS31" s="971"/>
      <c r="AT31" s="971"/>
      <c r="AU31" s="971" t="s">
        <v>550</v>
      </c>
      <c r="AV31" s="971"/>
      <c r="AW31" s="971"/>
      <c r="AX31" s="971"/>
      <c r="AY31" s="971"/>
      <c r="AZ31" s="1041" t="s">
        <v>550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117.20099999999999</v>
      </c>
      <c r="R32" s="1039"/>
      <c r="S32" s="1039"/>
      <c r="T32" s="1039"/>
      <c r="U32" s="1039"/>
      <c r="V32" s="1039">
        <v>118.86499999999999</v>
      </c>
      <c r="W32" s="1039"/>
      <c r="X32" s="1039"/>
      <c r="Y32" s="1039"/>
      <c r="Z32" s="1039"/>
      <c r="AA32" s="1039">
        <v>-1.6639999999999999</v>
      </c>
      <c r="AB32" s="1039"/>
      <c r="AC32" s="1039"/>
      <c r="AD32" s="1039"/>
      <c r="AE32" s="1040"/>
      <c r="AF32" s="1035">
        <v>434</v>
      </c>
      <c r="AG32" s="1036"/>
      <c r="AH32" s="1036"/>
      <c r="AI32" s="1036"/>
      <c r="AJ32" s="1037"/>
      <c r="AK32" s="980">
        <v>7.17</v>
      </c>
      <c r="AL32" s="971"/>
      <c r="AM32" s="971"/>
      <c r="AN32" s="971"/>
      <c r="AO32" s="971"/>
      <c r="AP32" s="971">
        <v>245.65899999999999</v>
      </c>
      <c r="AQ32" s="971"/>
      <c r="AR32" s="971"/>
      <c r="AS32" s="971"/>
      <c r="AT32" s="971"/>
      <c r="AU32" s="971">
        <v>17.420999999999999</v>
      </c>
      <c r="AV32" s="971"/>
      <c r="AW32" s="971"/>
      <c r="AX32" s="971"/>
      <c r="AY32" s="971"/>
      <c r="AZ32" s="1041" t="s">
        <v>550</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31.623000000000001</v>
      </c>
      <c r="R33" s="1039"/>
      <c r="S33" s="1039"/>
      <c r="T33" s="1039"/>
      <c r="U33" s="1039"/>
      <c r="V33" s="1039">
        <v>40.298000000000002</v>
      </c>
      <c r="W33" s="1039"/>
      <c r="X33" s="1039"/>
      <c r="Y33" s="1039"/>
      <c r="Z33" s="1039"/>
      <c r="AA33" s="1039">
        <v>-8.6750000000000007</v>
      </c>
      <c r="AB33" s="1039"/>
      <c r="AC33" s="1039"/>
      <c r="AD33" s="1039"/>
      <c r="AE33" s="1040"/>
      <c r="AF33" s="1035">
        <v>4</v>
      </c>
      <c r="AG33" s="1036"/>
      <c r="AH33" s="1036"/>
      <c r="AI33" s="1036"/>
      <c r="AJ33" s="1037"/>
      <c r="AK33" s="980">
        <v>9.9860000000000007</v>
      </c>
      <c r="AL33" s="971"/>
      <c r="AM33" s="971"/>
      <c r="AN33" s="971"/>
      <c r="AO33" s="971"/>
      <c r="AP33" s="971">
        <v>163.41499999999999</v>
      </c>
      <c r="AQ33" s="971"/>
      <c r="AR33" s="971"/>
      <c r="AS33" s="971"/>
      <c r="AT33" s="971"/>
      <c r="AU33" s="971">
        <v>95.760999999999996</v>
      </c>
      <c r="AV33" s="971"/>
      <c r="AW33" s="971"/>
      <c r="AX33" s="971"/>
      <c r="AY33" s="971"/>
      <c r="AZ33" s="1041" t="s">
        <v>550</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185.262</v>
      </c>
      <c r="R34" s="1039"/>
      <c r="S34" s="1039"/>
      <c r="T34" s="1039"/>
      <c r="U34" s="1039"/>
      <c r="V34" s="1039">
        <v>249.63900000000001</v>
      </c>
      <c r="W34" s="1039"/>
      <c r="X34" s="1039"/>
      <c r="Y34" s="1039"/>
      <c r="Z34" s="1039"/>
      <c r="AA34" s="1039">
        <v>-64.376999999999995</v>
      </c>
      <c r="AB34" s="1039"/>
      <c r="AC34" s="1039"/>
      <c r="AD34" s="1039"/>
      <c r="AE34" s="1040"/>
      <c r="AF34" s="1035">
        <v>27</v>
      </c>
      <c r="AG34" s="1036"/>
      <c r="AH34" s="1036"/>
      <c r="AI34" s="1036"/>
      <c r="AJ34" s="1037"/>
      <c r="AK34" s="980">
        <v>13.007</v>
      </c>
      <c r="AL34" s="971"/>
      <c r="AM34" s="971"/>
      <c r="AN34" s="971"/>
      <c r="AO34" s="971"/>
      <c r="AP34" s="971">
        <v>885.20600000000002</v>
      </c>
      <c r="AQ34" s="971"/>
      <c r="AR34" s="971"/>
      <c r="AS34" s="971"/>
      <c r="AT34" s="971"/>
      <c r="AU34" s="971">
        <v>734.88099999999997</v>
      </c>
      <c r="AV34" s="971"/>
      <c r="AW34" s="971"/>
      <c r="AX34" s="971"/>
      <c r="AY34" s="971"/>
      <c r="AZ34" s="1041" t="s">
        <v>550</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591</v>
      </c>
      <c r="AG63" s="959"/>
      <c r="AH63" s="959"/>
      <c r="AI63" s="959"/>
      <c r="AJ63" s="1022"/>
      <c r="AK63" s="1023"/>
      <c r="AL63" s="963"/>
      <c r="AM63" s="963"/>
      <c r="AN63" s="963"/>
      <c r="AO63" s="963"/>
      <c r="AP63" s="959">
        <v>1294</v>
      </c>
      <c r="AQ63" s="959"/>
      <c r="AR63" s="959"/>
      <c r="AS63" s="959"/>
      <c r="AT63" s="959"/>
      <c r="AU63" s="959">
        <v>848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560</v>
      </c>
      <c r="C68" s="986"/>
      <c r="D68" s="986"/>
      <c r="E68" s="986"/>
      <c r="F68" s="986"/>
      <c r="G68" s="986"/>
      <c r="H68" s="986"/>
      <c r="I68" s="986"/>
      <c r="J68" s="986"/>
      <c r="K68" s="986"/>
      <c r="L68" s="986"/>
      <c r="M68" s="986"/>
      <c r="N68" s="986"/>
      <c r="O68" s="986"/>
      <c r="P68" s="987"/>
      <c r="Q68" s="988">
        <v>34.670999999999999</v>
      </c>
      <c r="R68" s="982"/>
      <c r="S68" s="982"/>
      <c r="T68" s="982"/>
      <c r="U68" s="982"/>
      <c r="V68" s="982">
        <v>7.7809999999999997</v>
      </c>
      <c r="W68" s="982"/>
      <c r="X68" s="982"/>
      <c r="Y68" s="982"/>
      <c r="Z68" s="982"/>
      <c r="AA68" s="982">
        <v>26.89</v>
      </c>
      <c r="AB68" s="982"/>
      <c r="AC68" s="982"/>
      <c r="AD68" s="982"/>
      <c r="AE68" s="982"/>
      <c r="AF68" s="982">
        <v>26.89</v>
      </c>
      <c r="AG68" s="982"/>
      <c r="AH68" s="982"/>
      <c r="AI68" s="982"/>
      <c r="AJ68" s="982"/>
      <c r="AK68" s="982" t="s">
        <v>550</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556</v>
      </c>
      <c r="C69" s="975"/>
      <c r="D69" s="975"/>
      <c r="E69" s="975"/>
      <c r="F69" s="975"/>
      <c r="G69" s="975"/>
      <c r="H69" s="975"/>
      <c r="I69" s="975"/>
      <c r="J69" s="975"/>
      <c r="K69" s="975"/>
      <c r="L69" s="975"/>
      <c r="M69" s="975"/>
      <c r="N69" s="975"/>
      <c r="O69" s="975"/>
      <c r="P69" s="976"/>
      <c r="Q69" s="977">
        <v>11.351000000000001</v>
      </c>
      <c r="R69" s="971"/>
      <c r="S69" s="971"/>
      <c r="T69" s="971"/>
      <c r="U69" s="971"/>
      <c r="V69" s="971">
        <v>9.9160000000000004</v>
      </c>
      <c r="W69" s="971"/>
      <c r="X69" s="971"/>
      <c r="Y69" s="971"/>
      <c r="Z69" s="971"/>
      <c r="AA69" s="971">
        <v>1.4350000000000001</v>
      </c>
      <c r="AB69" s="971"/>
      <c r="AC69" s="971"/>
      <c r="AD69" s="971"/>
      <c r="AE69" s="971"/>
      <c r="AF69" s="971">
        <v>1.4350000000000001</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557</v>
      </c>
      <c r="C70" s="975"/>
      <c r="D70" s="975"/>
      <c r="E70" s="975"/>
      <c r="F70" s="975"/>
      <c r="G70" s="975"/>
      <c r="H70" s="975"/>
      <c r="I70" s="975"/>
      <c r="J70" s="975"/>
      <c r="K70" s="975"/>
      <c r="L70" s="975"/>
      <c r="M70" s="975"/>
      <c r="N70" s="975"/>
      <c r="O70" s="975"/>
      <c r="P70" s="976"/>
      <c r="Q70" s="977">
        <v>166.94499999999999</v>
      </c>
      <c r="R70" s="971"/>
      <c r="S70" s="971"/>
      <c r="T70" s="971"/>
      <c r="U70" s="971"/>
      <c r="V70" s="971">
        <v>153.327</v>
      </c>
      <c r="W70" s="971"/>
      <c r="X70" s="971"/>
      <c r="Y70" s="971"/>
      <c r="Z70" s="971"/>
      <c r="AA70" s="971">
        <v>13.618</v>
      </c>
      <c r="AB70" s="971"/>
      <c r="AC70" s="971"/>
      <c r="AD70" s="971"/>
      <c r="AE70" s="971"/>
      <c r="AF70" s="971">
        <v>13.618</v>
      </c>
      <c r="AG70" s="971"/>
      <c r="AH70" s="971"/>
      <c r="AI70" s="971"/>
      <c r="AJ70" s="971"/>
      <c r="AK70" s="971">
        <v>23</v>
      </c>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558</v>
      </c>
      <c r="C71" s="975"/>
      <c r="D71" s="975"/>
      <c r="E71" s="975"/>
      <c r="F71" s="975"/>
      <c r="G71" s="975"/>
      <c r="H71" s="975"/>
      <c r="I71" s="975"/>
      <c r="J71" s="975"/>
      <c r="K71" s="975"/>
      <c r="L71" s="975"/>
      <c r="M71" s="975"/>
      <c r="N71" s="975"/>
      <c r="O71" s="975"/>
      <c r="P71" s="976"/>
      <c r="Q71" s="977">
        <v>470.14100000000002</v>
      </c>
      <c r="R71" s="971"/>
      <c r="S71" s="971"/>
      <c r="T71" s="971"/>
      <c r="U71" s="971"/>
      <c r="V71" s="971">
        <v>382.798</v>
      </c>
      <c r="W71" s="971"/>
      <c r="X71" s="971"/>
      <c r="Y71" s="971"/>
      <c r="Z71" s="971"/>
      <c r="AA71" s="971">
        <v>87.343000000000004</v>
      </c>
      <c r="AB71" s="971"/>
      <c r="AC71" s="971"/>
      <c r="AD71" s="971"/>
      <c r="AE71" s="971"/>
      <c r="AF71" s="971">
        <v>87.343000000000004</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559</v>
      </c>
      <c r="C72" s="975"/>
      <c r="D72" s="975"/>
      <c r="E72" s="975"/>
      <c r="F72" s="975"/>
      <c r="G72" s="975"/>
      <c r="H72" s="975"/>
      <c r="I72" s="975"/>
      <c r="J72" s="975"/>
      <c r="K72" s="975"/>
      <c r="L72" s="975"/>
      <c r="M72" s="975"/>
      <c r="N72" s="975"/>
      <c r="O72" s="975"/>
      <c r="P72" s="976"/>
      <c r="Q72" s="977">
        <v>34.924999999999997</v>
      </c>
      <c r="R72" s="971"/>
      <c r="S72" s="971"/>
      <c r="T72" s="971"/>
      <c r="U72" s="971"/>
      <c r="V72" s="971">
        <v>2.0190000000000001</v>
      </c>
      <c r="W72" s="971"/>
      <c r="X72" s="971"/>
      <c r="Y72" s="971"/>
      <c r="Z72" s="971"/>
      <c r="AA72" s="971">
        <v>32.905999999999999</v>
      </c>
      <c r="AB72" s="971"/>
      <c r="AC72" s="971"/>
      <c r="AD72" s="971"/>
      <c r="AE72" s="971"/>
      <c r="AF72" s="971">
        <v>32.905999999999999</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3610.5230000000001</v>
      </c>
      <c r="R73" s="971"/>
      <c r="S73" s="971"/>
      <c r="T73" s="971"/>
      <c r="U73" s="971"/>
      <c r="V73" s="971">
        <v>3403.04</v>
      </c>
      <c r="W73" s="971"/>
      <c r="X73" s="971"/>
      <c r="Y73" s="971"/>
      <c r="Z73" s="971"/>
      <c r="AA73" s="971">
        <v>207.483</v>
      </c>
      <c r="AB73" s="971"/>
      <c r="AC73" s="971"/>
      <c r="AD73" s="971"/>
      <c r="AE73" s="971"/>
      <c r="AF73" s="971">
        <v>207.483</v>
      </c>
      <c r="AG73" s="971"/>
      <c r="AH73" s="971"/>
      <c r="AI73" s="971"/>
      <c r="AJ73" s="971"/>
      <c r="AK73" s="971">
        <v>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562</v>
      </c>
      <c r="C74" s="975"/>
      <c r="D74" s="975"/>
      <c r="E74" s="975"/>
      <c r="F74" s="975"/>
      <c r="G74" s="975"/>
      <c r="H74" s="975"/>
      <c r="I74" s="975"/>
      <c r="J74" s="975"/>
      <c r="K74" s="975"/>
      <c r="L74" s="975"/>
      <c r="M74" s="975"/>
      <c r="N74" s="975"/>
      <c r="O74" s="975"/>
      <c r="P74" s="976"/>
      <c r="Q74" s="977">
        <v>5235.9880000000003</v>
      </c>
      <c r="R74" s="971"/>
      <c r="S74" s="971"/>
      <c r="T74" s="971"/>
      <c r="U74" s="971"/>
      <c r="V74" s="971">
        <v>4899.2190000000001</v>
      </c>
      <c r="W74" s="971"/>
      <c r="X74" s="971"/>
      <c r="Y74" s="971"/>
      <c r="Z74" s="971"/>
      <c r="AA74" s="971">
        <v>336.76900000000001</v>
      </c>
      <c r="AB74" s="971"/>
      <c r="AC74" s="971"/>
      <c r="AD74" s="971"/>
      <c r="AE74" s="971"/>
      <c r="AF74" s="971">
        <v>336.76900000000001</v>
      </c>
      <c r="AG74" s="971"/>
      <c r="AH74" s="971"/>
      <c r="AI74" s="971"/>
      <c r="AJ74" s="971"/>
      <c r="AK74" s="971">
        <v>863</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563</v>
      </c>
      <c r="C75" s="975"/>
      <c r="D75" s="975"/>
      <c r="E75" s="975"/>
      <c r="F75" s="975"/>
      <c r="G75" s="975"/>
      <c r="H75" s="975"/>
      <c r="I75" s="975"/>
      <c r="J75" s="975"/>
      <c r="K75" s="975"/>
      <c r="L75" s="975"/>
      <c r="M75" s="975"/>
      <c r="N75" s="975"/>
      <c r="O75" s="975"/>
      <c r="P75" s="976"/>
      <c r="Q75" s="978">
        <v>1148479.0349999999</v>
      </c>
      <c r="R75" s="979"/>
      <c r="S75" s="979"/>
      <c r="T75" s="979"/>
      <c r="U75" s="980"/>
      <c r="V75" s="981">
        <v>1132468.7790000001</v>
      </c>
      <c r="W75" s="979"/>
      <c r="X75" s="979"/>
      <c r="Y75" s="979"/>
      <c r="Z75" s="980"/>
      <c r="AA75" s="981">
        <v>16010.255999999999</v>
      </c>
      <c r="AB75" s="979"/>
      <c r="AC75" s="979"/>
      <c r="AD75" s="979"/>
      <c r="AE75" s="980"/>
      <c r="AF75" s="981">
        <v>16010.255999999999</v>
      </c>
      <c r="AG75" s="979"/>
      <c r="AH75" s="979"/>
      <c r="AI75" s="979"/>
      <c r="AJ75" s="980"/>
      <c r="AK75" s="981">
        <v>6316</v>
      </c>
      <c r="AL75" s="979"/>
      <c r="AM75" s="979"/>
      <c r="AN75" s="979"/>
      <c r="AO75" s="980"/>
      <c r="AP75" s="981" t="s">
        <v>550</v>
      </c>
      <c r="AQ75" s="979"/>
      <c r="AR75" s="979"/>
      <c r="AS75" s="979"/>
      <c r="AT75" s="980"/>
      <c r="AU75" s="981" t="s">
        <v>550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564</v>
      </c>
      <c r="C76" s="975"/>
      <c r="D76" s="975"/>
      <c r="E76" s="975"/>
      <c r="F76" s="975"/>
      <c r="G76" s="975"/>
      <c r="H76" s="975"/>
      <c r="I76" s="975"/>
      <c r="J76" s="975"/>
      <c r="K76" s="975"/>
      <c r="L76" s="975"/>
      <c r="M76" s="975"/>
      <c r="N76" s="975"/>
      <c r="O76" s="975"/>
      <c r="P76" s="976"/>
      <c r="Q76" s="978">
        <v>1212.9939999999999</v>
      </c>
      <c r="R76" s="979"/>
      <c r="S76" s="979"/>
      <c r="T76" s="979"/>
      <c r="U76" s="980"/>
      <c r="V76" s="981">
        <v>1170.3820000000001</v>
      </c>
      <c r="W76" s="979"/>
      <c r="X76" s="979"/>
      <c r="Y76" s="979"/>
      <c r="Z76" s="980"/>
      <c r="AA76" s="981">
        <v>42.612000000000002</v>
      </c>
      <c r="AB76" s="979"/>
      <c r="AC76" s="979"/>
      <c r="AD76" s="979"/>
      <c r="AE76" s="980"/>
      <c r="AF76" s="981">
        <v>42.612000000000002</v>
      </c>
      <c r="AG76" s="979"/>
      <c r="AH76" s="979"/>
      <c r="AI76" s="979"/>
      <c r="AJ76" s="980"/>
      <c r="AK76" s="981" t="s">
        <v>550</v>
      </c>
      <c r="AL76" s="979"/>
      <c r="AM76" s="979"/>
      <c r="AN76" s="979"/>
      <c r="AO76" s="980"/>
      <c r="AP76" s="981" t="s">
        <v>550</v>
      </c>
      <c r="AQ76" s="979"/>
      <c r="AR76" s="979"/>
      <c r="AS76" s="979"/>
      <c r="AT76" s="980"/>
      <c r="AU76" s="981" t="s">
        <v>550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16759</v>
      </c>
      <c r="AG88" s="959"/>
      <c r="AH88" s="959"/>
      <c r="AI88" s="959"/>
      <c r="AJ88" s="959"/>
      <c r="AK88" s="963"/>
      <c r="AL88" s="963"/>
      <c r="AM88" s="963"/>
      <c r="AN88" s="963"/>
      <c r="AO88" s="963"/>
      <c r="AP88" s="959" t="s">
        <v>550</v>
      </c>
      <c r="AQ88" s="959"/>
      <c r="AR88" s="959"/>
      <c r="AS88" s="959"/>
      <c r="AT88" s="959"/>
      <c r="AU88" s="959" t="s">
        <v>550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t="s">
        <v>550</v>
      </c>
      <c r="CX102" s="953"/>
      <c r="CY102" s="953"/>
      <c r="CZ102" s="953"/>
      <c r="DA102" s="954"/>
      <c r="DB102" s="952" t="s">
        <v>550</v>
      </c>
      <c r="DC102" s="953"/>
      <c r="DD102" s="953"/>
      <c r="DE102" s="953"/>
      <c r="DF102" s="954"/>
      <c r="DG102" s="952" t="s">
        <v>550</v>
      </c>
      <c r="DH102" s="953"/>
      <c r="DI102" s="953"/>
      <c r="DJ102" s="953"/>
      <c r="DK102" s="954"/>
      <c r="DL102" s="952" t="s">
        <v>550</v>
      </c>
      <c r="DM102" s="953"/>
      <c r="DN102" s="953"/>
      <c r="DO102" s="953"/>
      <c r="DP102" s="954"/>
      <c r="DQ102" s="952" t="s">
        <v>550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428615</v>
      </c>
      <c r="AB110" s="889"/>
      <c r="AC110" s="889"/>
      <c r="AD110" s="889"/>
      <c r="AE110" s="890"/>
      <c r="AF110" s="891">
        <v>442492</v>
      </c>
      <c r="AG110" s="889"/>
      <c r="AH110" s="889"/>
      <c r="AI110" s="889"/>
      <c r="AJ110" s="890"/>
      <c r="AK110" s="891">
        <v>447818</v>
      </c>
      <c r="AL110" s="889"/>
      <c r="AM110" s="889"/>
      <c r="AN110" s="889"/>
      <c r="AO110" s="890"/>
      <c r="AP110" s="892">
        <v>14.8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5604331</v>
      </c>
      <c r="BR110" s="842"/>
      <c r="BS110" s="842"/>
      <c r="BT110" s="842"/>
      <c r="BU110" s="842"/>
      <c r="BV110" s="842">
        <v>5404875</v>
      </c>
      <c r="BW110" s="842"/>
      <c r="BX110" s="842"/>
      <c r="BY110" s="842"/>
      <c r="BZ110" s="842"/>
      <c r="CA110" s="842">
        <v>5203666</v>
      </c>
      <c r="CB110" s="842"/>
      <c r="CC110" s="842"/>
      <c r="CD110" s="842"/>
      <c r="CE110" s="842"/>
      <c r="CF110" s="866">
        <v>171.4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126004</v>
      </c>
      <c r="DH110" s="842"/>
      <c r="DI110" s="842"/>
      <c r="DJ110" s="842"/>
      <c r="DK110" s="842"/>
      <c r="DL110" s="842">
        <v>121438</v>
      </c>
      <c r="DM110" s="842"/>
      <c r="DN110" s="842"/>
      <c r="DO110" s="842"/>
      <c r="DP110" s="842"/>
      <c r="DQ110" s="842">
        <v>116835</v>
      </c>
      <c r="DR110" s="842"/>
      <c r="DS110" s="842"/>
      <c r="DT110" s="842"/>
      <c r="DU110" s="842"/>
      <c r="DV110" s="843">
        <v>3.8</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126004</v>
      </c>
      <c r="BR111" s="817"/>
      <c r="BS111" s="817"/>
      <c r="BT111" s="817"/>
      <c r="BU111" s="817"/>
      <c r="BV111" s="817">
        <v>121438</v>
      </c>
      <c r="BW111" s="817"/>
      <c r="BX111" s="817"/>
      <c r="BY111" s="817"/>
      <c r="BZ111" s="817"/>
      <c r="CA111" s="817">
        <v>116835</v>
      </c>
      <c r="CB111" s="817"/>
      <c r="CC111" s="817"/>
      <c r="CD111" s="817"/>
      <c r="CE111" s="817"/>
      <c r="CF111" s="875">
        <v>3.8</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785445</v>
      </c>
      <c r="BR112" s="817"/>
      <c r="BS112" s="817"/>
      <c r="BT112" s="817"/>
      <c r="BU112" s="817"/>
      <c r="BV112" s="817">
        <v>763217</v>
      </c>
      <c r="BW112" s="817"/>
      <c r="BX112" s="817"/>
      <c r="BY112" s="817"/>
      <c r="BZ112" s="817"/>
      <c r="CA112" s="817">
        <v>848063</v>
      </c>
      <c r="CB112" s="817"/>
      <c r="CC112" s="817"/>
      <c r="CD112" s="817"/>
      <c r="CE112" s="817"/>
      <c r="CF112" s="875">
        <v>27.9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91510</v>
      </c>
      <c r="AB113" s="919"/>
      <c r="AC113" s="919"/>
      <c r="AD113" s="919"/>
      <c r="AE113" s="920"/>
      <c r="AF113" s="921">
        <v>68672</v>
      </c>
      <c r="AG113" s="919"/>
      <c r="AH113" s="919"/>
      <c r="AI113" s="919"/>
      <c r="AJ113" s="920"/>
      <c r="AK113" s="921">
        <v>73208</v>
      </c>
      <c r="AL113" s="919"/>
      <c r="AM113" s="919"/>
      <c r="AN113" s="919"/>
      <c r="AO113" s="920"/>
      <c r="AP113" s="922">
        <v>2.4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856248</v>
      </c>
      <c r="BR114" s="817"/>
      <c r="BS114" s="817"/>
      <c r="BT114" s="817"/>
      <c r="BU114" s="817"/>
      <c r="BV114" s="817">
        <v>855474</v>
      </c>
      <c r="BW114" s="817"/>
      <c r="BX114" s="817"/>
      <c r="BY114" s="817"/>
      <c r="BZ114" s="817"/>
      <c r="CA114" s="817">
        <v>819300</v>
      </c>
      <c r="CB114" s="817"/>
      <c r="CC114" s="817"/>
      <c r="CD114" s="817"/>
      <c r="CE114" s="817"/>
      <c r="CF114" s="875">
        <v>27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4529</v>
      </c>
      <c r="AB115" s="919"/>
      <c r="AC115" s="919"/>
      <c r="AD115" s="919"/>
      <c r="AE115" s="920"/>
      <c r="AF115" s="921">
        <v>4566</v>
      </c>
      <c r="AG115" s="919"/>
      <c r="AH115" s="919"/>
      <c r="AI115" s="919"/>
      <c r="AJ115" s="920"/>
      <c r="AK115" s="921">
        <v>4603</v>
      </c>
      <c r="AL115" s="919"/>
      <c r="AM115" s="919"/>
      <c r="AN115" s="919"/>
      <c r="AO115" s="920"/>
      <c r="AP115" s="922">
        <v>0.2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524654</v>
      </c>
      <c r="AB117" s="903"/>
      <c r="AC117" s="903"/>
      <c r="AD117" s="903"/>
      <c r="AE117" s="904"/>
      <c r="AF117" s="905">
        <v>515730</v>
      </c>
      <c r="AG117" s="903"/>
      <c r="AH117" s="903"/>
      <c r="AI117" s="903"/>
      <c r="AJ117" s="904"/>
      <c r="AK117" s="905">
        <v>525629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4529</v>
      </c>
      <c r="AB119" s="889"/>
      <c r="AC119" s="889"/>
      <c r="AD119" s="889"/>
      <c r="AE119" s="890"/>
      <c r="AF119" s="891">
        <v>4566</v>
      </c>
      <c r="AG119" s="889"/>
      <c r="AH119" s="889"/>
      <c r="AI119" s="889"/>
      <c r="AJ119" s="890"/>
      <c r="AK119" s="891">
        <v>4603</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7372028</v>
      </c>
      <c r="BR119" s="845"/>
      <c r="BS119" s="845"/>
      <c r="BT119" s="845"/>
      <c r="BU119" s="845"/>
      <c r="BV119" s="845">
        <v>7145004</v>
      </c>
      <c r="BW119" s="845"/>
      <c r="BX119" s="845"/>
      <c r="BY119" s="845"/>
      <c r="BZ119" s="845"/>
      <c r="CA119" s="845">
        <v>6987864</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2561467</v>
      </c>
      <c r="BR120" s="842"/>
      <c r="BS120" s="842"/>
      <c r="BT120" s="842"/>
      <c r="BU120" s="842"/>
      <c r="BV120" s="842">
        <v>2775969</v>
      </c>
      <c r="BW120" s="842"/>
      <c r="BX120" s="842"/>
      <c r="BY120" s="842"/>
      <c r="BZ120" s="842"/>
      <c r="CA120" s="842">
        <v>2963657</v>
      </c>
      <c r="CB120" s="842"/>
      <c r="CC120" s="842"/>
      <c r="CD120" s="842"/>
      <c r="CE120" s="842"/>
      <c r="CF120" s="866">
        <v>97.6</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734881</v>
      </c>
      <c r="DR120" s="842"/>
      <c r="DS120" s="842"/>
      <c r="DT120" s="842"/>
      <c r="DU120" s="842"/>
      <c r="DV120" s="843">
        <v>24.2</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95761</v>
      </c>
      <c r="DR121" s="817"/>
      <c r="DS121" s="817"/>
      <c r="DT121" s="817"/>
      <c r="DU121" s="817"/>
      <c r="DV121" s="794">
        <v>3.2</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4341334</v>
      </c>
      <c r="BR122" s="845"/>
      <c r="BS122" s="845"/>
      <c r="BT122" s="845"/>
      <c r="BU122" s="845"/>
      <c r="BV122" s="845">
        <v>4161132</v>
      </c>
      <c r="BW122" s="845"/>
      <c r="BX122" s="845"/>
      <c r="BY122" s="845"/>
      <c r="BZ122" s="845"/>
      <c r="CA122" s="845">
        <v>4001937</v>
      </c>
      <c r="CB122" s="845"/>
      <c r="CC122" s="845"/>
      <c r="CD122" s="845"/>
      <c r="CE122" s="845"/>
      <c r="CF122" s="846">
        <v>131.80000000000001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2641</v>
      </c>
      <c r="DH122" s="817"/>
      <c r="DI122" s="817"/>
      <c r="DJ122" s="817"/>
      <c r="DK122" s="817"/>
      <c r="DL122" s="817">
        <v>3112</v>
      </c>
      <c r="DM122" s="817"/>
      <c r="DN122" s="817"/>
      <c r="DO122" s="817"/>
      <c r="DP122" s="817"/>
      <c r="DQ122" s="817">
        <v>17421</v>
      </c>
      <c r="DR122" s="817"/>
      <c r="DS122" s="817"/>
      <c r="DT122" s="817"/>
      <c r="DU122" s="817"/>
      <c r="DV122" s="794">
        <v>0.6</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6902801</v>
      </c>
      <c r="BR123" s="833"/>
      <c r="BS123" s="833"/>
      <c r="BT123" s="833"/>
      <c r="BU123" s="833"/>
      <c r="BV123" s="833">
        <v>6937101</v>
      </c>
      <c r="BW123" s="833"/>
      <c r="BX123" s="833"/>
      <c r="BY123" s="833"/>
      <c r="BZ123" s="833"/>
      <c r="CA123" s="833">
        <v>6965594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16.3</v>
      </c>
      <c r="BR124" s="831"/>
      <c r="BS124" s="831"/>
      <c r="BT124" s="831"/>
      <c r="BU124" s="831"/>
      <c r="BV124" s="831">
        <v>7.1</v>
      </c>
      <c r="BW124" s="831"/>
      <c r="BX124" s="831"/>
      <c r="BY124" s="831"/>
      <c r="BZ124" s="831"/>
      <c r="CA124" s="831">
        <v>0.7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812141</v>
      </c>
      <c r="DH124" s="764"/>
      <c r="DI124" s="764"/>
      <c r="DJ124" s="764"/>
      <c r="DK124" s="765"/>
      <c r="DL124" s="766">
        <v>760105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v>8789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3212368</v>
      </c>
      <c r="AB129" s="780"/>
      <c r="AC129" s="780"/>
      <c r="AD129" s="780"/>
      <c r="AE129" s="781"/>
      <c r="AF129" s="782">
        <v>3233369</v>
      </c>
      <c r="AG129" s="780"/>
      <c r="AH129" s="780"/>
      <c r="AI129" s="780"/>
      <c r="AJ129" s="781"/>
      <c r="AK129" s="782">
        <v>3350485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334492</v>
      </c>
      <c r="AB130" s="780"/>
      <c r="AC130" s="780"/>
      <c r="AD130" s="780"/>
      <c r="AE130" s="781"/>
      <c r="AF130" s="782">
        <v>324736</v>
      </c>
      <c r="AG130" s="780"/>
      <c r="AH130" s="780"/>
      <c r="AI130" s="780"/>
      <c r="AJ130" s="781"/>
      <c r="AK130" s="782">
        <v>314930</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2877876</v>
      </c>
      <c r="AB131" s="764"/>
      <c r="AC131" s="764"/>
      <c r="AD131" s="764"/>
      <c r="AE131" s="765"/>
      <c r="AF131" s="766">
        <v>2908633</v>
      </c>
      <c r="AG131" s="764"/>
      <c r="AH131" s="764"/>
      <c r="AI131" s="764"/>
      <c r="AJ131" s="765"/>
      <c r="AK131" s="766">
        <v>3035555</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0.7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6.6077204160000003</v>
      </c>
      <c r="AB132" s="745"/>
      <c r="AC132" s="745"/>
      <c r="AD132" s="745"/>
      <c r="AE132" s="746"/>
      <c r="AF132" s="747">
        <v>6.5664523509999997</v>
      </c>
      <c r="AG132" s="745"/>
      <c r="AH132" s="745"/>
      <c r="AI132" s="745"/>
      <c r="AJ132" s="746"/>
      <c r="AK132" s="747">
        <v>6.651501949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6.1</v>
      </c>
      <c r="AB133" s="724"/>
      <c r="AC133" s="724"/>
      <c r="AD133" s="724"/>
      <c r="AE133" s="725"/>
      <c r="AF133" s="723">
        <v>6.3</v>
      </c>
      <c r="AG133" s="724"/>
      <c r="AH133" s="724"/>
      <c r="AI133" s="724"/>
      <c r="AJ133" s="725"/>
      <c r="AK133" s="723">
        <v>6.6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bYk5iNocIH2tpfVndZOSJrJlilflyOXs/SHM5heyHXJQizqOk20E1RTzzjrN6LAh+kpY6Z9zomTwcH93BaOpg==" saltValue="eh/ObCWeq3Wu7kQFFFhy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6PXT9TPONsOtAsBErcdXw0v8Yoyn1+LpwFDJ8FRexai9jrB6aK4FrPq1Mp53+ls2o3Ih4TwmCGiJ4JbkZobQw==" saltValue="rcuf0PuTpKhGXtLW2Ile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UOpzznmDt56tXUHC9s/2XpgTI/B8kvCZL4Kgu/pknW7FxdnHS78ViBEQJ2yJ2MzfLBZ6Y00oaYPwbvhdVYLDw==" saltValue="wWKpkerBSRcNvKEWom5S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1083798</v>
      </c>
      <c r="AP9" s="269">
        <v>104021</v>
      </c>
      <c r="AQ9" s="270">
        <v>120794</v>
      </c>
      <c r="AR9" s="271">
        <v>-13.9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20141</v>
      </c>
      <c r="AP10" s="272">
        <v>1933</v>
      </c>
      <c r="AQ10" s="273">
        <v>16294</v>
      </c>
      <c r="AR10" s="274">
        <v>-88.1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1928</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v>20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62155</v>
      </c>
      <c r="AP13" s="272">
        <v>5966</v>
      </c>
      <c r="AQ13" s="273">
        <v>4630</v>
      </c>
      <c r="AR13" s="274">
        <v>28.9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16608</v>
      </c>
      <c r="AP14" s="272">
        <v>1594</v>
      </c>
      <c r="AQ14" s="273">
        <v>2459</v>
      </c>
      <c r="AR14" s="274">
        <v>-35.200000000000003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-69652</v>
      </c>
      <c r="AP15" s="272">
        <v>-6685</v>
      </c>
      <c r="AQ15" s="273">
        <v>-7108</v>
      </c>
      <c r="AR15" s="274">
        <v>-6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1113050</v>
      </c>
      <c r="AP16" s="272">
        <v>106829</v>
      </c>
      <c r="AQ16" s="273">
        <v>139017</v>
      </c>
      <c r="AR16" s="274">
        <v>-23.2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9.6</v>
      </c>
      <c r="AP21" s="286">
        <v>11.1</v>
      </c>
      <c r="AQ21" s="287">
        <v>-1.5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97.6</v>
      </c>
      <c r="AP22" s="291">
        <v>96.5</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447818</v>
      </c>
      <c r="AP32" s="300">
        <v>42981</v>
      </c>
      <c r="AQ32" s="301">
        <v>62408</v>
      </c>
      <c r="AR32" s="302">
        <v>-31.1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v>4</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73208</v>
      </c>
      <c r="AP35" s="300">
        <v>7026</v>
      </c>
      <c r="AQ35" s="301">
        <v>14219</v>
      </c>
      <c r="AR35" s="302">
        <v>-50.6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t="s">
        <v>488</v>
      </c>
      <c r="AP36" s="300" t="s">
        <v>488</v>
      </c>
      <c r="AQ36" s="301">
        <v>4004</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4603</v>
      </c>
      <c r="AP37" s="300">
        <v>442</v>
      </c>
      <c r="AQ37" s="301">
        <v>309</v>
      </c>
      <c r="AR37" s="302">
        <v>43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4</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-8789</v>
      </c>
      <c r="AP39" s="300">
        <v>-844</v>
      </c>
      <c r="AQ39" s="301">
        <v>-2554</v>
      </c>
      <c r="AR39" s="302">
        <v>-67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-314930</v>
      </c>
      <c r="AP40" s="300">
        <v>-30227</v>
      </c>
      <c r="AQ40" s="301">
        <v>-52280</v>
      </c>
      <c r="AR40" s="302">
        <v>-42.2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201910</v>
      </c>
      <c r="AP41" s="300">
        <v>19379</v>
      </c>
      <c r="AQ41" s="301">
        <v>26115</v>
      </c>
      <c r="AR41" s="302">
        <v>-25.8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1134084</v>
      </c>
      <c r="AN51" s="322">
        <v>103749</v>
      </c>
      <c r="AO51" s="323">
        <v>82.5</v>
      </c>
      <c r="AP51" s="324">
        <v>117234</v>
      </c>
      <c r="AQ51" s="325">
        <v>13.4</v>
      </c>
      <c r="AR51" s="326">
        <v>69.099999999999994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318467</v>
      </c>
      <c r="AN52" s="330">
        <v>29134</v>
      </c>
      <c r="AO52" s="331">
        <v>-4</v>
      </c>
      <c r="AP52" s="332">
        <v>59796</v>
      </c>
      <c r="AQ52" s="333">
        <v>16.600000000000001</v>
      </c>
      <c r="AR52" s="334">
        <v>-20.6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2146884</v>
      </c>
      <c r="AN53" s="322">
        <v>199599</v>
      </c>
      <c r="AO53" s="323">
        <v>92.4</v>
      </c>
      <c r="AP53" s="324">
        <v>97758</v>
      </c>
      <c r="AQ53" s="325">
        <v>-16.600000000000001</v>
      </c>
      <c r="AR53" s="326">
        <v>109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72364</v>
      </c>
      <c r="AN54" s="330">
        <v>6728</v>
      </c>
      <c r="AO54" s="331">
        <v>-76.900000000000006</v>
      </c>
      <c r="AP54" s="332">
        <v>45946</v>
      </c>
      <c r="AQ54" s="333">
        <v>-23.2</v>
      </c>
      <c r="AR54" s="334">
        <v>-53.7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812344</v>
      </c>
      <c r="AN55" s="322">
        <v>76521</v>
      </c>
      <c r="AO55" s="323">
        <v>-61.7</v>
      </c>
      <c r="AP55" s="324">
        <v>91338</v>
      </c>
      <c r="AQ55" s="325">
        <v>-6.6</v>
      </c>
      <c r="AR55" s="326">
        <v>-55.1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157229</v>
      </c>
      <c r="AN56" s="330">
        <v>14811</v>
      </c>
      <c r="AO56" s="331">
        <v>120.1</v>
      </c>
      <c r="AP56" s="332">
        <v>43989</v>
      </c>
      <c r="AQ56" s="333">
        <v>-4.3</v>
      </c>
      <c r="AR56" s="334">
        <v>124.4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569689</v>
      </c>
      <c r="AN57" s="322">
        <v>54323</v>
      </c>
      <c r="AO57" s="323">
        <v>-29</v>
      </c>
      <c r="AP57" s="324">
        <v>103975</v>
      </c>
      <c r="AQ57" s="325">
        <v>13.8</v>
      </c>
      <c r="AR57" s="326">
        <v>-42.8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98047</v>
      </c>
      <c r="AN58" s="330">
        <v>9349</v>
      </c>
      <c r="AO58" s="331">
        <v>-36.9</v>
      </c>
      <c r="AP58" s="332">
        <v>52698</v>
      </c>
      <c r="AQ58" s="333">
        <v>19.8</v>
      </c>
      <c r="AR58" s="334">
        <v>-56.7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682563</v>
      </c>
      <c r="AN59" s="322">
        <v>65511</v>
      </c>
      <c r="AO59" s="323">
        <v>20.6</v>
      </c>
      <c r="AP59" s="324">
        <v>112678</v>
      </c>
      <c r="AQ59" s="325">
        <v>8.4</v>
      </c>
      <c r="AR59" s="326">
        <v>12.2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247512</v>
      </c>
      <c r="AN60" s="330">
        <v>23756</v>
      </c>
      <c r="AO60" s="331">
        <v>154.1</v>
      </c>
      <c r="AP60" s="332">
        <v>55165</v>
      </c>
      <c r="AQ60" s="333">
        <v>4.7</v>
      </c>
      <c r="AR60" s="334">
        <v>149.4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1069113</v>
      </c>
      <c r="AN61" s="337">
        <v>99941</v>
      </c>
      <c r="AO61" s="338">
        <v>21</v>
      </c>
      <c r="AP61" s="339">
        <v>104597</v>
      </c>
      <c r="AQ61" s="340">
        <v>2.5</v>
      </c>
      <c r="AR61" s="326">
        <v>18.5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178724</v>
      </c>
      <c r="AN62" s="330">
        <v>16756</v>
      </c>
      <c r="AO62" s="331">
        <v>31.3</v>
      </c>
      <c r="AP62" s="332">
        <v>51519</v>
      </c>
      <c r="AQ62" s="333">
        <v>2.7</v>
      </c>
      <c r="AR62" s="334">
        <v>28.6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vhd5ThnIMvtfJqzNuumpsqBb6QOeSnNR7fRkQ4z8hBtpp/czhW/YxzrwFm2lOzXnJhjLeFE5SgAP/ILKGLrXA==" saltValue="jDN8MymFLadMZGRTDnoR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aegq4aJMX0LV1elmnD92IUItGZxoA1kJ7n42ZE84dZpCDDS7DbGkbMGWL42YO1PblmXazQYaqH4iXCTYtatjMA==" saltValue="yx0uN1gnSmh040Q7aabl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ADX++JCrSlJW9j1wDbgFBFxno0cezQVgHfLzZWn3Fth5lRKLK+tjtYCrYanSjT7bMWy/1sK9PBIJd/sjdtfEQA==" saltValue="MNuOQPhnQtVYIHAuGvZl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24.49</v>
      </c>
      <c r="G47" s="12">
        <v>36.56</v>
      </c>
      <c r="H47" s="12">
        <v>46.56</v>
      </c>
      <c r="I47" s="12">
        <v>41.33</v>
      </c>
      <c r="J47" s="13">
        <v>39.79</v>
      </c>
    </row>
    <row r="48" spans="2:10" ht="57.75" customHeight="1" x14ac:dyDescent="0.2">
      <c r="B48" s="14"/>
      <c r="C48" s="1141" t="s">
        <v>4</v>
      </c>
      <c r="D48" s="1141"/>
      <c r="E48" s="1142"/>
      <c r="F48" s="15">
        <v>12.28</v>
      </c>
      <c r="G48" s="16">
        <v>15.44</v>
      </c>
      <c r="H48" s="16">
        <v>11.99</v>
      </c>
      <c r="I48" s="16">
        <v>13.36</v>
      </c>
      <c r="J48" s="17">
        <v>11.8</v>
      </c>
    </row>
    <row r="49" spans="2:10" ht="57.75" customHeight="1" thickBot="1" x14ac:dyDescent="0.25">
      <c r="B49" s="18"/>
      <c r="C49" s="1143" t="s">
        <v>5</v>
      </c>
      <c r="D49" s="1143"/>
      <c r="E49" s="1144"/>
      <c r="F49" s="19">
        <v>18.22</v>
      </c>
      <c r="G49" s="20">
        <v>10.96</v>
      </c>
      <c r="H49" s="20" t="s">
        <v>532</v>
      </c>
      <c r="I49" s="20" t="s">
        <v>533</v>
      </c>
      <c r="J49" s="21" t="s">
        <v>534</v>
      </c>
    </row>
    <row r="50" spans="2:10" ht="13" x14ac:dyDescent="0.2"/>
  </sheetData>
  <sheetProtection algorithmName="SHA-512" hashValue="N9equ1NloBvcg1w7IqwAi91E5X7sYdbZtHNquYF8Agsx52tq9iEVqc0BTI4KDhwsec/PjtS4HfWRuymfOsP77Q==" saltValue="XjhftMrFACbyFhV3rGKR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2026-03-18T08:28:38Z</cp:lastPrinted>
  <dcterms:created xsi:type="dcterms:W3CDTF">2026-02-23T06:06:01Z</dcterms:created>
  <dcterms:modified xsi:type="dcterms:W3CDTF">2026-03-25T03:09:51Z</dcterms:modified>
  <cp:category/>
</cp:coreProperties>
</file>