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78368248\Desktop\新しいフォルダー\"/>
    </mc:Choice>
  </mc:AlternateContent>
  <xr:revisionPtr revIDLastSave="0" documentId="13_ncr:1_{2BE4CED3-485A-48F4-8DBD-065FCAEE2753}"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O35" i="10"/>
  <c r="BE35" i="10"/>
  <c r="CO34" i="10"/>
  <c r="BW34" i="10"/>
  <c r="BW35" i="10" s="1"/>
  <c r="BW36" i="10" s="1"/>
  <c r="BW37" i="10" s="1"/>
  <c r="BW38" i="10" s="1"/>
  <c r="BW39" i="10" s="1"/>
  <c r="BW40" i="10" s="1"/>
  <c r="BW41" i="10" s="1"/>
  <c r="BW42" i="10" s="1"/>
  <c r="BW43" i="10" s="1"/>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AM34" i="10" l="1"/>
  <c r="AM35" i="10" s="1"/>
  <c r="BE34" i="10" l="1"/>
</calcChain>
</file>

<file path=xl/sharedStrings.xml><?xml version="1.0" encoding="utf-8"?>
<sst xmlns="http://schemas.openxmlformats.org/spreadsheetml/2006/main" count="1123" uniqueCount="569">
  <si>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</si>
  <si>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</si>
  <si>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</si>
  <si>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</si>
  <si>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</si>
  <si>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</si>
  <si>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</si>
  <si>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</si>
  <si>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</si>
  <si>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</si>
  <si>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</si>
  <si>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</si>
  <si>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</si>
  <si>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</si>
  <si>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</si>
  <si>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</si>
  <si>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</si>
  <si>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</si>
  <si>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</si>
  <si>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</si>
  <si>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</si>
  <si>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</si>
  <si>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</si>
  <si>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</si>
  <si>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</si>
  <si>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</si>
  <si>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</si>
  <si>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</si>
  <si>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</si>
  <si>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</si>
  <si>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</si>
  <si>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</si>
  <si>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</si>
  <si>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</si>
  <si>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</si>
  <si>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</si>
  <si>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</si>
  <si>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</si>
  <si>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</si>
  <si>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</si>
  <si>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</si>
  <si>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</si>
  <si>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</si>
  <si>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</si>
  <si>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</si>
  <si>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</si>
  <si>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</si>
  <si>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</si>
  <si>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</si>
  <si>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</si>
  <si>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</si>
  <si>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</si>
  <si>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</si>
  <si>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</si>
  <si>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</si>
  <si>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</si>
  <si>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</si>
  <si>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</si>
  <si>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</si>
  <si>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</si>
  <si>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</si>
  <si>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</si>
  <si>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</si>
  <si>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</si>
  <si>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</si>
  <si>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</si>
  <si>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</si>
  <si>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</si>
  <si>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</si>
  <si>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</si>
  <si>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</si>
  <si>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</si>
  <si>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</si>
  <si>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</si>
  <si>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</si>
  <si>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</si>
  <si>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</si>
  <si>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</si>
  <si>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</si>
  <si>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</si>
  <si>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</si>
  <si>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Ⅳ－２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</si>
  <si>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</si>
  <si>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</si>
  <si>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</si>
  <si>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</si>
  <si>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</si>
  <si>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</si>
  <si>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</si>
  <si>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</si>
  <si>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</si>
  <si>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</si>
  <si>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</si>
  <si>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</si>
  <si>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開成町</t>
    <phoneticPr fontId="5"/>
  </si>
  <si>
    <t>地方交付税種地</t>
    <rPh sb="0" eb="2">
      <t>チホウ</t>
    </rPh>
    <rPh sb="2" eb="5">
      <t>コウフゼイ</t>
    </rPh>
    <rPh sb="5" eb="6">
      <t>シュ</t>
    </rPh>
    <rPh sb="6" eb="7">
      <t>チ</t>
    </rPh>
    <phoneticPr fontId="5"/>
  </si>
  <si>
    <t>2-4</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</si>
  <si>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</si>
  <si>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</si>
  <si>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</si>
  <si>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</si>
  <si>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</si>
  <si>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</si>
  <si>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</si>
  <si>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</si>
  <si>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</si>
  <si>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</si>
  <si>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</si>
  <si>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</si>
  <si>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</si>
  <si>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</si>
  <si>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</si>
  <si>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</si>
  <si>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</si>
  <si>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</si>
  <si>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</si>
  <si>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</si>
  <si>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</si>
  <si>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7.7</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</si>
  <si>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</si>
  <si>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</si>
  <si>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</si>
  <si>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</si>
  <si>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</si>
  <si>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</si>
  <si>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</si>
  <si>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</si>
  <si>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</si>
  <si>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</si>
  <si>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</si>
  <si>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</si>
  <si>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</si>
  <si>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</si>
  <si>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</si>
  <si>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</si>
  <si>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</si>
  <si>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</si>
  <si>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</si>
  <si>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</si>
  <si>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</si>
  <si>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</si>
  <si>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</si>
  <si>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</si>
  <si>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</si>
  <si>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</si>
  <si>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</si>
  <si>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</si>
  <si>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</si>
  <si>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</si>
  <si>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</si>
  <si>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</si>
  <si>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</si>
  <si>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</si>
  <si>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</si>
  <si>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</si>
  <si>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</si>
  <si>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</si>
  <si>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</si>
  <si>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</si>
  <si>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</si>
  <si>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</si>
  <si>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</si>
  <si>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</si>
  <si>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</si>
  <si>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</si>
  <si>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</si>
  <si>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</si>
  <si>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</si>
  <si>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</si>
  <si>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</si>
  <si>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</si>
  <si>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</si>
  <si>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</si>
  <si>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</si>
  <si>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</si>
  <si>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</si>
  <si>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</si>
  <si>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</si>
  <si>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</si>
  <si>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</si>
  <si>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</si>
  <si>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</si>
  <si>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</si>
  <si>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</si>
  <si>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</si>
  <si>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</si>
  <si>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</si>
  <si>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</si>
  <si>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</si>
  <si>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</si>
  <si>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</si>
  <si>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</si>
  <si>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</si>
  <si>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</si>
  <si>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</si>
  <si>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</si>
  <si>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</si>
  <si>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</si>
  <si>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</si>
  <si>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</si>
  <si>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</si>
  <si>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</si>
  <si>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</si>
  <si>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神奈川県開成町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</si>
  <si>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</si>
  <si>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</si>
  <si>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</si>
  <si>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</si>
  <si>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</si>
  <si>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</si>
  <si>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</si>
  <si>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</si>
  <si>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</si>
  <si>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</si>
  <si>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</si>
  <si>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</si>
  <si>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</si>
  <si>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</si>
  <si>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</si>
  <si>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</si>
  <si>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</si>
  <si>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</si>
  <si>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</si>
  <si>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</si>
  <si>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</si>
  <si>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</si>
  <si>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</si>
  <si>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</si>
  <si>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</si>
  <si>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</si>
  <si>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</si>
  <si>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</si>
  <si>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</si>
  <si>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</si>
  <si>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</si>
  <si>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</si>
  <si>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</si>
  <si>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</si>
  <si>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</si>
  <si>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</si>
  <si>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</si>
  <si>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</si>
  <si>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</si>
  <si>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</si>
  <si>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</si>
  <si>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</si>
  <si>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</si>
  <si>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</si>
  <si>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</si>
  <si>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</si>
  <si>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</si>
  <si>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</si>
  <si>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</si>
  <si>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</si>
  <si>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</si>
  <si>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</si>
  <si>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</si>
  <si>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</si>
  <si>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</si>
  <si>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</si>
  <si>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</si>
  <si>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</si>
  <si>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</si>
  <si>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</si>
  <si>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</si>
  <si>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</si>
  <si>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</si>
  <si>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</si>
  <si>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</si>
  <si>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</si>
  <si>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</si>
  <si>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</si>
  <si>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</si>
  <si>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</si>
  <si>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</si>
  <si>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</si>
  <si>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</si>
  <si>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</si>
  <si>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</si>
  <si>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</si>
  <si>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</si>
  <si>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</si>
  <si>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</si>
  <si>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</si>
  <si>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</si>
  <si>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</si>
  <si>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</si>
  <si>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</si>
  <si>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</si>
  <si>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</si>
  <si>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</si>
  <si>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</si>
  <si>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</si>
  <si>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</si>
  <si>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</si>
  <si>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</si>
  <si>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</si>
  <si>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</si>
  <si>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</si>
  <si>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</si>
  <si>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</si>
  <si>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</si>
  <si>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</si>
  <si>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</si>
  <si>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</si>
  <si>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</si>
  <si>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</si>
  <si>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</si>
  <si>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</si>
  <si>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</si>
  <si>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</si>
  <si>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</si>
  <si>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</si>
  <si>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</si>
  <si>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</si>
  <si>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</si>
  <si>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</si>
  <si>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</si>
  <si>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</si>
  <si>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</si>
  <si>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</si>
  <si>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</si>
  <si>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</si>
  <si>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</si>
  <si>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</si>
  <si>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</si>
  <si>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</si>
  <si>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</si>
  <si>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</si>
  <si>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</si>
  <si>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</si>
  <si>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</si>
  <si>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</si>
  <si>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</si>
  <si>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</si>
  <si>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</si>
  <si>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</si>
  <si>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</si>
  <si>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</si>
  <si>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</si>
  <si>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</si>
  <si>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</si>
  <si>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</si>
  <si>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</si>
  <si>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</si>
  <si>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</si>
  <si>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</si>
  <si>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</si>
  <si>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</si>
  <si>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</si>
  <si>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</si>
  <si>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</si>
  <si>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</si>
  <si>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</si>
  <si>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神奈川県開成町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</si>
  <si>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</si>
  <si>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</si>
  <si>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</si>
  <si>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</si>
  <si>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</si>
  <si>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</si>
  <si>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</si>
  <si>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</si>
  <si>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</si>
  <si>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</si>
  <si>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</si>
  <si>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</si>
  <si>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</si>
  <si>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</si>
  <si>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</si>
  <si>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</si>
  <si>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</si>
  <si>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</si>
  <si>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</si>
  <si>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</si>
  <si>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給食事業特別会計</t>
    <phoneticPr fontId="5"/>
  </si>
  <si>
    <t>駅前通り線周辺地区土地区画整理事業特別会計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</si>
  <si>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</si>
  <si>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</si>
  <si>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</si>
  <si>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</si>
  <si>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</si>
  <si>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</si>
  <si>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</si>
  <si>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</si>
  <si>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</si>
  <si>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</si>
  <si>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</si>
  <si>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</si>
  <si>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</si>
  <si>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</si>
  <si>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介護保険事業特別会計</t>
    <phoneticPr fontId="5"/>
  </si>
  <si>
    <t>後期高齢者医療事業特別会計</t>
    <phoneticPr fontId="5"/>
  </si>
  <si>
    <t>水道事業会計</t>
    <phoneticPr fontId="5"/>
  </si>
  <si>
    <t>法適用企業</t>
    <phoneticPr fontId="5"/>
  </si>
  <si>
    <t>下水道事業会計</t>
    <phoneticPr fontId="5"/>
  </si>
  <si>
    <t>駅前通り線周辺地区土地区画整理事業特別会計（公営企業）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</si>
  <si>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</si>
  <si>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</si>
  <si>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</si>
  <si>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</si>
  <si>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</si>
  <si>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</si>
  <si>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</si>
  <si>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</si>
  <si>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</si>
  <si>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</si>
  <si>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</si>
  <si>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</si>
  <si>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</si>
  <si>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</si>
  <si>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</si>
  <si>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</si>
  <si>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</si>
  <si>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</si>
  <si>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</si>
  <si>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</si>
  <si>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</si>
  <si>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</si>
  <si>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</si>
  <si>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</si>
  <si>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</si>
  <si>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</si>
  <si>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</si>
  <si>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</si>
  <si>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</si>
  <si>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</si>
  <si>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</si>
  <si>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</si>
  <si>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</si>
  <si>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</si>
  <si>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</si>
  <si>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</si>
  <si>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</si>
  <si>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</si>
  <si>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</si>
  <si>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</si>
  <si>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</si>
  <si>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</si>
  <si>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</si>
  <si>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</si>
  <si>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</si>
  <si>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</si>
  <si>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</si>
  <si>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</si>
  <si>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</si>
  <si>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</si>
  <si>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</si>
  <si>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</si>
  <si>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</si>
  <si>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</si>
  <si>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</si>
  <si>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</si>
  <si>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</si>
  <si>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</si>
  <si>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</si>
  <si>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</si>
  <si>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</si>
  <si>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</si>
  <si>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</si>
  <si>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</si>
  <si>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</si>
  <si>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</si>
  <si>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</si>
  <si>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</si>
  <si>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</si>
  <si>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</si>
  <si>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</si>
  <si>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</si>
  <si>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</si>
  <si>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</si>
  <si>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</si>
  <si>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</si>
  <si>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</si>
  <si>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</si>
  <si>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</si>
  <si>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</si>
  <si>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</si>
  <si>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</si>
  <si>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</si>
  <si>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</si>
  <si>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</si>
  <si>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</si>
  <si>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</si>
  <si>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</si>
  <si>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</si>
  <si>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</si>
  <si>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</si>
  <si>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</si>
  <si>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</si>
  <si>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</si>
  <si>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</si>
  <si>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</si>
  <si>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</si>
  <si>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</si>
  <si>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</si>
  <si>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</si>
  <si>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</si>
  <si>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</si>
  <si>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</si>
  <si>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</si>
  <si>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</si>
  <si>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</si>
  <si>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</si>
  <si>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</si>
  <si>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</si>
  <si>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</si>
  <si>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</si>
  <si>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</si>
  <si>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</si>
  <si>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</si>
  <si>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</si>
  <si>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</si>
  <si>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</si>
  <si>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</si>
  <si>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</si>
  <si>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</si>
  <si>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</si>
  <si>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</si>
  <si>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</si>
  <si>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</si>
  <si>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</si>
  <si>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</si>
  <si>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</si>
  <si>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</si>
  <si>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</si>
  <si>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</si>
  <si>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</si>
  <si>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</si>
  <si>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</si>
  <si>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</si>
  <si>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</si>
  <si>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</si>
  <si>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5.30</t>
  </si>
  <si>
    <t>水道事業会計</t>
  </si>
  <si>
    <t>一般会計</t>
  </si>
  <si>
    <t>下水道事業会計</t>
  </si>
  <si>
    <t>駅前通り線周辺地区土地区画整理事業特別会計</t>
  </si>
  <si>
    <t>介護保険事業特別会計</t>
  </si>
  <si>
    <t>国民健康保険特別会計</t>
  </si>
  <si>
    <t>後期高齢者医療事業特別会計</t>
  </si>
  <si>
    <t>給食事業特別会計</t>
  </si>
  <si>
    <t>その他会計（赤字）</t>
  </si>
  <si>
    <t>その他会計（黒字）</t>
  </si>
  <si>
    <t>R02</t>
    <phoneticPr fontId="5"/>
  </si>
  <si>
    <t>R03</t>
    <phoneticPr fontId="5"/>
  </si>
  <si>
    <t>R04</t>
    <phoneticPr fontId="5"/>
  </si>
  <si>
    <t>R05</t>
    <phoneticPr fontId="5"/>
  </si>
  <si>
    <t>R06</t>
    <phoneticPr fontId="5"/>
  </si>
  <si>
    <t>-</t>
    <phoneticPr fontId="2"/>
  </si>
  <si>
    <t>南足柄市外五ケ市町組合</t>
  </si>
  <si>
    <t>南足柄市外二ケ町組合</t>
  </si>
  <si>
    <t>南足柄市・山北町・開成町一部事務組合</t>
  </si>
  <si>
    <t>松田町外三ケ町組合</t>
  </si>
  <si>
    <t>松田町外二ヶ町組合</t>
  </si>
  <si>
    <t>足柄上衛生組合</t>
  </si>
  <si>
    <t>神奈川県市町村職員退職手当組合</t>
  </si>
  <si>
    <t>南足柄市外四ケ市町組合</t>
  </si>
  <si>
    <t>足柄西部清掃組合</t>
  </si>
  <si>
    <t>神奈川県後期高齢者医療広域連合(一般会計)</t>
    <rPh sb="16" eb="20">
      <t>イッパンカイケイ</t>
    </rPh>
    <phoneticPr fontId="1"/>
  </si>
  <si>
    <t>神奈川県後期高齢者医療広域連合(特別会計)</t>
    <rPh sb="16" eb="18">
      <t>トクベツ</t>
    </rPh>
    <rPh sb="18" eb="20">
      <t>カイケイ</t>
    </rPh>
    <phoneticPr fontId="1"/>
  </si>
  <si>
    <t>神奈川県町村情報システム共同事業組合</t>
  </si>
  <si>
    <t>〇</t>
    <phoneticPr fontId="2"/>
  </si>
  <si>
    <t>開成町土地開発公社</t>
    <rPh sb="0" eb="7">
      <t>カイセイマチト</t>
    </rPh>
    <rPh sb="7" eb="9">
      <t>コウシャ</t>
    </rPh>
    <phoneticPr fontId="2"/>
  </si>
  <si>
    <t>公共施設整備基金</t>
    <rPh sb="0" eb="8">
      <t>コウキョウシセツセイビキキン</t>
    </rPh>
    <phoneticPr fontId="5"/>
  </si>
  <si>
    <t>学校校舎等整備基金</t>
    <rPh sb="0" eb="9">
      <t>ガッコウコウシャトウセイビキキン</t>
    </rPh>
    <phoneticPr fontId="5"/>
  </si>
  <si>
    <t>育英奨学金貸付基金</t>
    <rPh sb="0" eb="9">
      <t>イクエイショウガクキンカシツケキキン</t>
    </rPh>
    <phoneticPr fontId="5"/>
  </si>
  <si>
    <t>森林環境譲与税基金</t>
    <rPh sb="0" eb="9">
      <t>シンリンカンキョウジョウヨゼイキキン</t>
    </rPh>
    <phoneticPr fontId="5"/>
  </si>
  <si>
    <t>開成夢を育てるあじさい基金</t>
    <rPh sb="0" eb="3">
      <t>カイセイユメ</t>
    </rPh>
    <rPh sb="4" eb="5">
      <t>ソダ</t>
    </rPh>
    <rPh sb="11" eb="13">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</si>
</sst>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7" xfId="12" quotePrefix="1"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96248</c:v>
                </c:pt>
                <c:pt idx="1">
                  <c:v>76413</c:v>
                </c:pt>
                <c:pt idx="2">
                  <c:v>66481</c:v>
                </c:pt>
                <c:pt idx="3">
                  <c:v>67825</c:v>
                </c:pt>
                <c:pt idx="4">
                  <c:v>81158</c:v>
                </c:pt>
              </c:numCache>
            </c:numRef>
          </c:val>
          <c:smooth val="0"/>
          <c:extLst>
            <c:ext xmlns:c16="http://schemas.microsoft.com/office/drawing/2014/chart" uri="{C3380CC4-5D6E-409C-BE32-E72D297353CC}">
              <c16:uniqueId val="{00000000-67F8-4DDE-B36C-EB67ACDD61FF}"/>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46662</c:v>
                </c:pt>
                <c:pt idx="1">
                  <c:v>36612</c:v>
                </c:pt>
                <c:pt idx="2">
                  <c:v>51016</c:v>
                </c:pt>
                <c:pt idx="3">
                  <c:v>62573</c:v>
                </c:pt>
                <c:pt idx="4">
                  <c:v>49084</c:v>
                </c:pt>
              </c:numCache>
            </c:numRef>
          </c:val>
          <c:smooth val="0"/>
          <c:extLst>
            <c:ext xmlns:c16="http://schemas.microsoft.com/office/drawing/2014/chart" uri="{C3380CC4-5D6E-409C-BE32-E72D297353CC}">
              <c16:uniqueId val="{00000001-67F8-4DDE-B36C-EB67ACDD61FF}"/>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4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11.57</c:v>
                </c:pt>
                <c:pt idx="1">
                  <c:v>12.04</c:v>
                </c:pt>
                <c:pt idx="2">
                  <c:v>11.47</c:v>
                </c:pt>
                <c:pt idx="3">
                  <c:v>11.61</c:v>
                </c:pt>
                <c:pt idx="4">
                  <c:v>12</c:v>
                </c:pt>
              </c:numCache>
            </c:numRef>
          </c:val>
          <c:extLst>
            <c:ext xmlns:c16="http://schemas.microsoft.com/office/drawing/2014/chart" uri="{C3380CC4-5D6E-409C-BE32-E72D297353CC}">
              <c16:uniqueId val="{00000000-E5CE-4BA4-B515-8EB1157F4B8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14.23</c:v>
                </c:pt>
                <c:pt idx="1">
                  <c:v>26.81</c:v>
                </c:pt>
                <c:pt idx="2">
                  <c:v>22.51</c:v>
                </c:pt>
                <c:pt idx="3">
                  <c:v>25.21</c:v>
                </c:pt>
                <c:pt idx="4">
                  <c:v>30.51</c:v>
                </c:pt>
              </c:numCache>
            </c:numRef>
          </c:val>
          <c:extLst>
            <c:ext xmlns:c16="http://schemas.microsoft.com/office/drawing/2014/chart" uri="{C3380CC4-5D6E-409C-BE32-E72D297353CC}">
              <c16:uniqueId val="{00000001-E5CE-4BA4-B515-8EB1157F4B8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2.44</c:v>
                </c:pt>
                <c:pt idx="1">
                  <c:v>14.96</c:v>
                </c:pt>
                <c:pt idx="2">
                  <c:v>-5.3</c:v>
                </c:pt>
                <c:pt idx="3">
                  <c:v>3.52</c:v>
                </c:pt>
                <c:pt idx="4">
                  <c:v>6.57</c:v>
                </c:pt>
              </c:numCache>
            </c:numRef>
          </c:val>
          <c:smooth val="0"/>
          <c:extLst>
            <c:ext xmlns:c16="http://schemas.microsoft.com/office/drawing/2014/chart" uri="{C3380CC4-5D6E-409C-BE32-E72D297353CC}">
              <c16:uniqueId val="{00000002-E5CE-4BA4-B515-8EB1157F4B8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#N/A</c:v>
                </c:pt>
                <c:pt idx="7">
                  <c:v>0</c:v>
                </c:pt>
                <c:pt idx="8">
                  <c:v>#N/A</c:v>
                </c:pt>
                <c:pt idx="9">
                  <c:v>0</c:v>
                </c:pt>
              </c:numCache>
            </c:numRef>
          </c:val>
          <c:extLst>
            <c:ext xmlns:c16="http://schemas.microsoft.com/office/drawing/2014/chart" uri="{C3380CC4-5D6E-409C-BE32-E72D297353CC}">
              <c16:uniqueId val="{00000000-D918-46CA-9CC7-004F34548B3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918-46CA-9CC7-004F34548B3A}"/>
            </c:ext>
          </c:extLst>
        </c:ser>
        <c:ser>
          <c:idx val="2"/>
          <c:order val="2"/>
          <c:tx>
            <c:strRef>
              <c:f>データシート!$A$29</c:f>
              <c:strCache>
                <c:ptCount val="1"/>
                <c:pt idx="0">
                  <c:v>給食事業特別会計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0.03</c:v>
                </c:pt>
                <c:pt idx="6">
                  <c:v>#N/A</c:v>
                </c:pt>
                <c:pt idx="7">
                  <c:v>0.02</c:v>
                </c:pt>
                <c:pt idx="8">
                  <c:v>#N/A</c:v>
                </c:pt>
                <c:pt idx="9">
                  <c:v>0.02</c:v>
                </c:pt>
              </c:numCache>
            </c:numRef>
          </c:val>
          <c:extLst>
            <c:ext xmlns:c16="http://schemas.microsoft.com/office/drawing/2014/chart" uri="{C3380CC4-5D6E-409C-BE32-E72D297353CC}">
              <c16:uniqueId val="{00000002-D918-46CA-9CC7-004F34548B3A}"/>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0.26</c:v>
                </c:pt>
                <c:pt idx="2">
                  <c:v>#N/A</c:v>
                </c:pt>
                <c:pt idx="3">
                  <c:v>0.01</c:v>
                </c:pt>
                <c:pt idx="4">
                  <c:v>#N/A</c:v>
                </c:pt>
                <c:pt idx="5">
                  <c:v>0.16</c:v>
                </c:pt>
                <c:pt idx="6">
                  <c:v>#N/A</c:v>
                </c:pt>
                <c:pt idx="7">
                  <c:v>0.4</c:v>
                </c:pt>
                <c:pt idx="8">
                  <c:v>#N/A</c:v>
                </c:pt>
                <c:pt idx="9">
                  <c:v>0.52</c:v>
                </c:pt>
              </c:numCache>
            </c:numRef>
          </c:val>
          <c:extLst>
            <c:ext xmlns:c16="http://schemas.microsoft.com/office/drawing/2014/chart" uri="{C3380CC4-5D6E-409C-BE32-E72D297353CC}">
              <c16:uniqueId val="{00000003-D918-46CA-9CC7-004F34548B3A}"/>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1.63</c:v>
                </c:pt>
                <c:pt idx="2">
                  <c:v>#N/A</c:v>
                </c:pt>
                <c:pt idx="3">
                  <c:v>1.7</c:v>
                </c:pt>
                <c:pt idx="4">
                  <c:v>#N/A</c:v>
                </c:pt>
                <c:pt idx="5">
                  <c:v>1.89</c:v>
                </c:pt>
                <c:pt idx="6">
                  <c:v>#N/A</c:v>
                </c:pt>
                <c:pt idx="7">
                  <c:v>0.67</c:v>
                </c:pt>
                <c:pt idx="8">
                  <c:v>#N/A</c:v>
                </c:pt>
                <c:pt idx="9">
                  <c:v>0.53</c:v>
                </c:pt>
              </c:numCache>
            </c:numRef>
          </c:val>
          <c:extLst>
            <c:ext xmlns:c16="http://schemas.microsoft.com/office/drawing/2014/chart" uri="{C3380CC4-5D6E-409C-BE32-E72D297353CC}">
              <c16:uniqueId val="{00000004-D918-46CA-9CC7-004F34548B3A}"/>
            </c:ext>
          </c:extLst>
        </c:ser>
        <c:ser>
          <c:idx val="5"/>
          <c:order val="5"/>
          <c:tx>
            <c:strRef>
              <c:f>データシート!$A$32</c:f>
              <c:strCache>
                <c:ptCount val="1"/>
                <c:pt idx="0">
                  <c:v>介護保険事業特別会計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1.04</c:v>
                </c:pt>
                <c:pt idx="2">
                  <c:v>#N/A</c:v>
                </c:pt>
                <c:pt idx="3">
                  <c:v>1.39</c:v>
                </c:pt>
                <c:pt idx="4">
                  <c:v>#N/A</c:v>
                </c:pt>
                <c:pt idx="5">
                  <c:v>1.01</c:v>
                </c:pt>
                <c:pt idx="6">
                  <c:v>#N/A</c:v>
                </c:pt>
                <c:pt idx="7">
                  <c:v>0.74</c:v>
                </c:pt>
                <c:pt idx="8">
                  <c:v>#N/A</c:v>
                </c:pt>
                <c:pt idx="9">
                  <c:v>1.53</c:v>
                </c:pt>
              </c:numCache>
            </c:numRef>
          </c:val>
          <c:extLst>
            <c:ext xmlns:c16="http://schemas.microsoft.com/office/drawing/2014/chart" uri="{C3380CC4-5D6E-409C-BE32-E72D297353CC}">
              <c16:uniqueId val="{00000005-D918-46CA-9CC7-004F34548B3A}"/>
            </c:ext>
          </c:extLst>
        </c:ser>
        <c:ser>
          <c:idx val="6"/>
          <c:order val="6"/>
          <c:tx>
            <c:strRef>
              <c:f>データシート!$A$33</c:f>
              <c:strCache>
                <c:ptCount val="1"/>
                <c:pt idx="0">
                  <c:v>駅前通り線周辺地区土地区画整理事業特別会計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0</c:v>
                </c:pt>
                <c:pt idx="1">
                  <c:v>0</c:v>
                </c:pt>
                <c:pt idx="2">
                  <c:v>#N/A</c:v>
                </c:pt>
                <c:pt idx="3">
                  <c:v>0.02</c:v>
                </c:pt>
                <c:pt idx="4">
                  <c:v>#N/A</c:v>
                </c:pt>
                <c:pt idx="5">
                  <c:v>0.74</c:v>
                </c:pt>
                <c:pt idx="6">
                  <c:v>#N/A</c:v>
                </c:pt>
                <c:pt idx="7">
                  <c:v>1.69</c:v>
                </c:pt>
                <c:pt idx="8">
                  <c:v>#N/A</c:v>
                </c:pt>
                <c:pt idx="9">
                  <c:v>1.7</c:v>
                </c:pt>
              </c:numCache>
            </c:numRef>
          </c:val>
          <c:extLst>
            <c:ext xmlns:c16="http://schemas.microsoft.com/office/drawing/2014/chart" uri="{C3380CC4-5D6E-409C-BE32-E72D297353CC}">
              <c16:uniqueId val="{00000006-D918-46CA-9CC7-004F34548B3A}"/>
            </c:ext>
          </c:extLst>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1.4</c:v>
                </c:pt>
                <c:pt idx="2">
                  <c:v>#N/A</c:v>
                </c:pt>
                <c:pt idx="3">
                  <c:v>2.89</c:v>
                </c:pt>
                <c:pt idx="4">
                  <c:v>#N/A</c:v>
                </c:pt>
                <c:pt idx="5">
                  <c:v>3.74</c:v>
                </c:pt>
                <c:pt idx="6">
                  <c:v>#N/A</c:v>
                </c:pt>
                <c:pt idx="7">
                  <c:v>4.9400000000000004</c:v>
                </c:pt>
                <c:pt idx="8">
                  <c:v>#N/A</c:v>
                </c:pt>
                <c:pt idx="9">
                  <c:v>5.62</c:v>
                </c:pt>
              </c:numCache>
            </c:numRef>
          </c:val>
          <c:extLst>
            <c:ext xmlns:c16="http://schemas.microsoft.com/office/drawing/2014/chart" uri="{C3380CC4-5D6E-409C-BE32-E72D297353CC}">
              <c16:uniqueId val="{00000007-D918-46CA-9CC7-004F34548B3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11.55</c:v>
                </c:pt>
                <c:pt idx="2">
                  <c:v>#N/A</c:v>
                </c:pt>
                <c:pt idx="3">
                  <c:v>12</c:v>
                </c:pt>
                <c:pt idx="4">
                  <c:v>#N/A</c:v>
                </c:pt>
                <c:pt idx="5">
                  <c:v>10.69</c:v>
                </c:pt>
                <c:pt idx="6">
                  <c:v>#N/A</c:v>
                </c:pt>
                <c:pt idx="7">
                  <c:v>9.8800000000000008</c:v>
                </c:pt>
                <c:pt idx="8">
                  <c:v>#N/A</c:v>
                </c:pt>
                <c:pt idx="9">
                  <c:v>10.26</c:v>
                </c:pt>
              </c:numCache>
            </c:numRef>
          </c:val>
          <c:extLst>
            <c:ext xmlns:c16="http://schemas.microsoft.com/office/drawing/2014/chart" uri="{C3380CC4-5D6E-409C-BE32-E72D297353CC}">
              <c16:uniqueId val="{00000008-D918-46CA-9CC7-004F34548B3A}"/>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11.95</c:v>
                </c:pt>
                <c:pt idx="2">
                  <c:v>#N/A</c:v>
                </c:pt>
                <c:pt idx="3">
                  <c:v>11.12</c:v>
                </c:pt>
                <c:pt idx="4">
                  <c:v>#N/A</c:v>
                </c:pt>
                <c:pt idx="5">
                  <c:v>12.27</c:v>
                </c:pt>
                <c:pt idx="6">
                  <c:v>#N/A</c:v>
                </c:pt>
                <c:pt idx="7">
                  <c:v>12.26</c:v>
                </c:pt>
                <c:pt idx="8">
                  <c:v>#N/A</c:v>
                </c:pt>
                <c:pt idx="9">
                  <c:v>11.53</c:v>
                </c:pt>
              </c:numCache>
            </c:numRef>
          </c:val>
          <c:extLst>
            <c:ext xmlns:c16="http://schemas.microsoft.com/office/drawing/2014/chart" uri="{C3380CC4-5D6E-409C-BE32-E72D297353CC}">
              <c16:uniqueId val="{00000009-D918-46CA-9CC7-004F34548B3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446</c:v>
                </c:pt>
                <c:pt idx="5">
                  <c:v>444</c:v>
                </c:pt>
                <c:pt idx="8">
                  <c:v>437</c:v>
                </c:pt>
                <c:pt idx="11">
                  <c:v>450</c:v>
                </c:pt>
                <c:pt idx="14">
                  <c:v>441</c:v>
                </c:pt>
              </c:numCache>
            </c:numRef>
          </c:val>
          <c:extLst>
            <c:ext xmlns:c16="http://schemas.microsoft.com/office/drawing/2014/chart" uri="{C3380CC4-5D6E-409C-BE32-E72D297353CC}">
              <c16:uniqueId val="{00000000-5204-42F0-A920-97A2B8D46A9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204-42F0-A920-97A2B8D46A9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38</c:v>
                </c:pt>
                <c:pt idx="3">
                  <c:v>38</c:v>
                </c:pt>
                <c:pt idx="6">
                  <c:v>38</c:v>
                </c:pt>
                <c:pt idx="9">
                  <c:v>45</c:v>
                </c:pt>
                <c:pt idx="12">
                  <c:v>48</c:v>
                </c:pt>
              </c:numCache>
            </c:numRef>
          </c:val>
          <c:extLst>
            <c:ext xmlns:c16="http://schemas.microsoft.com/office/drawing/2014/chart" uri="{C3380CC4-5D6E-409C-BE32-E72D297353CC}">
              <c16:uniqueId val="{00000002-5204-42F0-A920-97A2B8D46A9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37</c:v>
                </c:pt>
                <c:pt idx="3">
                  <c:v>14</c:v>
                </c:pt>
                <c:pt idx="6">
                  <c:v>1</c:v>
                </c:pt>
                <c:pt idx="9">
                  <c:v>2</c:v>
                </c:pt>
                <c:pt idx="12">
                  <c:v>3</c:v>
                </c:pt>
              </c:numCache>
            </c:numRef>
          </c:val>
          <c:extLst>
            <c:ext xmlns:c16="http://schemas.microsoft.com/office/drawing/2014/chart" uri="{C3380CC4-5D6E-409C-BE32-E72D297353CC}">
              <c16:uniqueId val="{00000003-5204-42F0-A920-97A2B8D46A9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127</c:v>
                </c:pt>
                <c:pt idx="3">
                  <c:v>67</c:v>
                </c:pt>
                <c:pt idx="6">
                  <c:v>117</c:v>
                </c:pt>
                <c:pt idx="9">
                  <c:v>127</c:v>
                </c:pt>
                <c:pt idx="12">
                  <c:v>159</c:v>
                </c:pt>
              </c:numCache>
            </c:numRef>
          </c:val>
          <c:extLst>
            <c:ext xmlns:c16="http://schemas.microsoft.com/office/drawing/2014/chart" uri="{C3380CC4-5D6E-409C-BE32-E72D297353CC}">
              <c16:uniqueId val="{00000004-5204-42F0-A920-97A2B8D46A9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204-42F0-A920-97A2B8D46A9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204-42F0-A920-97A2B8D46A9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457</c:v>
                </c:pt>
                <c:pt idx="3">
                  <c:v>471</c:v>
                </c:pt>
                <c:pt idx="6">
                  <c:v>500</c:v>
                </c:pt>
                <c:pt idx="9">
                  <c:v>578</c:v>
                </c:pt>
                <c:pt idx="12">
                  <c:v>571</c:v>
                </c:pt>
              </c:numCache>
            </c:numRef>
          </c:val>
          <c:extLst>
            <c:ext xmlns:c16="http://schemas.microsoft.com/office/drawing/2014/chart" uri="{C3380CC4-5D6E-409C-BE32-E72D297353CC}">
              <c16:uniqueId val="{00000007-5204-42F0-A920-97A2B8D46A9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213</c:v>
                </c:pt>
                <c:pt idx="2">
                  <c:v>#N/A</c:v>
                </c:pt>
                <c:pt idx="3">
                  <c:v>#N/A</c:v>
                </c:pt>
                <c:pt idx="4">
                  <c:v>146</c:v>
                </c:pt>
                <c:pt idx="5">
                  <c:v>#N/A</c:v>
                </c:pt>
                <c:pt idx="6">
                  <c:v>#N/A</c:v>
                </c:pt>
                <c:pt idx="7">
                  <c:v>219</c:v>
                </c:pt>
                <c:pt idx="8">
                  <c:v>#N/A</c:v>
                </c:pt>
                <c:pt idx="9">
                  <c:v>#N/A</c:v>
                </c:pt>
                <c:pt idx="10">
                  <c:v>302</c:v>
                </c:pt>
                <c:pt idx="11">
                  <c:v>#N/A</c:v>
                </c:pt>
                <c:pt idx="12">
                  <c:v>#N/A</c:v>
                </c:pt>
                <c:pt idx="13">
                  <c:v>340</c:v>
                </c:pt>
                <c:pt idx="14">
                  <c:v>#N/A</c:v>
                </c:pt>
              </c:numCache>
            </c:numRef>
          </c:val>
          <c:smooth val="0"/>
          <c:extLst>
            <c:ext xmlns:c16="http://schemas.microsoft.com/office/drawing/2014/chart" uri="{C3380CC4-5D6E-409C-BE32-E72D297353CC}">
              <c16:uniqueId val="{00000008-5204-42F0-A920-97A2B8D46A9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5364</c:v>
                </c:pt>
                <c:pt idx="5">
                  <c:v>5479</c:v>
                </c:pt>
                <c:pt idx="8">
                  <c:v>5206</c:v>
                </c:pt>
                <c:pt idx="11">
                  <c:v>4978</c:v>
                </c:pt>
                <c:pt idx="14">
                  <c:v>4709</c:v>
                </c:pt>
              </c:numCache>
            </c:numRef>
          </c:val>
          <c:extLst>
            <c:ext xmlns:c16="http://schemas.microsoft.com/office/drawing/2014/chart" uri="{C3380CC4-5D6E-409C-BE32-E72D297353CC}">
              <c16:uniqueId val="{00000000-87A1-4FA5-91AC-6431B7FE60C9}"/>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7A1-4FA5-91AC-6431B7FE60C9}"/>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1523</c:v>
                </c:pt>
                <c:pt idx="5">
                  <c:v>2477</c:v>
                </c:pt>
                <c:pt idx="8">
                  <c:v>2376</c:v>
                </c:pt>
                <c:pt idx="11">
                  <c:v>2477</c:v>
                </c:pt>
                <c:pt idx="14">
                  <c:v>2645</c:v>
                </c:pt>
              </c:numCache>
            </c:numRef>
          </c:val>
          <c:extLst>
            <c:ext xmlns:c16="http://schemas.microsoft.com/office/drawing/2014/chart" uri="{C3380CC4-5D6E-409C-BE32-E72D297353CC}">
              <c16:uniqueId val="{00000002-87A1-4FA5-91AC-6431B7FE60C9}"/>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7A1-4FA5-91AC-6431B7FE60C9}"/>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7A1-4FA5-91AC-6431B7FE60C9}"/>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7A1-4FA5-91AC-6431B7FE60C9}"/>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714</c:v>
                </c:pt>
                <c:pt idx="3">
                  <c:v>688</c:v>
                </c:pt>
                <c:pt idx="6">
                  <c:v>588</c:v>
                </c:pt>
                <c:pt idx="9">
                  <c:v>585</c:v>
                </c:pt>
                <c:pt idx="12">
                  <c:v>642</c:v>
                </c:pt>
              </c:numCache>
            </c:numRef>
          </c:val>
          <c:extLst>
            <c:ext xmlns:c16="http://schemas.microsoft.com/office/drawing/2014/chart" uri="{C3380CC4-5D6E-409C-BE32-E72D297353CC}">
              <c16:uniqueId val="{00000006-87A1-4FA5-91AC-6431B7FE60C9}"/>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32</c:v>
                </c:pt>
                <c:pt idx="3">
                  <c:v>19</c:v>
                </c:pt>
                <c:pt idx="6">
                  <c:v>37</c:v>
                </c:pt>
                <c:pt idx="9">
                  <c:v>61</c:v>
                </c:pt>
                <c:pt idx="12">
                  <c:v>72</c:v>
                </c:pt>
              </c:numCache>
            </c:numRef>
          </c:val>
          <c:extLst>
            <c:ext xmlns:c16="http://schemas.microsoft.com/office/drawing/2014/chart" uri="{C3380CC4-5D6E-409C-BE32-E72D297353CC}">
              <c16:uniqueId val="{00000007-87A1-4FA5-91AC-6431B7FE60C9}"/>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1140</c:v>
                </c:pt>
                <c:pt idx="3">
                  <c:v>826</c:v>
                </c:pt>
                <c:pt idx="6">
                  <c:v>808</c:v>
                </c:pt>
                <c:pt idx="9">
                  <c:v>823</c:v>
                </c:pt>
                <c:pt idx="12">
                  <c:v>1132</c:v>
                </c:pt>
              </c:numCache>
            </c:numRef>
          </c:val>
          <c:extLst>
            <c:ext xmlns:c16="http://schemas.microsoft.com/office/drawing/2014/chart" uri="{C3380CC4-5D6E-409C-BE32-E72D297353CC}">
              <c16:uniqueId val="{00000008-87A1-4FA5-91AC-6431B7FE60C9}"/>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204</c:v>
                </c:pt>
                <c:pt idx="3">
                  <c:v>227</c:v>
                </c:pt>
                <c:pt idx="6">
                  <c:v>189</c:v>
                </c:pt>
                <c:pt idx="9">
                  <c:v>144</c:v>
                </c:pt>
                <c:pt idx="12">
                  <c:v>96</c:v>
                </c:pt>
              </c:numCache>
            </c:numRef>
          </c:val>
          <c:extLst>
            <c:ext xmlns:c16="http://schemas.microsoft.com/office/drawing/2014/chart" uri="{C3380CC4-5D6E-409C-BE32-E72D297353CC}">
              <c16:uniqueId val="{00000009-87A1-4FA5-91AC-6431B7FE60C9}"/>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6870</c:v>
                </c:pt>
                <c:pt idx="3">
                  <c:v>7137</c:v>
                </c:pt>
                <c:pt idx="6">
                  <c:v>7069</c:v>
                </c:pt>
                <c:pt idx="9">
                  <c:v>7113</c:v>
                </c:pt>
                <c:pt idx="12">
                  <c:v>7134</c:v>
                </c:pt>
              </c:numCache>
            </c:numRef>
          </c:val>
          <c:extLst>
            <c:ext xmlns:c16="http://schemas.microsoft.com/office/drawing/2014/chart" uri="{C3380CC4-5D6E-409C-BE32-E72D297353CC}">
              <c16:uniqueId val="{0000000A-87A1-4FA5-91AC-6431B7FE60C9}"/>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2073</c:v>
                </c:pt>
                <c:pt idx="2">
                  <c:v>#N/A</c:v>
                </c:pt>
                <c:pt idx="3">
                  <c:v>#N/A</c:v>
                </c:pt>
                <c:pt idx="4">
                  <c:v>942</c:v>
                </c:pt>
                <c:pt idx="5">
                  <c:v>#N/A</c:v>
                </c:pt>
                <c:pt idx="6">
                  <c:v>#N/A</c:v>
                </c:pt>
                <c:pt idx="7">
                  <c:v>1110</c:v>
                </c:pt>
                <c:pt idx="8">
                  <c:v>#N/A</c:v>
                </c:pt>
                <c:pt idx="9">
                  <c:v>#N/A</c:v>
                </c:pt>
                <c:pt idx="10">
                  <c:v>1271</c:v>
                </c:pt>
                <c:pt idx="11">
                  <c:v>#N/A</c:v>
                </c:pt>
                <c:pt idx="12">
                  <c:v>#N/A</c:v>
                </c:pt>
                <c:pt idx="13">
                  <c:v>1722</c:v>
                </c:pt>
                <c:pt idx="14">
                  <c:v>#N/A</c:v>
                </c:pt>
              </c:numCache>
            </c:numRef>
          </c:val>
          <c:smooth val="0"/>
          <c:extLst>
            <c:ext xmlns:c16="http://schemas.microsoft.com/office/drawing/2014/chart" uri="{C3380CC4-5D6E-409C-BE32-E72D297353CC}">
              <c16:uniqueId val="{0000000B-87A1-4FA5-91AC-6431B7FE60C9}"/>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980</c:v>
                </c:pt>
                <c:pt idx="1">
                  <c:v>1120</c:v>
                </c:pt>
                <c:pt idx="2">
                  <c:v>1421</c:v>
                </c:pt>
              </c:numCache>
            </c:numRef>
          </c:val>
          <c:extLst>
            <c:ext xmlns:c16="http://schemas.microsoft.com/office/drawing/2014/chart" uri="{C3380CC4-5D6E-409C-BE32-E72D297353CC}">
              <c16:uniqueId val="{00000000-682D-4D51-B5AD-F14D22A650E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13</c:v>
                </c:pt>
                <c:pt idx="1">
                  <c:v>34</c:v>
                </c:pt>
                <c:pt idx="2">
                  <c:v>51</c:v>
                </c:pt>
              </c:numCache>
            </c:numRef>
          </c:val>
          <c:extLst>
            <c:ext xmlns:c16="http://schemas.microsoft.com/office/drawing/2014/chart" uri="{C3380CC4-5D6E-409C-BE32-E72D297353CC}">
              <c16:uniqueId val="{00000001-682D-4D51-B5AD-F14D22A650E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837</c:v>
                </c:pt>
                <c:pt idx="1">
                  <c:v>767</c:v>
                </c:pt>
                <c:pt idx="2">
                  <c:v>708</c:v>
                </c:pt>
              </c:numCache>
            </c:numRef>
          </c:val>
          <c:extLst>
            <c:ext xmlns:c16="http://schemas.microsoft.com/office/drawing/2014/chart" uri="{C3380CC4-5D6E-409C-BE32-E72D297353CC}">
              <c16:uniqueId val="{00000002-682D-4D51-B5AD-F14D22A650E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en-US" altLang="ja-JP" sz="1400">
              <a:latin typeface="ＭＳ ゴシック" pitchFamily="49" charset="-128"/>
              <a:ea typeface="ＭＳ ゴシック" pitchFamily="49" charset="-128"/>
            </a:rPr>
            <a:t>R2</a:t>
          </a:r>
          <a:r>
            <a:rPr kumimoji="1" lang="ja-JP" altLang="en-US" sz="1400">
              <a:latin typeface="ＭＳ ゴシック" pitchFamily="49" charset="-128"/>
              <a:ea typeface="ＭＳ ゴシック" pitchFamily="49" charset="-128"/>
            </a:rPr>
            <a:t>に借り入れた庁舎整備事業債の本債償還開始の一方で臨時財政対策債償還費の減により、元利償還金、算入公債費等ともに減となっている。公営企業分については、物価高騰に伴う水道使用料の減免に係る補助により、繰入総額が増加したことから、増となっている。</a:t>
          </a:r>
        </a:p>
        <a:p>
          <a:r>
            <a:rPr kumimoji="1" lang="ja-JP" altLang="en-US" sz="1400">
              <a:latin typeface="ＭＳ ゴシック" pitchFamily="49" charset="-128"/>
              <a:ea typeface="ＭＳ ゴシック" pitchFamily="49" charset="-128"/>
            </a:rPr>
            <a:t>　今後も区画整理事業などの大型事業による町債発行の増加が見込まれるが、交付税措置のある地方債を最大限活用し算入公債費等の増を図り、実質負担額の抑制に努める必要がある。　</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満期一括償還の地方債がないため該当なし。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駅前通り線周辺地区土地区画整理事業の進捗に伴い、将来負担額は令和４年度以降増加傾向にあり、この傾向は今後も継続する見込みである。</a:t>
          </a:r>
        </a:p>
        <a:p>
          <a:r>
            <a:rPr kumimoji="1" lang="ja-JP" altLang="en-US" sz="1400">
              <a:latin typeface="ＭＳ ゴシック" pitchFamily="49" charset="-128"/>
              <a:ea typeface="ＭＳ ゴシック" pitchFamily="49" charset="-128"/>
            </a:rPr>
            <a:t>　交付税措置のある地方債を最大限活用するとともに、計画的に基金への積立を行うことにより、実質的な将来負担額の抑制に努める。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神奈川県開成町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財政調整基金において、法人町民税の増に伴い積立てを行ったことから、基金残高は増となった。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公共施設の老朽化及び大規模事業（区画整理）への備え及び年度間の財政調整を行うための運用を図っていく。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各事業において交付税措置のある地方債を最大限活用し、建設費に対しては公共施設整備基金、後年度の公債費の増大には財政調整基金を活用する。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・公共施設整備基金：公共施設</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学校等校舎等整備基金の対象施設を除く</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の建設、改修その他の整備に活用。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・学校校舎等整備基金：開成町立小学校、中学校、幼稚園の校舎、園舎その他の学校用建物の建設、改修その他の整備に活用。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・育英奨学金貸付基金：育英奨学金の財源として活用。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・森林環境譲与税基金：森林環境税及び森林環境譲与税に関する法律（平成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年法律第３号）第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条第１項に規定する施策に要する経費の財源として活用。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・開成の夢を育てるあじさい基金：町の花であり、観光資源であるあじさいの里の緑あふれる田園風景を次世代に引き継ぐための事業に活用。</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・公共施設整備基金：町民センター老朽化対策工事のため取り崩した。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・学校校舎等整備基金：中学校体育館空調設置工事のため取り崩した。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・育英奨学金貸付基金：貸付のため取り崩した。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・森林環境譲与税基金：年度中に収入した森林環境譲与税の一部を積み立てた。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・開成の夢を育てるあじさい基金：イベント等での寄附金を積み立てた。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・公共施設整備基金：今後の公共施設等の老朽化対策及び区画整理事業（基盤整備工事）のために活用する。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・学校校舎等整備基金：各学校、園の老朽化対策のために活用する。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・育英奨学金貸付基金：今後も育英奨学金貸付金元利収入の積立を行っていく。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・森林環境譲与税基金：公共施設の木質化や木育等使途を明確化し活用する。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・開成の夢を育てるあじさい基金：あじさいの里の維持管理に活用する。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法人町民税の増に伴い積立てを行ったことから、基金残高は増となった。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今後も町税及び交付税の動向に注視しながら、年度間の歳入のバランスをとるため積立及び取崩しを行っていく。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また、公共施設の老朽化及び大規模事業（区画整理）に対する町債発行に伴う後年度の公債費の増大に備え積み立てる。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普通交付税の再算定の内、臨時財政対策債償還基金費分を積み立てたことから、基金残高は増となった。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臨時財政対策債償還基金費や満期一括償還の町債等、公債費に係るもので、制度上積立てが必要とされる分については本基金を活用する。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18,566
18,375
6.55
8,873,884
8,174,409
559,271
4,658,849
7,133,531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みなみ地区を中心に人口の増加が続き、これに伴う町民税の増収等により基準財政収入額は増加傾向にある。一方で、基準財政需要額についても厚生費を中心に増加傾向にあり、基準財政収入額の増加を上回っていることから、財政力指数は下落傾向にある。</a:t>
          </a:r>
        </a:p>
        <a:p>
          <a:r>
            <a:rPr kumimoji="1" lang="ja-JP" altLang="en-US" sz="1300">
              <a:latin typeface="ＭＳ Ｐゴシック" panose="020B0600070205080204" pitchFamily="50" charset="-128"/>
              <a:ea typeface="ＭＳ Ｐゴシック" panose="020B0600070205080204" pitchFamily="50" charset="-128"/>
            </a:rPr>
            <a:t>　高齢化が避けられない一方で、人口の年齢構成を意識し、出生率を上げるための施策を引き続き展開する。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109008</xdr:rowOff>
    </xdr:from>
    <xdr:to>
      <xdr:col>23</xdr:col>
      <xdr:colOff>133350</xdr:colOff>
      <xdr:row>44</xdr:row>
      <xdr:rowOff>155046</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81208"/>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127123</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70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155046</xdr:rowOff>
    </xdr:from>
    <xdr:to>
      <xdr:col>24</xdr:col>
      <xdr:colOff>12700</xdr:colOff>
      <xdr:row>44</xdr:row>
      <xdr:rowOff>155046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98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23935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6024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109008</xdr:rowOff>
    </xdr:from>
    <xdr:to>
      <xdr:col>24</xdr:col>
      <xdr:colOff>12700</xdr:colOff>
      <xdr:row>36</xdr:row>
      <xdr:rowOff>109008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81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41</xdr:row>
      <xdr:rowOff>35983</xdr:rowOff>
    </xdr:from>
    <xdr:to>
      <xdr:col>23</xdr:col>
      <xdr:colOff>133350</xdr:colOff>
      <xdr:row>41</xdr:row>
      <xdr:rowOff>35983</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06543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87435</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883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115358</xdr:rowOff>
    </xdr:from>
    <xdr:to>
      <xdr:col>23</xdr:col>
      <xdr:colOff>184150</xdr:colOff>
      <xdr:row>43</xdr:row>
      <xdr:rowOff>45508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167217</xdr:rowOff>
    </xdr:from>
    <xdr:to>
      <xdr:col>19</xdr:col>
      <xdr:colOff>133350</xdr:colOff>
      <xdr:row>41</xdr:row>
      <xdr:rowOff>35983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02521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115358</xdr:rowOff>
    </xdr:from>
    <xdr:to>
      <xdr:col>19</xdr:col>
      <xdr:colOff>184150</xdr:colOff>
      <xdr:row>43</xdr:row>
      <xdr:rowOff>45508</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30285</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40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137054</xdr:rowOff>
    </xdr:from>
    <xdr:to>
      <xdr:col>15</xdr:col>
      <xdr:colOff>82550</xdr:colOff>
      <xdr:row>40</xdr:row>
      <xdr:rowOff>167217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6995054"/>
          <a:ext cx="889000" cy="30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115358</xdr:rowOff>
    </xdr:from>
    <xdr:to>
      <xdr:col>15</xdr:col>
      <xdr:colOff>133350</xdr:colOff>
      <xdr:row>43</xdr:row>
      <xdr:rowOff>45508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316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30285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402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86783</xdr:rowOff>
    </xdr:from>
    <xdr:to>
      <xdr:col>11</xdr:col>
      <xdr:colOff>31750</xdr:colOff>
      <xdr:row>40</xdr:row>
      <xdr:rowOff>137054</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6944783"/>
          <a:ext cx="889000" cy="50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105304</xdr:rowOff>
    </xdr:from>
    <xdr:to>
      <xdr:col>11</xdr:col>
      <xdr:colOff>82550</xdr:colOff>
      <xdr:row>43</xdr:row>
      <xdr:rowOff>35454</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06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20231</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39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85196</xdr:rowOff>
    </xdr:from>
    <xdr:to>
      <xdr:col>7</xdr:col>
      <xdr:colOff>31750</xdr:colOff>
      <xdr:row>43</xdr:row>
      <xdr:rowOff>15346</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286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123</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372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156633</xdr:rowOff>
    </xdr:from>
    <xdr:to>
      <xdr:col>23</xdr:col>
      <xdr:colOff>184150</xdr:colOff>
      <xdr:row>41</xdr:row>
      <xdr:rowOff>86783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40</xdr:row>
      <xdr:rowOff>1710</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68597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156633</xdr:rowOff>
    </xdr:from>
    <xdr:to>
      <xdr:col>19</xdr:col>
      <xdr:colOff>184150</xdr:colOff>
      <xdr:row>41</xdr:row>
      <xdr:rowOff>86783</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96960</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67835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116417</xdr:rowOff>
    </xdr:from>
    <xdr:to>
      <xdr:col>15</xdr:col>
      <xdr:colOff>133350</xdr:colOff>
      <xdr:row>41</xdr:row>
      <xdr:rowOff>46567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56744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674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86254</xdr:rowOff>
    </xdr:from>
    <xdr:to>
      <xdr:col>11</xdr:col>
      <xdr:colOff>82550</xdr:colOff>
      <xdr:row>41</xdr:row>
      <xdr:rowOff>16404</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694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26581</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6713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35983</xdr:rowOff>
    </xdr:from>
    <xdr:to>
      <xdr:col>7</xdr:col>
      <xdr:colOff>31750</xdr:colOff>
      <xdr:row>40</xdr:row>
      <xdr:rowOff>137583</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147760</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令和６年度は、法人町民税の増収等により前年度比で数値が改善した。</a:t>
          </a:r>
        </a:p>
        <a:p>
          <a:r>
            <a:rPr kumimoji="1" lang="ja-JP" altLang="en-US" sz="1300">
              <a:latin typeface="ＭＳ Ｐゴシック" panose="020B0600070205080204" pitchFamily="50" charset="-128"/>
              <a:ea typeface="ＭＳ Ｐゴシック" panose="020B0600070205080204" pitchFamily="50" charset="-128"/>
            </a:rPr>
            <a:t>　扶助費を筆頭に経常経費は年々増加しており、今後も増加していくことが想定される。引き続き収入の確保及び事務の効率化・省略化等により抑制に努める。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171238</xdr:rowOff>
    </xdr:from>
    <xdr:to>
      <xdr:col>23</xdr:col>
      <xdr:colOff>133350</xdr:colOff>
      <xdr:row>67</xdr:row>
      <xdr:rowOff>96096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115338"/>
          <a:ext cx="0" cy="14679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68173</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55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96096</xdr:rowOff>
    </xdr:from>
    <xdr:to>
      <xdr:col>24</xdr:col>
      <xdr:colOff>12700</xdr:colOff>
      <xdr:row>67</xdr:row>
      <xdr:rowOff>96096</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83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86165</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858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171238</xdr:rowOff>
    </xdr:from>
    <xdr:to>
      <xdr:col>24</xdr:col>
      <xdr:colOff>12700</xdr:colOff>
      <xdr:row>58</xdr:row>
      <xdr:rowOff>171238</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115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126365</xdr:rowOff>
    </xdr:from>
    <xdr:to>
      <xdr:col>23</xdr:col>
      <xdr:colOff>133350</xdr:colOff>
      <xdr:row>64</xdr:row>
      <xdr:rowOff>75565</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4114800" y="10927715"/>
          <a:ext cx="8382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117492</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1090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145415</xdr:rowOff>
    </xdr:from>
    <xdr:to>
      <xdr:col>23</xdr:col>
      <xdr:colOff>184150</xdr:colOff>
      <xdr:row>65</xdr:row>
      <xdr:rowOff>75565</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8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75565</xdr:rowOff>
    </xdr:from>
    <xdr:to>
      <xdr:col>19</xdr:col>
      <xdr:colOff>133350</xdr:colOff>
      <xdr:row>65</xdr:row>
      <xdr:rowOff>28787</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3225800" y="11048365"/>
          <a:ext cx="889000" cy="12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125306</xdr:rowOff>
    </xdr:from>
    <xdr:to>
      <xdr:col>19</xdr:col>
      <xdr:colOff>184150</xdr:colOff>
      <xdr:row>65</xdr:row>
      <xdr:rowOff>55456</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09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75142</xdr:rowOff>
    </xdr:from>
    <xdr:to>
      <xdr:col>15</xdr:col>
      <xdr:colOff>82550</xdr:colOff>
      <xdr:row>65</xdr:row>
      <xdr:rowOff>28787</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533592"/>
          <a:ext cx="889000" cy="63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101177</xdr:rowOff>
    </xdr:from>
    <xdr:to>
      <xdr:col>15</xdr:col>
      <xdr:colOff>133350</xdr:colOff>
      <xdr:row>65</xdr:row>
      <xdr:rowOff>31327</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73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41504</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42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75142</xdr:rowOff>
    </xdr:from>
    <xdr:to>
      <xdr:col>11</xdr:col>
      <xdr:colOff>31750</xdr:colOff>
      <xdr:row>65</xdr:row>
      <xdr:rowOff>121285</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533592"/>
          <a:ext cx="889000" cy="73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30708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10035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6138</xdr:rowOff>
    </xdr:from>
    <xdr:to>
      <xdr:col>7</xdr:col>
      <xdr:colOff>31750</xdr:colOff>
      <xdr:row>65</xdr:row>
      <xdr:rowOff>107738</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150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117915</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0919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75565</xdr:rowOff>
    </xdr:from>
    <xdr:to>
      <xdr:col>23</xdr:col>
      <xdr:colOff>184150</xdr:colOff>
      <xdr:row>64</xdr:row>
      <xdr:rowOff>5715</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087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92092</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072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24765</xdr:rowOff>
    </xdr:from>
    <xdr:to>
      <xdr:col>19</xdr:col>
      <xdr:colOff>184150</xdr:colOff>
      <xdr:row>64</xdr:row>
      <xdr:rowOff>126365</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0997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136542</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07664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149437</xdr:rowOff>
    </xdr:from>
    <xdr:to>
      <xdr:col>15</xdr:col>
      <xdr:colOff>133350</xdr:colOff>
      <xdr:row>65</xdr:row>
      <xdr:rowOff>79587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12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64364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2086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24342</xdr:rowOff>
    </xdr:from>
    <xdr:to>
      <xdr:col>11</xdr:col>
      <xdr:colOff>82550</xdr:colOff>
      <xdr:row>61</xdr:row>
      <xdr:rowOff>125942</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48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136119</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025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70485</xdr:rowOff>
    </xdr:from>
    <xdr:to>
      <xdr:col>7</xdr:col>
      <xdr:colOff>31750</xdr:colOff>
      <xdr:row>66</xdr:row>
      <xdr:rowOff>635</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214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156862</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1301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[136,444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人件費は、人事院勧告による基本給のアップ及び職員数の増等により増となっているが、物件費はコロナワクチン接種委託料の減等により減となった。</a:t>
          </a:r>
        </a:p>
        <a:p>
          <a:r>
            <a:rPr kumimoji="1" lang="ja-JP" altLang="en-US" sz="1300">
              <a:latin typeface="ＭＳ Ｐゴシック" panose="020B0600070205080204" pitchFamily="50" charset="-128"/>
              <a:ea typeface="ＭＳ Ｐゴシック" panose="020B0600070205080204" pitchFamily="50" charset="-128"/>
            </a:rPr>
            <a:t>　類似団体平均と比較し、職員数が少なく、人件費が少ないことから、平均を下回っていると考えられる。引き続き抑制に努める。</a:t>
          </a: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91" name="テキスト ボックス 190">
          <a:extLst>
            <a:ext uri="{FF2B5EF4-FFF2-40B4-BE49-F238E27FC236}">
              <a16:creationId xmlns:a16="http://schemas.microsoft.com/office/drawing/2014/main" id="{00000000-0008-0000-0300-0000BF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162612</xdr:rowOff>
    </xdr:from>
    <xdr:to>
      <xdr:col>23</xdr:col>
      <xdr:colOff>133350</xdr:colOff>
      <xdr:row>89</xdr:row>
      <xdr:rowOff>72858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878612"/>
          <a:ext cx="0" cy="145329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44935</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303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72858</xdr:rowOff>
    </xdr:from>
    <xdr:to>
      <xdr:col>24</xdr:col>
      <xdr:colOff>12700</xdr:colOff>
      <xdr:row>89</xdr:row>
      <xdr:rowOff>72858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331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77539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622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162612</xdr:rowOff>
    </xdr:from>
    <xdr:to>
      <xdr:col>24</xdr:col>
      <xdr:colOff>12700</xdr:colOff>
      <xdr:row>80</xdr:row>
      <xdr:rowOff>162612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8786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6076</xdr:rowOff>
    </xdr:from>
    <xdr:to>
      <xdr:col>23</xdr:col>
      <xdr:colOff>133350</xdr:colOff>
      <xdr:row>81</xdr:row>
      <xdr:rowOff>12545</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893526"/>
          <a:ext cx="838200" cy="6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38059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9255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65982</xdr:rowOff>
    </xdr:from>
    <xdr:to>
      <xdr:col>23</xdr:col>
      <xdr:colOff>184150</xdr:colOff>
      <xdr:row>81</xdr:row>
      <xdr:rowOff>167582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953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6076</xdr:rowOff>
    </xdr:from>
    <xdr:to>
      <xdr:col>19</xdr:col>
      <xdr:colOff>133350</xdr:colOff>
      <xdr:row>81</xdr:row>
      <xdr:rowOff>11037</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893526"/>
          <a:ext cx="889000" cy="4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29101</xdr:rowOff>
    </xdr:from>
    <xdr:to>
      <xdr:col>19</xdr:col>
      <xdr:colOff>184150</xdr:colOff>
      <xdr:row>81</xdr:row>
      <xdr:rowOff>130701</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91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115478</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40029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4412</xdr:rowOff>
    </xdr:from>
    <xdr:to>
      <xdr:col>15</xdr:col>
      <xdr:colOff>82550</xdr:colOff>
      <xdr:row>81</xdr:row>
      <xdr:rowOff>11037</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a:off x="2336800" y="13891862"/>
          <a:ext cx="889000" cy="6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26533</xdr:rowOff>
    </xdr:from>
    <xdr:to>
      <xdr:col>15</xdr:col>
      <xdr:colOff>133350</xdr:colOff>
      <xdr:row>81</xdr:row>
      <xdr:rowOff>128133</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91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112910</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400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4412</xdr:rowOff>
    </xdr:from>
    <xdr:to>
      <xdr:col>11</xdr:col>
      <xdr:colOff>31750</xdr:colOff>
      <xdr:row>81</xdr:row>
      <xdr:rowOff>4435</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flipV="1">
          <a:off x="1447800" y="13891862"/>
          <a:ext cx="889000" cy="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16692</xdr:rowOff>
    </xdr:from>
    <xdr:to>
      <xdr:col>11</xdr:col>
      <xdr:colOff>82550</xdr:colOff>
      <xdr:row>81</xdr:row>
      <xdr:rowOff>118292</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90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103069</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990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8124</xdr:rowOff>
    </xdr:from>
    <xdr:to>
      <xdr:col>7</xdr:col>
      <xdr:colOff>31750</xdr:colOff>
      <xdr:row>81</xdr:row>
      <xdr:rowOff>109724</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895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94501</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98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133195</xdr:rowOff>
    </xdr:from>
    <xdr:to>
      <xdr:col>23</xdr:col>
      <xdr:colOff>184150</xdr:colOff>
      <xdr:row>81</xdr:row>
      <xdr:rowOff>63345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849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54472</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770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126726</xdr:rowOff>
    </xdr:from>
    <xdr:to>
      <xdr:col>19</xdr:col>
      <xdr:colOff>184150</xdr:colOff>
      <xdr:row>81</xdr:row>
      <xdr:rowOff>56876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84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67053</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6116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131687</xdr:rowOff>
    </xdr:from>
    <xdr:to>
      <xdr:col>15</xdr:col>
      <xdr:colOff>133350</xdr:colOff>
      <xdr:row>81</xdr:row>
      <xdr:rowOff>61837</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847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72014</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616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125062</xdr:rowOff>
    </xdr:from>
    <xdr:to>
      <xdr:col>11</xdr:col>
      <xdr:colOff>82550</xdr:colOff>
      <xdr:row>81</xdr:row>
      <xdr:rowOff>55212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841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65389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609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125085</xdr:rowOff>
    </xdr:from>
    <xdr:to>
      <xdr:col>7</xdr:col>
      <xdr:colOff>31750</xdr:colOff>
      <xdr:row>81</xdr:row>
      <xdr:rowOff>55235</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841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65412</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60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名強であり、数名の退職、昇格、採用によっても数値が大きく変動する。</a:t>
          </a:r>
        </a:p>
        <a:p>
          <a:r>
            <a:rPr kumimoji="1" lang="ja-JP" altLang="en-US" sz="1300">
              <a:latin typeface="ＭＳ Ｐゴシック" panose="020B0600070205080204" pitchFamily="50" charset="-128"/>
              <a:ea typeface="ＭＳ Ｐゴシック" panose="020B0600070205080204" pitchFamily="50" charset="-128"/>
            </a:rPr>
            <a:t>　近年は、退職者が多くないため指数が</a:t>
          </a:r>
          <a:r>
            <a:rPr kumimoji="1" lang="en-US" altLang="ja-JP" sz="1300">
              <a:latin typeface="ＭＳ Ｐゴシック" panose="020B0600070205080204" pitchFamily="50" charset="-128"/>
              <a:ea typeface="ＭＳ Ｐゴシック" panose="020B0600070205080204" pitchFamily="50" charset="-128"/>
            </a:rPr>
            <a:t>100</a:t>
          </a:r>
          <a:r>
            <a:rPr kumimoji="1" lang="ja-JP" altLang="en-US" sz="1300">
              <a:latin typeface="ＭＳ Ｐゴシック" panose="020B0600070205080204" pitchFamily="50" charset="-128"/>
              <a:ea typeface="ＭＳ Ｐゴシック" panose="020B0600070205080204" pitchFamily="50" charset="-128"/>
            </a:rPr>
            <a:t>近辺を推移している。今後も、給与制度全般にわたり、適正な運用に努めていく。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12398</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81100"/>
          <a:ext cx="0" cy="13903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155925</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4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12398</xdr:rowOff>
    </xdr:from>
    <xdr:to>
      <xdr:col>81</xdr:col>
      <xdr:colOff>133350</xdr:colOff>
      <xdr:row>89</xdr:row>
      <xdr:rowOff>12398</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27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159052</xdr:rowOff>
    </xdr:from>
    <xdr:to>
      <xdr:col>81</xdr:col>
      <xdr:colOff>44450</xdr:colOff>
      <xdr:row>87</xdr:row>
      <xdr:rowOff>10584</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6179800" y="14903752"/>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77004</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3073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60477</xdr:rowOff>
    </xdr:from>
    <xdr:to>
      <xdr:col>81</xdr:col>
      <xdr:colOff>95250</xdr:colOff>
      <xdr:row>84</xdr:row>
      <xdr:rowOff>162077</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87</xdr:row>
      <xdr:rowOff>10584</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9267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113091</xdr:rowOff>
    </xdr:from>
    <xdr:to>
      <xdr:col>72</xdr:col>
      <xdr:colOff>203200</xdr:colOff>
      <xdr:row>87</xdr:row>
      <xdr:rowOff>10584</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857791"/>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83457</xdr:rowOff>
    </xdr:from>
    <xdr:to>
      <xdr:col>73</xdr:col>
      <xdr:colOff>44450</xdr:colOff>
      <xdr:row>85</xdr:row>
      <xdr:rowOff>13607</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23784</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78618</xdr:rowOff>
    </xdr:from>
    <xdr:to>
      <xdr:col>68</xdr:col>
      <xdr:colOff>152400</xdr:colOff>
      <xdr:row>86</xdr:row>
      <xdr:rowOff>113091</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a:off x="13512800" y="14823318"/>
          <a:ext cx="889000" cy="34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83457</xdr:rowOff>
    </xdr:from>
    <xdr:to>
      <xdr:col>64</xdr:col>
      <xdr:colOff>152400</xdr:colOff>
      <xdr:row>85</xdr:row>
      <xdr:rowOff>13607</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48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23784</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25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108252</xdr:rowOff>
    </xdr:from>
    <xdr:to>
      <xdr:col>81</xdr:col>
      <xdr:colOff>95250</xdr:colOff>
      <xdr:row>87</xdr:row>
      <xdr:rowOff>38402</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485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80329</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482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131234</xdr:rowOff>
    </xdr:from>
    <xdr:to>
      <xdr:col>73</xdr:col>
      <xdr:colOff>44450</xdr:colOff>
      <xdr:row>87</xdr:row>
      <xdr:rowOff>61384</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46161</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62291</xdr:rowOff>
    </xdr:from>
    <xdr:to>
      <xdr:col>68</xdr:col>
      <xdr:colOff>203200</xdr:colOff>
      <xdr:row>86</xdr:row>
      <xdr:rowOff>163891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806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148668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48933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27818</xdr:rowOff>
    </xdr:from>
    <xdr:to>
      <xdr:col>64</xdr:col>
      <xdr:colOff>152400</xdr:colOff>
      <xdr:row>86</xdr:row>
      <xdr:rowOff>129418</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772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114195</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4858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人口の増加や地方分権に伴い業務量が増加するなか、町域が狭い利点を活かし、限られた職員数で効率的な行政運営にあたってきた結果、類似団体の平均を大きく下回っている。</a:t>
          </a:r>
        </a:p>
        <a:p>
          <a:r>
            <a:rPr kumimoji="1" lang="ja-JP" altLang="en-US" sz="1300">
              <a:latin typeface="ＭＳ Ｐゴシック" panose="020B0600070205080204" pitchFamily="50" charset="-128"/>
              <a:ea typeface="ＭＳ Ｐゴシック" panose="020B0600070205080204" pitchFamily="50" charset="-128"/>
            </a:rPr>
            <a:t>　今後も適正な業務量を把握するとともに、職員定員適正化計画に基づき職員の確保に努める。</a:t>
          </a: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112113</xdr:rowOff>
    </xdr:from>
    <xdr:to>
      <xdr:col>81</xdr:col>
      <xdr:colOff>44450</xdr:colOff>
      <xdr:row>67</xdr:row>
      <xdr:rowOff>69286</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9884763"/>
          <a:ext cx="0" cy="16716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41363</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28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69286</xdr:rowOff>
    </xdr:from>
    <xdr:to>
      <xdr:col>81</xdr:col>
      <xdr:colOff>133350</xdr:colOff>
      <xdr:row>67</xdr:row>
      <xdr:rowOff>69286</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6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27040</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628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112113</xdr:rowOff>
    </xdr:from>
    <xdr:to>
      <xdr:col>81</xdr:col>
      <xdr:colOff>133350</xdr:colOff>
      <xdr:row>57</xdr:row>
      <xdr:rowOff>112113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9884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58</xdr:row>
      <xdr:rowOff>50588</xdr:rowOff>
    </xdr:from>
    <xdr:to>
      <xdr:col>81</xdr:col>
      <xdr:colOff>44450</xdr:colOff>
      <xdr:row>58</xdr:row>
      <xdr:rowOff>82762</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6179800" y="9994688"/>
          <a:ext cx="8382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100841</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87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128764</xdr:rowOff>
    </xdr:from>
    <xdr:to>
      <xdr:col>81</xdr:col>
      <xdr:colOff>95250</xdr:colOff>
      <xdr:row>61</xdr:row>
      <xdr:rowOff>58914</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415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58</xdr:row>
      <xdr:rowOff>82762</xdr:rowOff>
    </xdr:from>
    <xdr:to>
      <xdr:col>77</xdr:col>
      <xdr:colOff>44450</xdr:colOff>
      <xdr:row>58</xdr:row>
      <xdr:rowOff>86783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026862"/>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95250</xdr:rowOff>
    </xdr:from>
    <xdr:to>
      <xdr:col>77</xdr:col>
      <xdr:colOff>95250</xdr:colOff>
      <xdr:row>61</xdr:row>
      <xdr:rowOff>25400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38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10177</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46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58</xdr:row>
      <xdr:rowOff>73378</xdr:rowOff>
    </xdr:from>
    <xdr:to>
      <xdr:col>72</xdr:col>
      <xdr:colOff>203200</xdr:colOff>
      <xdr:row>58</xdr:row>
      <xdr:rowOff>86783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01747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93910</xdr:rowOff>
    </xdr:from>
    <xdr:to>
      <xdr:col>73</xdr:col>
      <xdr:colOff>44450</xdr:colOff>
      <xdr:row>61</xdr:row>
      <xdr:rowOff>24060</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380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8837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467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58</xdr:row>
      <xdr:rowOff>73378</xdr:rowOff>
    </xdr:from>
    <xdr:to>
      <xdr:col>68</xdr:col>
      <xdr:colOff>152400</xdr:colOff>
      <xdr:row>58</xdr:row>
      <xdr:rowOff>81421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flipV="1">
          <a:off x="13512800" y="10017478"/>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85866</xdr:rowOff>
    </xdr:from>
    <xdr:to>
      <xdr:col>68</xdr:col>
      <xdr:colOff>203200</xdr:colOff>
      <xdr:row>61</xdr:row>
      <xdr:rowOff>16016</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37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793</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459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81845</xdr:rowOff>
    </xdr:from>
    <xdr:to>
      <xdr:col>64</xdr:col>
      <xdr:colOff>152400</xdr:colOff>
      <xdr:row>61</xdr:row>
      <xdr:rowOff>11995</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36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168222</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455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57</xdr:row>
      <xdr:rowOff>171238</xdr:rowOff>
    </xdr:from>
    <xdr:to>
      <xdr:col>81</xdr:col>
      <xdr:colOff>95250</xdr:colOff>
      <xdr:row>58</xdr:row>
      <xdr:rowOff>101388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994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57</xdr:row>
      <xdr:rowOff>92515</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9865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31962</xdr:rowOff>
    </xdr:from>
    <xdr:to>
      <xdr:col>77</xdr:col>
      <xdr:colOff>95250</xdr:colOff>
      <xdr:row>58</xdr:row>
      <xdr:rowOff>133562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997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56</xdr:row>
      <xdr:rowOff>143739</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97449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35983</xdr:rowOff>
    </xdr:from>
    <xdr:to>
      <xdr:col>73</xdr:col>
      <xdr:colOff>44450</xdr:colOff>
      <xdr:row>58</xdr:row>
      <xdr:rowOff>137583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998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56</xdr:row>
      <xdr:rowOff>147760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974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22578</xdr:rowOff>
    </xdr:from>
    <xdr:to>
      <xdr:col>68</xdr:col>
      <xdr:colOff>203200</xdr:colOff>
      <xdr:row>58</xdr:row>
      <xdr:rowOff>124178</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996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56</xdr:row>
      <xdr:rowOff>134355</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97355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30621</xdr:rowOff>
    </xdr:from>
    <xdr:to>
      <xdr:col>64</xdr:col>
      <xdr:colOff>152400</xdr:colOff>
      <xdr:row>58</xdr:row>
      <xdr:rowOff>132221</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9974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56</xdr:row>
      <xdr:rowOff>142398</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97435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令和６年度は、新庁舎建設工事の令和２年度借入分に係る元金償還が始まったことから、比率は上昇した。</a:t>
          </a:r>
        </a:p>
        <a:p>
          <a:r>
            <a:rPr kumimoji="1" lang="ja-JP" altLang="en-US" sz="1300">
              <a:latin typeface="ＭＳ Ｐゴシック" panose="020B0600070205080204" pitchFamily="50" charset="-128"/>
              <a:ea typeface="ＭＳ Ｐゴシック" panose="020B0600070205080204" pitchFamily="50" charset="-128"/>
            </a:rPr>
            <a:t>　今後も、駅前通り線周辺地区土地区画整理事業等に係る元金償還が順次始まることから、数値の上昇が見込まれる。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町債の発行は財源の確保の意味合いに加え、世代間の負担の公平性の確保もあることから、今後も町債発行に伴う将来の公債費の負担を考慮しつつ適切に活用していく。</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45</xdr:row>
      <xdr:rowOff>162560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134637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849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162560</xdr:rowOff>
    </xdr:from>
    <xdr:to>
      <xdr:col>81</xdr:col>
      <xdr:colOff>133350</xdr:colOff>
      <xdr:row>45</xdr:row>
      <xdr:rowOff>162560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87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116417</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033260"/>
          <a:ext cx="8382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82144</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9401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127000</xdr:rowOff>
    </xdr:from>
    <xdr:to>
      <xdr:col>77</xdr:col>
      <xdr:colOff>44450</xdr:colOff>
      <xdr:row>41</xdr:row>
      <xdr:rowOff>3810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69850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65617</xdr:rowOff>
    </xdr:from>
    <xdr:to>
      <xdr:col>77</xdr:col>
      <xdr:colOff>95250</xdr:colOff>
      <xdr:row>41</xdr:row>
      <xdr:rowOff>167217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151994</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127000</xdr:rowOff>
    </xdr:from>
    <xdr:to>
      <xdr:col>72</xdr:col>
      <xdr:colOff>203200</xdr:colOff>
      <xdr:row>40</xdr:row>
      <xdr:rowOff>135044</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flipV="1">
          <a:off x="14401800" y="6985000"/>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81704</xdr:rowOff>
    </xdr:from>
    <xdr:to>
      <xdr:col>73</xdr:col>
      <xdr:colOff>44450</xdr:colOff>
      <xdr:row>42</xdr:row>
      <xdr:rowOff>11854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168081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135044</xdr:rowOff>
    </xdr:from>
    <xdr:to>
      <xdr:col>68</xdr:col>
      <xdr:colOff>152400</xdr:colOff>
      <xdr:row>41</xdr:row>
      <xdr:rowOff>35983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6993044"/>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81704</xdr:rowOff>
    </xdr:from>
    <xdr:to>
      <xdr:col>68</xdr:col>
      <xdr:colOff>203200</xdr:colOff>
      <xdr:row>42</xdr:row>
      <xdr:rowOff>11854</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168081</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97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89746</xdr:rowOff>
    </xdr:from>
    <xdr:to>
      <xdr:col>64</xdr:col>
      <xdr:colOff>152400</xdr:colOff>
      <xdr:row>42</xdr:row>
      <xdr:rowOff>19896</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4673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65617</xdr:rowOff>
    </xdr:from>
    <xdr:to>
      <xdr:col>81</xdr:col>
      <xdr:colOff>95250</xdr:colOff>
      <xdr:row>41</xdr:row>
      <xdr:rowOff>167217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095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37694</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067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64787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76200</xdr:rowOff>
    </xdr:from>
    <xdr:to>
      <xdr:col>73</xdr:col>
      <xdr:colOff>44450</xdr:colOff>
      <xdr:row>41</xdr:row>
      <xdr:rowOff>6350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16527</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84244</xdr:rowOff>
    </xdr:from>
    <xdr:to>
      <xdr:col>68</xdr:col>
      <xdr:colOff>203200</xdr:colOff>
      <xdr:row>41</xdr:row>
      <xdr:rowOff>14394</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24571</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156633</xdr:rowOff>
    </xdr:from>
    <xdr:to>
      <xdr:col>64</xdr:col>
      <xdr:colOff>152400</xdr:colOff>
      <xdr:row>41</xdr:row>
      <xdr:rowOff>86783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014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96960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783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駅前通り線周辺地区土地区画整理事業等による町債発行により町債残高は増加傾向にある。</a:t>
          </a:r>
        </a:p>
        <a:p>
          <a:r>
            <a:rPr kumimoji="1" lang="ja-JP" altLang="en-US" sz="1300">
              <a:latin typeface="ＭＳ Ｐゴシック" panose="020B0600070205080204" pitchFamily="50" charset="-128"/>
              <a:ea typeface="ＭＳ Ｐゴシック" panose="020B0600070205080204" pitchFamily="50" charset="-128"/>
            </a:rPr>
            <a:t>　今後も、現在行っている大規模事業に係る町債借入により町債残高の増大が見込まれるが、基金の積立等によりいたずらに将来負担を増大させないよう計画的に事業を実施する。</a:t>
          </a: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106862</xdr:rowOff>
    </xdr:from>
    <xdr:to>
      <xdr:col>81</xdr:col>
      <xdr:colOff>44450</xdr:colOff>
      <xdr:row>16</xdr:row>
      <xdr:rowOff>37677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6179800" y="2678612"/>
          <a:ext cx="838200" cy="102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2" name="将来負担の状況平均値テキスト">
          <a:extLst>
            <a:ext uri="{FF2B5EF4-FFF2-40B4-BE49-F238E27FC236}">
              <a16:creationId xmlns:a16="http://schemas.microsoft.com/office/drawing/2014/main" id="{00000000-0008-0000-0300-0000C4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66645</xdr:rowOff>
    </xdr:from>
    <xdr:to>
      <xdr:col>77</xdr:col>
      <xdr:colOff>44450</xdr:colOff>
      <xdr:row>15</xdr:row>
      <xdr:rowOff>106862</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a:off x="15290800" y="263839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14938</xdr:rowOff>
    </xdr:from>
    <xdr:to>
      <xdr:col>72</xdr:col>
      <xdr:colOff>203200</xdr:colOff>
      <xdr:row>15</xdr:row>
      <xdr:rowOff>66645</xdr:rowOff>
    </xdr:to>
    <xdr:cxnSp macro="">
      <xdr:nvCxnSpPr>
        <xdr:cNvPr id="457" name="直線コネクタ 456">
          <a:extLst>
            <a:ext uri="{FF2B5EF4-FFF2-40B4-BE49-F238E27FC236}">
              <a16:creationId xmlns:a16="http://schemas.microsoft.com/office/drawing/2014/main" id="{00000000-0008-0000-0300-0000C9010000}"/>
            </a:ext>
          </a:extLst>
        </xdr:cNvPr>
        <xdr:cNvCxnSpPr/>
      </xdr:nvCxnSpPr>
      <xdr:spPr>
        <a:xfrm>
          <a:off x="14401800" y="258668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14938</xdr:rowOff>
    </xdr:from>
    <xdr:to>
      <xdr:col>68</xdr:col>
      <xdr:colOff>152400</xdr:colOff>
      <xdr:row>17</xdr:row>
      <xdr:rowOff>54671</xdr:rowOff>
    </xdr:to>
    <xdr:cxnSp macro="">
      <xdr:nvCxnSpPr>
        <xdr:cNvPr id="460" name="直線コネクタ 459">
          <a:extLst>
            <a:ext uri="{FF2B5EF4-FFF2-40B4-BE49-F238E27FC236}">
              <a16:creationId xmlns:a16="http://schemas.microsoft.com/office/drawing/2014/main" id="{00000000-0008-0000-0300-0000CC010000}"/>
            </a:ext>
          </a:extLst>
        </xdr:cNvPr>
        <xdr:cNvCxnSpPr/>
      </xdr:nvCxnSpPr>
      <xdr:spPr>
        <a:xfrm flipV="1">
          <a:off x="13512800" y="2586688"/>
          <a:ext cx="889000" cy="382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9192</xdr:rowOff>
    </xdr:from>
    <xdr:to>
      <xdr:col>64</xdr:col>
      <xdr:colOff>152400</xdr:colOff>
      <xdr:row>14</xdr:row>
      <xdr:rowOff>110792</xdr:rowOff>
    </xdr:to>
    <xdr:sp macro="" textlink="">
      <xdr:nvSpPr>
        <xdr:cNvPr id="463" name="フローチャート: 判断 462">
          <a:extLst>
            <a:ext uri="{FF2B5EF4-FFF2-40B4-BE49-F238E27FC236}">
              <a16:creationId xmlns:a16="http://schemas.microsoft.com/office/drawing/2014/main" id="{00000000-0008-0000-0300-0000CF010000}"/>
            </a:ext>
          </a:extLst>
        </xdr:cNvPr>
        <xdr:cNvSpPr/>
      </xdr:nvSpPr>
      <xdr:spPr>
        <a:xfrm>
          <a:off x="13462000" y="2409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120969</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1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158327</xdr:rowOff>
    </xdr:from>
    <xdr:to>
      <xdr:col>81</xdr:col>
      <xdr:colOff>95250</xdr:colOff>
      <xdr:row>16</xdr:row>
      <xdr:rowOff>88477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967200" y="273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130404</xdr:rowOff>
    </xdr:from>
    <xdr:ext cx="762000" cy="259045"/>
    <xdr:sp macro="" textlink="">
      <xdr:nvSpPr>
        <xdr:cNvPr id="471" name="将来負担の状況該当値テキスト">
          <a:extLst>
            <a:ext uri="{FF2B5EF4-FFF2-40B4-BE49-F238E27FC236}">
              <a16:creationId xmlns:a16="http://schemas.microsoft.com/office/drawing/2014/main" id="{00000000-0008-0000-0300-0000D7010000}"/>
            </a:ext>
          </a:extLst>
        </xdr:cNvPr>
        <xdr:cNvSpPr txBox="1"/>
      </xdr:nvSpPr>
      <xdr:spPr>
        <a:xfrm>
          <a:off x="17106900" y="2702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56062</xdr:rowOff>
    </xdr:from>
    <xdr:to>
      <xdr:col>77</xdr:col>
      <xdr:colOff>95250</xdr:colOff>
      <xdr:row>15</xdr:row>
      <xdr:rowOff>157662</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6129000" y="2627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142439</xdr:rowOff>
    </xdr:from>
    <xdr:ext cx="7366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5798800" y="27141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15845</xdr:rowOff>
    </xdr:from>
    <xdr:to>
      <xdr:col>73</xdr:col>
      <xdr:colOff>44450</xdr:colOff>
      <xdr:row>15</xdr:row>
      <xdr:rowOff>117445</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5240000" y="2587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102222</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909800" y="26739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135588</xdr:rowOff>
    </xdr:from>
    <xdr:to>
      <xdr:col>68</xdr:col>
      <xdr:colOff>203200</xdr:colOff>
      <xdr:row>15</xdr:row>
      <xdr:rowOff>65738</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4351000" y="253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50515</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4020800" y="262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3871</xdr:rowOff>
    </xdr:from>
    <xdr:to>
      <xdr:col>64</xdr:col>
      <xdr:colOff>152400</xdr:colOff>
      <xdr:row>17</xdr:row>
      <xdr:rowOff>105471</xdr:rowOff>
    </xdr:to>
    <xdr:sp macro="" textlink="">
      <xdr:nvSpPr>
        <xdr:cNvPr id="478" name="楕円 477">
          <a:extLst>
            <a:ext uri="{FF2B5EF4-FFF2-40B4-BE49-F238E27FC236}">
              <a16:creationId xmlns:a16="http://schemas.microsoft.com/office/drawing/2014/main" id="{00000000-0008-0000-0300-0000DE010000}"/>
            </a:ext>
          </a:extLst>
        </xdr:cNvPr>
        <xdr:cNvSpPr/>
      </xdr:nvSpPr>
      <xdr:spPr>
        <a:xfrm>
          <a:off x="13462000" y="291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90248</xdr:rowOff>
    </xdr:from>
    <xdr:ext cx="762000" cy="259045"/>
    <xdr:sp macro="" textlink="">
      <xdr:nvSpPr>
        <xdr:cNvPr id="479" name="テキスト ボックス 478">
          <a:extLst>
            <a:ext uri="{FF2B5EF4-FFF2-40B4-BE49-F238E27FC236}">
              <a16:creationId xmlns:a16="http://schemas.microsoft.com/office/drawing/2014/main" id="{00000000-0008-0000-0300-0000DF010000}"/>
            </a:ext>
          </a:extLst>
        </xdr:cNvPr>
        <xdr:cNvSpPr txBox="1"/>
      </xdr:nvSpPr>
      <xdr:spPr>
        <a:xfrm>
          <a:off x="13131800" y="3004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18,566
18,375
6.55
8,873,884
8,174,409
559,271
4,658,849
7,133,531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分子となる人件費（経常・一般財源）は人事院勧告に伴う給与費の増等により前年度比＋</a:t>
          </a:r>
          <a:r>
            <a:rPr kumimoji="1" lang="en-US" altLang="ja-JP" sz="1300">
              <a:latin typeface="ＭＳ Ｐゴシック" panose="020B0600070205080204" pitchFamily="50" charset="-128"/>
              <a:ea typeface="ＭＳ Ｐゴシック" panose="020B0600070205080204" pitchFamily="50" charset="-128"/>
            </a:rPr>
            <a:t>43.3</a:t>
          </a:r>
          <a:r>
            <a:rPr kumimoji="1" lang="ja-JP" altLang="en-US" sz="1300">
              <a:latin typeface="ＭＳ Ｐゴシック" panose="020B0600070205080204" pitchFamily="50" charset="-128"/>
              <a:ea typeface="ＭＳ Ｐゴシック" panose="020B0600070205080204" pitchFamily="50" charset="-128"/>
            </a:rPr>
            <a:t>百万円、分母となる歳入（経常・一般財源）は主に町民税（法人）等の影響により前年度比＋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百万円となり、総じて比率が下落している。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165100</xdr:rowOff>
    </xdr:from>
    <xdr:to>
      <xdr:col>24</xdr:col>
      <xdr:colOff>25400</xdr:colOff>
      <xdr:row>42</xdr:row>
      <xdr:rowOff>39915</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651500"/>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11992</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39915</xdr:rowOff>
    </xdr:from>
    <xdr:to>
      <xdr:col>24</xdr:col>
      <xdr:colOff>114300</xdr:colOff>
      <xdr:row>42</xdr:row>
      <xdr:rowOff>39915</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80027</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39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165100</xdr:rowOff>
    </xdr:from>
    <xdr:to>
      <xdr:col>24</xdr:col>
      <xdr:colOff>114300</xdr:colOff>
      <xdr:row>32</xdr:row>
      <xdr:rowOff>165100</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65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53522</xdr:rowOff>
    </xdr:from>
    <xdr:to>
      <xdr:col>24</xdr:col>
      <xdr:colOff>25400</xdr:colOff>
      <xdr:row>35</xdr:row>
      <xdr:rowOff>86178</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054272"/>
          <a:ext cx="8382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108149</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28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136072</xdr:rowOff>
    </xdr:from>
    <xdr:to>
      <xdr:col>24</xdr:col>
      <xdr:colOff>76200</xdr:colOff>
      <xdr:row>37</xdr:row>
      <xdr:rowOff>66222</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30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86178</xdr:rowOff>
    </xdr:from>
    <xdr:to>
      <xdr:col>19</xdr:col>
      <xdr:colOff>187325</xdr:colOff>
      <xdr:row>36</xdr:row>
      <xdr:rowOff>67128</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flipV="1">
          <a:off x="3098800" y="6086928"/>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27214</xdr:rowOff>
    </xdr:from>
    <xdr:to>
      <xdr:col>20</xdr:col>
      <xdr:colOff>38100</xdr:colOff>
      <xdr:row>36</xdr:row>
      <xdr:rowOff>128814</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99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113591</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85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34</xdr:row>
      <xdr:rowOff>18143</xdr:rowOff>
    </xdr:from>
    <xdr:to>
      <xdr:col>15</xdr:col>
      <xdr:colOff>98425</xdr:colOff>
      <xdr:row>36</xdr:row>
      <xdr:rowOff>67128</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a:off x="2209800" y="5847443"/>
          <a:ext cx="889000" cy="391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5443</xdr:rowOff>
    </xdr:from>
    <xdr:to>
      <xdr:col>15</xdr:col>
      <xdr:colOff>149225</xdr:colOff>
      <xdr:row>36</xdr:row>
      <xdr:rowOff>107043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77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117220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946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18143</xdr:rowOff>
    </xdr:from>
    <xdr:to>
      <xdr:col>11</xdr:col>
      <xdr:colOff>9525</xdr:colOff>
      <xdr:row>37</xdr:row>
      <xdr:rowOff>69850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flipV="1">
          <a:off x="1320800" y="5847443"/>
          <a:ext cx="889000" cy="566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122464</xdr:rowOff>
    </xdr:from>
    <xdr:to>
      <xdr:col>11</xdr:col>
      <xdr:colOff>60325</xdr:colOff>
      <xdr:row>36</xdr:row>
      <xdr:rowOff>52614</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2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37391</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09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8164</xdr:rowOff>
    </xdr:from>
    <xdr:to>
      <xdr:col>6</xdr:col>
      <xdr:colOff>171450</xdr:colOff>
      <xdr:row>37</xdr:row>
      <xdr:rowOff>109764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35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119941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2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2722</xdr:rowOff>
    </xdr:from>
    <xdr:to>
      <xdr:col>24</xdr:col>
      <xdr:colOff>76200</xdr:colOff>
      <xdr:row>35</xdr:row>
      <xdr:rowOff>104322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003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19249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84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35378</xdr:rowOff>
    </xdr:from>
    <xdr:to>
      <xdr:col>20</xdr:col>
      <xdr:colOff>38100</xdr:colOff>
      <xdr:row>35</xdr:row>
      <xdr:rowOff>136978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03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147155</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80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16328</xdr:rowOff>
    </xdr:from>
    <xdr:to>
      <xdr:col>15</xdr:col>
      <xdr:colOff>149225</xdr:colOff>
      <xdr:row>36</xdr:row>
      <xdr:rowOff>117928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88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102705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7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138793</xdr:rowOff>
    </xdr:from>
    <xdr:to>
      <xdr:col>11</xdr:col>
      <xdr:colOff>60325</xdr:colOff>
      <xdr:row>34</xdr:row>
      <xdr:rowOff>68943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79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79120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56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19050</xdr:rowOff>
    </xdr:from>
    <xdr:to>
      <xdr:col>6</xdr:col>
      <xdr:colOff>171450</xdr:colOff>
      <xdr:row>37</xdr:row>
      <xdr:rowOff>120650</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105427</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分子となる物件費（経常・一般財源）は物価高騰により前年度比＋</a:t>
          </a:r>
          <a:r>
            <a:rPr kumimoji="1" lang="en-US" altLang="ja-JP" sz="1300">
              <a:latin typeface="ＭＳ Ｐゴシック" panose="020B0600070205080204" pitchFamily="50" charset="-128"/>
              <a:ea typeface="ＭＳ Ｐゴシック" panose="020B0600070205080204" pitchFamily="50" charset="-128"/>
            </a:rPr>
            <a:t>51.1</a:t>
          </a:r>
          <a:r>
            <a:rPr kumimoji="1" lang="ja-JP" altLang="en-US" sz="1300">
              <a:latin typeface="ＭＳ Ｐゴシック" panose="020B0600070205080204" pitchFamily="50" charset="-128"/>
              <a:ea typeface="ＭＳ Ｐゴシック" panose="020B0600070205080204" pitchFamily="50" charset="-128"/>
            </a:rPr>
            <a:t>百万円、分母となる歳入（経常・一般財源）は主に町民税（法人）等の影響により前年度比＋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百万円となり、総じて比率が上昇している。</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113284</xdr:rowOff>
    </xdr:from>
    <xdr:to>
      <xdr:col>82</xdr:col>
      <xdr:colOff>107950</xdr:colOff>
      <xdr:row>21</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0684"/>
          <a:ext cx="0" cy="1435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149369</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78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5842</xdr:rowOff>
    </xdr:from>
    <xdr:to>
      <xdr:col>82</xdr:col>
      <xdr:colOff>196850</xdr:colOff>
      <xdr:row>21</xdr:row>
      <xdr:rowOff>5842</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06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28211</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113284</xdr:rowOff>
    </xdr:from>
    <xdr:to>
      <xdr:col>82</xdr:col>
      <xdr:colOff>196850</xdr:colOff>
      <xdr:row>12</xdr:row>
      <xdr:rowOff>113284</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0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14986</xdr:rowOff>
    </xdr:from>
    <xdr:to>
      <xdr:col>82</xdr:col>
      <xdr:colOff>107950</xdr:colOff>
      <xdr:row>17</xdr:row>
      <xdr:rowOff>24130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92963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149877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550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51562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92963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87630</xdr:rowOff>
    </xdr:from>
    <xdr:to>
      <xdr:col>78</xdr:col>
      <xdr:colOff>120650</xdr:colOff>
      <xdr:row>16</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428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101854</xdr:rowOff>
    </xdr:from>
    <xdr:to>
      <xdr:col>73</xdr:col>
      <xdr:colOff>180975</xdr:colOff>
      <xdr:row>17</xdr:row>
      <xdr:rowOff>51562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673604"/>
          <a:ext cx="889000" cy="29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96774</xdr:rowOff>
    </xdr:from>
    <xdr:to>
      <xdr:col>74</xdr:col>
      <xdr:colOff>31750</xdr:colOff>
      <xdr:row>16</xdr:row>
      <xdr:rowOff>26924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8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37101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437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101854</xdr:rowOff>
    </xdr:from>
    <xdr:to>
      <xdr:col>69</xdr:col>
      <xdr:colOff>92075</xdr:colOff>
      <xdr:row>16</xdr:row>
      <xdr:rowOff>104140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673604"/>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158496</xdr:rowOff>
    </xdr:from>
    <xdr:to>
      <xdr:col>69</xdr:col>
      <xdr:colOff>142875</xdr:colOff>
      <xdr:row>15</xdr:row>
      <xdr:rowOff>88646</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5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98823</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2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60198</xdr:rowOff>
    </xdr:from>
    <xdr:to>
      <xdr:col>65</xdr:col>
      <xdr:colOff>53975</xdr:colOff>
      <xdr:row>15</xdr:row>
      <xdr:rowOff>161798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31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525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400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87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116857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135636</xdr:rowOff>
    </xdr:from>
    <xdr:to>
      <xdr:col>78</xdr:col>
      <xdr:colOff>120650</xdr:colOff>
      <xdr:row>17</xdr:row>
      <xdr:rowOff>65786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50563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762</xdr:rowOff>
    </xdr:from>
    <xdr:to>
      <xdr:col>74</xdr:col>
      <xdr:colOff>31750</xdr:colOff>
      <xdr:row>17</xdr:row>
      <xdr:rowOff>102362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87139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01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51054</xdr:rowOff>
    </xdr:from>
    <xdr:to>
      <xdr:col>69</xdr:col>
      <xdr:colOff>142875</xdr:colOff>
      <xdr:row>15</xdr:row>
      <xdr:rowOff>152654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2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137431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709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53340</xdr:rowOff>
    </xdr:from>
    <xdr:to>
      <xdr:col>65</xdr:col>
      <xdr:colOff>53975</xdr:colOff>
      <xdr:row>16</xdr:row>
      <xdr:rowOff>154940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96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139717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82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主に、分母となる歳入（経常・一般財源）が町民税（法人）の増等の影響により前年度比＋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百万円となり、比率が下落した。</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78015</xdr:rowOff>
    </xdr:from>
    <xdr:to>
      <xdr:col>24</xdr:col>
      <xdr:colOff>25400</xdr:colOff>
      <xdr:row>60</xdr:row>
      <xdr:rowOff>132443</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93415"/>
          <a:ext cx="0" cy="14260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164392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736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78015</xdr:rowOff>
    </xdr:from>
    <xdr:to>
      <xdr:col>24</xdr:col>
      <xdr:colOff>114300</xdr:colOff>
      <xdr:row>52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93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xdr:rowOff>
    </xdr:from>
    <xdr:to>
      <xdr:col>24</xdr:col>
      <xdr:colOff>25400</xdr:colOff>
      <xdr:row>56</xdr:row>
      <xdr:rowOff>56243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613900"/>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19249</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277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34472</xdr:rowOff>
    </xdr:from>
    <xdr:to>
      <xdr:col>19</xdr:col>
      <xdr:colOff>187325</xdr:colOff>
      <xdr:row>56</xdr:row>
      <xdr:rowOff>56243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6356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56</xdr:row>
      <xdr:rowOff>34472</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385300"/>
          <a:ext cx="889000" cy="250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97972</xdr:rowOff>
    </xdr:from>
    <xdr:to>
      <xdr:col>15</xdr:col>
      <xdr:colOff>149225</xdr:colOff>
      <xdr:row>55</xdr:row>
      <xdr:rowOff>28122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38299</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162378</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385300"/>
          <a:ext cx="889000" cy="20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54428</xdr:rowOff>
    </xdr:from>
    <xdr:to>
      <xdr:col>11</xdr:col>
      <xdr:colOff>60325</xdr:colOff>
      <xdr:row>54</xdr:row>
      <xdr:rowOff>156028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31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166205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105427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5443</xdr:rowOff>
    </xdr:from>
    <xdr:to>
      <xdr:col>20</xdr:col>
      <xdr:colOff>38100</xdr:colOff>
      <xdr:row>56</xdr:row>
      <xdr:rowOff>107043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155122</xdr:rowOff>
    </xdr:from>
    <xdr:to>
      <xdr:col>15</xdr:col>
      <xdr:colOff>149225</xdr:colOff>
      <xdr:row>56</xdr:row>
      <xdr:rowOff>85272</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58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70049</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671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111578</xdr:rowOff>
    </xdr:from>
    <xdr:to>
      <xdr:col>6</xdr:col>
      <xdr:colOff>171450</xdr:colOff>
      <xdr:row>56</xdr:row>
      <xdr:rowOff>41728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26505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分子となる歳出額は主に後期高齢者医療事業に対する繰出金の増により増、分母となる歳入（経常・一般財源）は主に町民税（法人）等の影響により前年度比＋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百万円となり、総じて比率が上昇している。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152400</xdr:rowOff>
    </xdr:from>
    <xdr:to>
      <xdr:col>82</xdr:col>
      <xdr:colOff>107950</xdr:colOff>
      <xdr:row>62</xdr:row>
      <xdr:rowOff>12700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678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156227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12700</xdr:rowOff>
    </xdr:from>
    <xdr:to>
      <xdr:col>82</xdr:col>
      <xdr:colOff>196850</xdr:colOff>
      <xdr:row>62</xdr:row>
      <xdr:rowOff>12700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67327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1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152400</xdr:rowOff>
    </xdr:from>
    <xdr:to>
      <xdr:col>82</xdr:col>
      <xdr:colOff>196850</xdr:colOff>
      <xdr:row>52</xdr:row>
      <xdr:rowOff>152400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6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120650</xdr:rowOff>
    </xdr:from>
    <xdr:to>
      <xdr:col>82</xdr:col>
      <xdr:colOff>107950</xdr:colOff>
      <xdr:row>55</xdr:row>
      <xdr:rowOff>133350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5504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41927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14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69850</xdr:rowOff>
    </xdr:from>
    <xdr:to>
      <xdr:col>82</xdr:col>
      <xdr:colOff>158750</xdr:colOff>
      <xdr:row>58</xdr:row>
      <xdr:rowOff>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42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120650</xdr:rowOff>
    </xdr:from>
    <xdr:to>
      <xdr:col>78</xdr:col>
      <xdr:colOff>69850</xdr:colOff>
      <xdr:row>55</xdr:row>
      <xdr:rowOff>146050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5504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149877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9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114300</xdr:rowOff>
    </xdr:from>
    <xdr:to>
      <xdr:col>73</xdr:col>
      <xdr:colOff>180975</xdr:colOff>
      <xdr:row>55</xdr:row>
      <xdr:rowOff>146050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3726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114300</xdr:rowOff>
    </xdr:from>
    <xdr:to>
      <xdr:col>69</xdr:col>
      <xdr:colOff>92075</xdr:colOff>
      <xdr:row>55</xdr:row>
      <xdr:rowOff>146050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372600"/>
          <a:ext cx="8890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38100</xdr:rowOff>
    </xdr:from>
    <xdr:to>
      <xdr:col>69</xdr:col>
      <xdr:colOff>142875</xdr:colOff>
      <xdr:row>58</xdr:row>
      <xdr:rowOff>139700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152400</xdr:rowOff>
    </xdr:from>
    <xdr:to>
      <xdr:col>65</xdr:col>
      <xdr:colOff>53975</xdr:colOff>
      <xdr:row>59</xdr:row>
      <xdr:rowOff>82550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9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67327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82550</xdr:rowOff>
    </xdr:from>
    <xdr:to>
      <xdr:col>82</xdr:col>
      <xdr:colOff>158750</xdr:colOff>
      <xdr:row>56</xdr:row>
      <xdr:rowOff>12700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99077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69850</xdr:rowOff>
    </xdr:from>
    <xdr:to>
      <xdr:col>78</xdr:col>
      <xdr:colOff>120650</xdr:colOff>
      <xdr:row>56</xdr:row>
      <xdr:rowOff>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49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10177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268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95250</xdr:rowOff>
    </xdr:from>
    <xdr:to>
      <xdr:col>74</xdr:col>
      <xdr:colOff>31750</xdr:colOff>
      <xdr:row>56</xdr:row>
      <xdr:rowOff>25400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35577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63500</xdr:rowOff>
    </xdr:from>
    <xdr:to>
      <xdr:col>69</xdr:col>
      <xdr:colOff>142875</xdr:colOff>
      <xdr:row>54</xdr:row>
      <xdr:rowOff>165100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32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3827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090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95250</xdr:rowOff>
    </xdr:from>
    <xdr:to>
      <xdr:col>65</xdr:col>
      <xdr:colOff>53975</xdr:colOff>
      <xdr:row>56</xdr:row>
      <xdr:rowOff>25400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52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35577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主に、分母となる歳入（経常・一般財源）が町民税（法人）の増等の影響により前年度比＋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百万円となり、比率が下落し、類似団体内平均値を下回った。</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64135</xdr:rowOff>
    </xdr:from>
    <xdr:to>
      <xdr:col>82</xdr:col>
      <xdr:colOff>107950</xdr:colOff>
      <xdr:row>40</xdr:row>
      <xdr:rowOff>18415</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72198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161942</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6848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18415</xdr:rowOff>
    </xdr:from>
    <xdr:to>
      <xdr:col>82</xdr:col>
      <xdr:colOff>196850</xdr:colOff>
      <xdr:row>40</xdr:row>
      <xdr:rowOff>18415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6876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150512</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65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64135</xdr:rowOff>
    </xdr:from>
    <xdr:to>
      <xdr:col>82</xdr:col>
      <xdr:colOff>196850</xdr:colOff>
      <xdr:row>33</xdr:row>
      <xdr:rowOff>64135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72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92710</xdr:rowOff>
    </xdr:from>
    <xdr:to>
      <xdr:col>82</xdr:col>
      <xdr:colOff>107950</xdr:colOff>
      <xdr:row>36</xdr:row>
      <xdr:rowOff>24130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093460"/>
          <a:ext cx="8382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99712</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100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127635</xdr:rowOff>
    </xdr:from>
    <xdr:to>
      <xdr:col>82</xdr:col>
      <xdr:colOff>158750</xdr:colOff>
      <xdr:row>36</xdr:row>
      <xdr:rowOff>57785</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24130</xdr:rowOff>
    </xdr:from>
    <xdr:to>
      <xdr:col>78</xdr:col>
      <xdr:colOff>69850</xdr:colOff>
      <xdr:row>36</xdr:row>
      <xdr:rowOff>138430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619633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93345</xdr:rowOff>
    </xdr:from>
    <xdr:to>
      <xdr:col>78</xdr:col>
      <xdr:colOff>120650</xdr:colOff>
      <xdr:row>36</xdr:row>
      <xdr:rowOff>23495</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94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33672</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862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121285</xdr:rowOff>
    </xdr:from>
    <xdr:to>
      <xdr:col>73</xdr:col>
      <xdr:colOff>180975</xdr:colOff>
      <xdr:row>36</xdr:row>
      <xdr:rowOff>138430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12203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64770</xdr:rowOff>
    </xdr:from>
    <xdr:to>
      <xdr:col>74</xdr:col>
      <xdr:colOff>31750</xdr:colOff>
      <xdr:row>35</xdr:row>
      <xdr:rowOff>166370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65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5097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83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121285</xdr:rowOff>
    </xdr:from>
    <xdr:to>
      <xdr:col>69</xdr:col>
      <xdr:colOff>92075</xdr:colOff>
      <xdr:row>37</xdr:row>
      <xdr:rowOff>86995</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122035"/>
          <a:ext cx="889000" cy="30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1905</xdr:rowOff>
    </xdr:from>
    <xdr:to>
      <xdr:col>69</xdr:col>
      <xdr:colOff>142875</xdr:colOff>
      <xdr:row>35</xdr:row>
      <xdr:rowOff>103505</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113682</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771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41910</xdr:rowOff>
    </xdr:from>
    <xdr:to>
      <xdr:col>82</xdr:col>
      <xdr:colOff>158750</xdr:colOff>
      <xdr:row>35</xdr:row>
      <xdr:rowOff>143510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58437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144780</xdr:rowOff>
    </xdr:from>
    <xdr:to>
      <xdr:col>78</xdr:col>
      <xdr:colOff>120650</xdr:colOff>
      <xdr:row>36</xdr:row>
      <xdr:rowOff>74930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14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59707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231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87630</xdr:rowOff>
    </xdr:from>
    <xdr:to>
      <xdr:col>74</xdr:col>
      <xdr:colOff>31750</xdr:colOff>
      <xdr:row>37</xdr:row>
      <xdr:rowOff>17780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59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2557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4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70485</xdr:rowOff>
    </xdr:from>
    <xdr:to>
      <xdr:col>69</xdr:col>
      <xdr:colOff>142875</xdr:colOff>
      <xdr:row>36</xdr:row>
      <xdr:rowOff>635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071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156862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157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36195</xdr:rowOff>
    </xdr:from>
    <xdr:to>
      <xdr:col>65</xdr:col>
      <xdr:colOff>53975</xdr:colOff>
      <xdr:row>37</xdr:row>
      <xdr:rowOff>137795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379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122572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46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分子となる公債費（経常・一般財源）は、前年度比△</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百万円、分母となる歳入（経常・一般財源）は主に町民税（法人）等の影響により前年度比＋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百万円となり、総じて比率が下落している。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a:extLst>
            <a:ext uri="{FF2B5EF4-FFF2-40B4-BE49-F238E27FC236}">
              <a16:creationId xmlns:a16="http://schemas.microsoft.com/office/drawing/2014/main" id="{00000000-0008-0000-0400-000068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147574</xdr:rowOff>
    </xdr:from>
    <xdr:to>
      <xdr:col>24</xdr:col>
      <xdr:colOff>25400</xdr:colOff>
      <xdr:row>80</xdr:row>
      <xdr:rowOff>104139</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flipV="1">
          <a:off x="4826000" y="12663424"/>
          <a:ext cx="0" cy="1156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76216</xdr:rowOff>
    </xdr:from>
    <xdr:ext cx="762000" cy="259045"/>
    <xdr:sp macro="" textlink="">
      <xdr:nvSpPr>
        <xdr:cNvPr id="362" name="公債費最小値テキスト">
          <a:extLst>
            <a:ext uri="{FF2B5EF4-FFF2-40B4-BE49-F238E27FC236}">
              <a16:creationId xmlns:a16="http://schemas.microsoft.com/office/drawing/2014/main" id="{00000000-0008-0000-0400-00006A010000}"/>
            </a:ext>
          </a:extLst>
        </xdr:cNvPr>
        <xdr:cNvSpPr txBox="1"/>
      </xdr:nvSpPr>
      <xdr:spPr>
        <a:xfrm>
          <a:off x="4914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104139</xdr:rowOff>
    </xdr:from>
    <xdr:to>
      <xdr:col>24</xdr:col>
      <xdr:colOff>114300</xdr:colOff>
      <xdr:row>80</xdr:row>
      <xdr:rowOff>104139</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62501</xdr:rowOff>
    </xdr:from>
    <xdr:ext cx="762000" cy="259045"/>
    <xdr:sp macro="" textlink="">
      <xdr:nvSpPr>
        <xdr:cNvPr id="364" name="公債費最大値テキスト">
          <a:extLst>
            <a:ext uri="{FF2B5EF4-FFF2-40B4-BE49-F238E27FC236}">
              <a16:creationId xmlns:a16="http://schemas.microsoft.com/office/drawing/2014/main" id="{00000000-0008-0000-0400-00006C010000}"/>
            </a:ext>
          </a:extLst>
        </xdr:cNvPr>
        <xdr:cNvSpPr txBox="1"/>
      </xdr:nvSpPr>
      <xdr:spPr>
        <a:xfrm>
          <a:off x="4914900" y="124069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147574</xdr:rowOff>
    </xdr:from>
    <xdr:to>
      <xdr:col>24</xdr:col>
      <xdr:colOff>114300</xdr:colOff>
      <xdr:row>73</xdr:row>
      <xdr:rowOff>147574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2663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81280</xdr:rowOff>
    </xdr:from>
    <xdr:to>
      <xdr:col>24</xdr:col>
      <xdr:colOff>25400</xdr:colOff>
      <xdr:row>76</xdr:row>
      <xdr:rowOff>113285</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987800" y="13111480"/>
          <a:ext cx="8382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107714</xdr:rowOff>
    </xdr:from>
    <xdr:ext cx="762000" cy="259045"/>
    <xdr:sp macro="" textlink="">
      <xdr:nvSpPr>
        <xdr:cNvPr id="367" name="公債費平均値テキスト">
          <a:extLst>
            <a:ext uri="{FF2B5EF4-FFF2-40B4-BE49-F238E27FC236}">
              <a16:creationId xmlns:a16="http://schemas.microsoft.com/office/drawing/2014/main" id="{00000000-0008-0000-0400-00006F010000}"/>
            </a:ext>
          </a:extLst>
        </xdr:cNvPr>
        <xdr:cNvSpPr txBox="1"/>
      </xdr:nvSpPr>
      <xdr:spPr>
        <a:xfrm>
          <a:off x="4914900" y="131379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135637</xdr:rowOff>
    </xdr:from>
    <xdr:to>
      <xdr:col>24</xdr:col>
      <xdr:colOff>76200</xdr:colOff>
      <xdr:row>77</xdr:row>
      <xdr:rowOff>65787</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4775200" y="131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81280</xdr:rowOff>
    </xdr:from>
    <xdr:to>
      <xdr:col>19</xdr:col>
      <xdr:colOff>187325</xdr:colOff>
      <xdr:row>76</xdr:row>
      <xdr:rowOff>113285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3098800" y="13111480"/>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163068</xdr:rowOff>
    </xdr:from>
    <xdr:to>
      <xdr:col>20</xdr:col>
      <xdr:colOff>38100</xdr:colOff>
      <xdr:row>77</xdr:row>
      <xdr:rowOff>93218</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937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77995</xdr:rowOff>
    </xdr:from>
    <xdr:ext cx="7366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3606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165863</xdr:rowOff>
    </xdr:from>
    <xdr:to>
      <xdr:col>15</xdr:col>
      <xdr:colOff>98425</xdr:colOff>
      <xdr:row>76</xdr:row>
      <xdr:rowOff>81280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209800" y="13024613"/>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19050</xdr:rowOff>
    </xdr:from>
    <xdr:to>
      <xdr:col>15</xdr:col>
      <xdr:colOff>149225</xdr:colOff>
      <xdr:row>77</xdr:row>
      <xdr:rowOff>120650</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048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105427</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2717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165863</xdr:rowOff>
    </xdr:from>
    <xdr:to>
      <xdr:col>11</xdr:col>
      <xdr:colOff>9525</xdr:colOff>
      <xdr:row>76</xdr:row>
      <xdr:rowOff>94996</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1320800" y="13024613"/>
          <a:ext cx="889000" cy="100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158496</xdr:rowOff>
    </xdr:from>
    <xdr:to>
      <xdr:col>11</xdr:col>
      <xdr:colOff>60325</xdr:colOff>
      <xdr:row>77</xdr:row>
      <xdr:rowOff>88646</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159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73423</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1828800" y="1327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9906</xdr:rowOff>
    </xdr:from>
    <xdr:to>
      <xdr:col>6</xdr:col>
      <xdr:colOff>171450</xdr:colOff>
      <xdr:row>77</xdr:row>
      <xdr:rowOff>111506</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1270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96283</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939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30480</xdr:rowOff>
    </xdr:from>
    <xdr:to>
      <xdr:col>24</xdr:col>
      <xdr:colOff>76200</xdr:colOff>
      <xdr:row>76</xdr:row>
      <xdr:rowOff>132080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47752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47007</xdr:rowOff>
    </xdr:from>
    <xdr:ext cx="762000" cy="259045"/>
    <xdr:sp macro="" textlink="">
      <xdr:nvSpPr>
        <xdr:cNvPr id="386" name="公債費該当値テキスト">
          <a:extLst>
            <a:ext uri="{FF2B5EF4-FFF2-40B4-BE49-F238E27FC236}">
              <a16:creationId xmlns:a16="http://schemas.microsoft.com/office/drawing/2014/main" id="{00000000-0008-0000-0400-000082010000}"/>
            </a:ext>
          </a:extLst>
        </xdr:cNvPr>
        <xdr:cNvSpPr txBox="1"/>
      </xdr:nvSpPr>
      <xdr:spPr>
        <a:xfrm>
          <a:off x="49149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62485</xdr:rowOff>
    </xdr:from>
    <xdr:to>
      <xdr:col>20</xdr:col>
      <xdr:colOff>38100</xdr:colOff>
      <xdr:row>76</xdr:row>
      <xdr:rowOff>164085</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937000" y="13092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2811</xdr:rowOff>
    </xdr:from>
    <xdr:ext cx="7366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3606800" y="12861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30480</xdr:rowOff>
    </xdr:from>
    <xdr:to>
      <xdr:col>15</xdr:col>
      <xdr:colOff>149225</xdr:colOff>
      <xdr:row>76</xdr:row>
      <xdr:rowOff>132080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048000" y="13060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142257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2717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115062</xdr:rowOff>
    </xdr:from>
    <xdr:to>
      <xdr:col>11</xdr:col>
      <xdr:colOff>60325</xdr:colOff>
      <xdr:row>76</xdr:row>
      <xdr:rowOff>45213</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2159000" y="1297381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55389</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1828800" y="12742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44196</xdr:rowOff>
    </xdr:from>
    <xdr:to>
      <xdr:col>6</xdr:col>
      <xdr:colOff>171450</xdr:colOff>
      <xdr:row>76</xdr:row>
      <xdr:rowOff>145796</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1270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155973</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939800" y="12843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分子となる歳出額は、主に物件費の増等により前年度比</a:t>
          </a:r>
          <a:r>
            <a:rPr kumimoji="1" lang="en-US" altLang="ja-JP" sz="1300">
              <a:latin typeface="ＭＳ Ｐゴシック" panose="020B0600070205080204" pitchFamily="50" charset="-128"/>
              <a:ea typeface="ＭＳ Ｐゴシック" panose="020B0600070205080204" pitchFamily="50" charset="-128"/>
            </a:rPr>
            <a:t>+81.9</a:t>
          </a:r>
          <a:r>
            <a:rPr kumimoji="1" lang="ja-JP" altLang="en-US" sz="1300">
              <a:latin typeface="ＭＳ Ｐゴシック" panose="020B0600070205080204" pitchFamily="50" charset="-128"/>
              <a:ea typeface="ＭＳ Ｐゴシック" panose="020B0600070205080204" pitchFamily="50" charset="-128"/>
            </a:rPr>
            <a:t>百万円、分母となる歳入（経常・一般財源）は主に町民税（法人）等の影響により前年度比＋</a:t>
          </a:r>
          <a:r>
            <a:rPr kumimoji="1" lang="en-US" altLang="ja-JP" sz="1300">
              <a:latin typeface="ＭＳ Ｐゴシック" panose="020B0600070205080204" pitchFamily="50" charset="-128"/>
              <a:ea typeface="ＭＳ Ｐゴシック" panose="020B0600070205080204" pitchFamily="50" charset="-128"/>
            </a:rPr>
            <a:t>258.3</a:t>
          </a:r>
          <a:r>
            <a:rPr kumimoji="1" lang="ja-JP" altLang="en-US" sz="1300">
              <a:latin typeface="ＭＳ Ｐゴシック" panose="020B0600070205080204" pitchFamily="50" charset="-128"/>
              <a:ea typeface="ＭＳ Ｐゴシック" panose="020B0600070205080204" pitchFamily="50" charset="-128"/>
            </a:rPr>
            <a:t>百万円となり、総じて比率が下落している。</a:t>
          </a:r>
        </a:p>
      </xdr:txBody>
    </xdr:sp>
    <xdr:clientData/>
  </xdr:twoCellAnchor>
  <xdr:oneCellAnchor>
    <xdr:from>
      <xdr:col>62</xdr:col>
      <xdr:colOff>6350</xdr:colOff>
      <xdr:row>69</xdr:row>
      <xdr:rowOff>107950</xdr:rowOff>
    </xdr:from>
    <xdr:ext cx="298543" cy="225703"/>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133858</xdr:rowOff>
    </xdr:from>
    <xdr:to>
      <xdr:col>82</xdr:col>
      <xdr:colOff>107950</xdr:colOff>
      <xdr:row>80</xdr:row>
      <xdr:rowOff>104139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49708"/>
          <a:ext cx="0" cy="11704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76216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792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104139</xdr:rowOff>
    </xdr:from>
    <xdr:to>
      <xdr:col>82</xdr:col>
      <xdr:colOff>196850</xdr:colOff>
      <xdr:row>80</xdr:row>
      <xdr:rowOff>104139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8201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48785</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9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133858</xdr:rowOff>
    </xdr:from>
    <xdr:to>
      <xdr:col>82</xdr:col>
      <xdr:colOff>196850</xdr:colOff>
      <xdr:row>73</xdr:row>
      <xdr:rowOff>133858</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49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94996</xdr:rowOff>
    </xdr:from>
    <xdr:to>
      <xdr:col>82</xdr:col>
      <xdr:colOff>107950</xdr:colOff>
      <xdr:row>77</xdr:row>
      <xdr:rowOff>28702</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125196"/>
          <a:ext cx="8382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13988</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1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41911</xdr:rowOff>
    </xdr:from>
    <xdr:to>
      <xdr:col>82</xdr:col>
      <xdr:colOff>158750</xdr:colOff>
      <xdr:row>77</xdr:row>
      <xdr:rowOff>143511</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28702</xdr:rowOff>
    </xdr:from>
    <xdr:to>
      <xdr:col>78</xdr:col>
      <xdr:colOff>69850</xdr:colOff>
      <xdr:row>78</xdr:row>
      <xdr:rowOff>30987</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flipV="1">
          <a:off x="14782800" y="13230352"/>
          <a:ext cx="889000" cy="173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163068</xdr:rowOff>
    </xdr:from>
    <xdr:to>
      <xdr:col>78</xdr:col>
      <xdr:colOff>120650</xdr:colOff>
      <xdr:row>77</xdr:row>
      <xdr:rowOff>93218</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77995</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279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76708</xdr:rowOff>
    </xdr:from>
    <xdr:to>
      <xdr:col>73</xdr:col>
      <xdr:colOff>180975</xdr:colOff>
      <xdr:row>78</xdr:row>
      <xdr:rowOff>30987</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2764008"/>
          <a:ext cx="889000" cy="640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108204</xdr:rowOff>
    </xdr:from>
    <xdr:to>
      <xdr:col>74</xdr:col>
      <xdr:colOff>31750</xdr:colOff>
      <xdr:row>77</xdr:row>
      <xdr:rowOff>38354</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48531</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7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76708</xdr:rowOff>
    </xdr:from>
    <xdr:to>
      <xdr:col>69</xdr:col>
      <xdr:colOff>92075</xdr:colOff>
      <xdr:row>78</xdr:row>
      <xdr:rowOff>122428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2764008"/>
          <a:ext cx="889000" cy="731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133350</xdr:rowOff>
    </xdr:from>
    <xdr:to>
      <xdr:col>69</xdr:col>
      <xdr:colOff>142875</xdr:colOff>
      <xdr:row>76</xdr:row>
      <xdr:rowOff>63500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299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48277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7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32765</xdr:rowOff>
    </xdr:from>
    <xdr:to>
      <xdr:col>65</xdr:col>
      <xdr:colOff>53975</xdr:colOff>
      <xdr:row>77</xdr:row>
      <xdr:rowOff>134365</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144542</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60723</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2919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149352</xdr:rowOff>
    </xdr:from>
    <xdr:to>
      <xdr:col>78</xdr:col>
      <xdr:colOff>120650</xdr:colOff>
      <xdr:row>77</xdr:row>
      <xdr:rowOff>79502</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89679</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29484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151637</xdr:rowOff>
    </xdr:from>
    <xdr:to>
      <xdr:col>74</xdr:col>
      <xdr:colOff>31750</xdr:colOff>
      <xdr:row>78</xdr:row>
      <xdr:rowOff>81787</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353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66564</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43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25908</xdr:rowOff>
    </xdr:from>
    <xdr:to>
      <xdr:col>69</xdr:col>
      <xdr:colOff>142875</xdr:colOff>
      <xdr:row>74</xdr:row>
      <xdr:rowOff>127508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2713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137685</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482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71628</xdr:rowOff>
    </xdr:from>
    <xdr:to>
      <xdr:col>65</xdr:col>
      <xdr:colOff>53975</xdr:colOff>
      <xdr:row>79</xdr:row>
      <xdr:rowOff>1778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44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158005</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53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2892</xdr:rowOff>
    </xdr:from>
    <xdr:to>
      <xdr:col>29</xdr:col>
      <xdr:colOff>127000</xdr:colOff>
      <xdr:row>20</xdr:row>
      <xdr:rowOff>107700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7917"/>
          <a:ext cx="0" cy="14764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117877</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594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107700</xdr:rowOff>
    </xdr:from>
    <xdr:to>
      <xdr:col>30</xdr:col>
      <xdr:colOff>25400</xdr:colOff>
      <xdr:row>20</xdr:row>
      <xdr:rowOff>107700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58432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89269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51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2892</xdr:rowOff>
    </xdr:from>
    <xdr:to>
      <xdr:col>30</xdr:col>
      <xdr:colOff>25400</xdr:colOff>
      <xdr:row>12</xdr:row>
      <xdr:rowOff>2892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791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20</xdr:row>
      <xdr:rowOff>107700</xdr:rowOff>
    </xdr:from>
    <xdr:to>
      <xdr:col>29</xdr:col>
      <xdr:colOff>127000</xdr:colOff>
      <xdr:row>20</xdr:row>
      <xdr:rowOff>133521</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584325"/>
          <a:ext cx="647700" cy="258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1113</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7919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156036</xdr:rowOff>
    </xdr:from>
    <xdr:to>
      <xdr:col>29</xdr:col>
      <xdr:colOff>177800</xdr:colOff>
      <xdr:row>17</xdr:row>
      <xdr:rowOff>86186</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29468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20</xdr:row>
      <xdr:rowOff>130146</xdr:rowOff>
    </xdr:from>
    <xdr:to>
      <xdr:col>26</xdr:col>
      <xdr:colOff>50800</xdr:colOff>
      <xdr:row>20</xdr:row>
      <xdr:rowOff>133521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3606771"/>
          <a:ext cx="698500" cy="3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84517</xdr:rowOff>
    </xdr:from>
    <xdr:to>
      <xdr:col>26</xdr:col>
      <xdr:colOff>101600</xdr:colOff>
      <xdr:row>18</xdr:row>
      <xdr:rowOff>14667</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467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24844</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815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130146</xdr:rowOff>
    </xdr:from>
    <xdr:to>
      <xdr:col>22</xdr:col>
      <xdr:colOff>114300</xdr:colOff>
      <xdr:row>20</xdr:row>
      <xdr:rowOff>164425</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606771"/>
          <a:ext cx="698500" cy="3427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119732</xdr:rowOff>
    </xdr:from>
    <xdr:to>
      <xdr:col>22</xdr:col>
      <xdr:colOff>165100</xdr:colOff>
      <xdr:row>18</xdr:row>
      <xdr:rowOff>49882</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820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60059</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850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160974</xdr:rowOff>
    </xdr:from>
    <xdr:to>
      <xdr:col>18</xdr:col>
      <xdr:colOff>177800</xdr:colOff>
      <xdr:row>20</xdr:row>
      <xdr:rowOff>164425</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a:off x="2908300" y="3637599"/>
          <a:ext cx="698500" cy="3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135680</xdr:rowOff>
    </xdr:from>
    <xdr:to>
      <xdr:col>19</xdr:col>
      <xdr:colOff>38100</xdr:colOff>
      <xdr:row>18</xdr:row>
      <xdr:rowOff>65830</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979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76007</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866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146271</xdr:rowOff>
    </xdr:from>
    <xdr:to>
      <xdr:col>15</xdr:col>
      <xdr:colOff>101600</xdr:colOff>
      <xdr:row>18</xdr:row>
      <xdr:rowOff>76421</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085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86598</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877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20</xdr:row>
      <xdr:rowOff>56900</xdr:rowOff>
    </xdr:from>
    <xdr:to>
      <xdr:col>29</xdr:col>
      <xdr:colOff>177800</xdr:colOff>
      <xdr:row>20</xdr:row>
      <xdr:rowOff>158500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5335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136927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44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20</xdr:row>
      <xdr:rowOff>82721</xdr:rowOff>
    </xdr:from>
    <xdr:to>
      <xdr:col>26</xdr:col>
      <xdr:colOff>101600</xdr:colOff>
      <xdr:row>21</xdr:row>
      <xdr:rowOff>12871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5593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169098</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645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20</xdr:row>
      <xdr:rowOff>79346</xdr:rowOff>
    </xdr:from>
    <xdr:to>
      <xdr:col>22</xdr:col>
      <xdr:colOff>165100</xdr:colOff>
      <xdr:row>21</xdr:row>
      <xdr:rowOff>9496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555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165723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642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20</xdr:row>
      <xdr:rowOff>113625</xdr:rowOff>
    </xdr:from>
    <xdr:to>
      <xdr:col>19</xdr:col>
      <xdr:colOff>38100</xdr:colOff>
      <xdr:row>21</xdr:row>
      <xdr:rowOff>43775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5902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21</xdr:row>
      <xdr:rowOff>28552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67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20</xdr:row>
      <xdr:rowOff>110174</xdr:rowOff>
    </xdr:from>
    <xdr:to>
      <xdr:col>15</xdr:col>
      <xdr:colOff>101600</xdr:colOff>
      <xdr:row>21</xdr:row>
      <xdr:rowOff>40324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586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21</xdr:row>
      <xdr:rowOff>25101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673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125666</xdr:rowOff>
    </xdr:from>
    <xdr:to>
      <xdr:col>29</xdr:col>
      <xdr:colOff>127000</xdr:colOff>
      <xdr:row>37</xdr:row>
      <xdr:rowOff>279057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50216"/>
          <a:ext cx="0" cy="13535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251134</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7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279057</xdr:rowOff>
    </xdr:from>
    <xdr:to>
      <xdr:col>30</xdr:col>
      <xdr:colOff>25400</xdr:colOff>
      <xdr:row>37</xdr:row>
      <xdr:rowOff>279057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037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40593</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93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125666</xdr:rowOff>
    </xdr:from>
    <xdr:to>
      <xdr:col>30</xdr:col>
      <xdr:colOff>25400</xdr:colOff>
      <xdr:row>33</xdr:row>
      <xdr:rowOff>125666</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5021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216383</xdr:rowOff>
    </xdr:from>
    <xdr:to>
      <xdr:col>29</xdr:col>
      <xdr:colOff>127000</xdr:colOff>
      <xdr:row>35</xdr:row>
      <xdr:rowOff>255112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826733"/>
          <a:ext cx="647700" cy="387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327518</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5949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139541</xdr:rowOff>
    </xdr:from>
    <xdr:to>
      <xdr:col>29</xdr:col>
      <xdr:colOff>177800</xdr:colOff>
      <xdr:row>35</xdr:row>
      <xdr:rowOff>241141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498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255112</xdr:rowOff>
    </xdr:from>
    <xdr:to>
      <xdr:col>26</xdr:col>
      <xdr:colOff>50800</xdr:colOff>
      <xdr:row>35</xdr:row>
      <xdr:rowOff>341465</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865462"/>
          <a:ext cx="698500" cy="86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122015</xdr:rowOff>
    </xdr:from>
    <xdr:to>
      <xdr:col>26</xdr:col>
      <xdr:colOff>101600</xdr:colOff>
      <xdr:row>35</xdr:row>
      <xdr:rowOff>223615</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23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233792</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501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341465</xdr:rowOff>
    </xdr:from>
    <xdr:to>
      <xdr:col>22</xdr:col>
      <xdr:colOff>114300</xdr:colOff>
      <xdr:row>36</xdr:row>
      <xdr:rowOff>72460</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951815"/>
          <a:ext cx="698500" cy="738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112985</xdr:rowOff>
    </xdr:from>
    <xdr:to>
      <xdr:col>22</xdr:col>
      <xdr:colOff>165100</xdr:colOff>
      <xdr:row>35</xdr:row>
      <xdr:rowOff>214585</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2333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224762</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492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342798</xdr:rowOff>
    </xdr:from>
    <xdr:to>
      <xdr:col>18</xdr:col>
      <xdr:colOff>177800</xdr:colOff>
      <xdr:row>36</xdr:row>
      <xdr:rowOff>72460</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953148"/>
          <a:ext cx="698500" cy="725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136913</xdr:rowOff>
    </xdr:from>
    <xdr:to>
      <xdr:col>19</xdr:col>
      <xdr:colOff>38100</xdr:colOff>
      <xdr:row>35</xdr:row>
      <xdr:rowOff>238513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47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248690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16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158400</xdr:rowOff>
    </xdr:from>
    <xdr:to>
      <xdr:col>15</xdr:col>
      <xdr:colOff>101600</xdr:colOff>
      <xdr:row>35</xdr:row>
      <xdr:rowOff>260000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87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270177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165583</xdr:rowOff>
    </xdr:from>
    <xdr:to>
      <xdr:col>29</xdr:col>
      <xdr:colOff>177800</xdr:colOff>
      <xdr:row>35</xdr:row>
      <xdr:rowOff>267183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7759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137660</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7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204312</xdr:rowOff>
    </xdr:from>
    <xdr:to>
      <xdr:col>26</xdr:col>
      <xdr:colOff>101600</xdr:colOff>
      <xdr:row>35</xdr:row>
      <xdr:rowOff>305912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8146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290689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9010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290665</xdr:rowOff>
    </xdr:from>
    <xdr:to>
      <xdr:col>22</xdr:col>
      <xdr:colOff>165100</xdr:colOff>
      <xdr:row>36</xdr:row>
      <xdr:rowOff>49365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9010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34142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987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21660</xdr:rowOff>
    </xdr:from>
    <xdr:to>
      <xdr:col>19</xdr:col>
      <xdr:colOff>38100</xdr:colOff>
      <xdr:row>36</xdr:row>
      <xdr:rowOff>123260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9749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108037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06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291998</xdr:rowOff>
    </xdr:from>
    <xdr:to>
      <xdr:col>15</xdr:col>
      <xdr:colOff>101600</xdr:colOff>
      <xdr:row>36</xdr:row>
      <xdr:rowOff>50698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9023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35475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88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18,566
18,375
6.55
8,873,884
8,174,409
559,271
4,658,849
7,133,531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149644</xdr:rowOff>
    </xdr:from>
    <xdr:to>
      <xdr:col>24</xdr:col>
      <xdr:colOff>62865</xdr:colOff>
      <xdr:row>39</xdr:row>
      <xdr:rowOff>56541</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3144"/>
          <a:ext cx="1270" cy="1449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60368</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74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56541</xdr:rowOff>
    </xdr:from>
    <xdr:to>
      <xdr:col>24</xdr:col>
      <xdr:colOff>152400</xdr:colOff>
      <xdr:row>39</xdr:row>
      <xdr:rowOff>56541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743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96321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68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149644</xdr:rowOff>
    </xdr:from>
    <xdr:to>
      <xdr:col>24</xdr:col>
      <xdr:colOff>152400</xdr:colOff>
      <xdr:row>30</xdr:row>
      <xdr:rowOff>149644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3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169914</xdr:rowOff>
    </xdr:from>
    <xdr:to>
      <xdr:col>24</xdr:col>
      <xdr:colOff>63500</xdr:colOff>
      <xdr:row>39</xdr:row>
      <xdr:rowOff>27584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685014"/>
          <a:ext cx="83820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162513</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918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139636</xdr:rowOff>
    </xdr:from>
    <xdr:to>
      <xdr:col>24</xdr:col>
      <xdr:colOff>114300</xdr:colOff>
      <xdr:row>36</xdr:row>
      <xdr:rowOff>69786</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4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27584</xdr:rowOff>
    </xdr:from>
    <xdr:to>
      <xdr:col>19</xdr:col>
      <xdr:colOff>177800</xdr:colOff>
      <xdr:row>39</xdr:row>
      <xdr:rowOff>48705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714134"/>
          <a:ext cx="889000" cy="21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76937</xdr:rowOff>
    </xdr:from>
    <xdr:to>
      <xdr:col>20</xdr:col>
      <xdr:colOff>38100</xdr:colOff>
      <xdr:row>37</xdr:row>
      <xdr:rowOff>7087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49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23614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24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39</xdr:row>
      <xdr:rowOff>48705</xdr:rowOff>
    </xdr:from>
    <xdr:to>
      <xdr:col>15</xdr:col>
      <xdr:colOff>50800</xdr:colOff>
      <xdr:row>39</xdr:row>
      <xdr:rowOff>52375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735255"/>
          <a:ext cx="889000" cy="3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101714</xdr:rowOff>
    </xdr:from>
    <xdr:to>
      <xdr:col>15</xdr:col>
      <xdr:colOff>101600</xdr:colOff>
      <xdr:row>37</xdr:row>
      <xdr:rowOff>31864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7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48391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4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39</xdr:row>
      <xdr:rowOff>52375</xdr:rowOff>
    </xdr:from>
    <xdr:to>
      <xdr:col>10</xdr:col>
      <xdr:colOff>114300</xdr:colOff>
      <xdr:row>39</xdr:row>
      <xdr:rowOff>76289</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738925"/>
          <a:ext cx="889000" cy="23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102870</xdr:rowOff>
    </xdr:from>
    <xdr:to>
      <xdr:col>10</xdr:col>
      <xdr:colOff>165100</xdr:colOff>
      <xdr:row>37</xdr:row>
      <xdr:rowOff>33020</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75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49547</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5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121882</xdr:rowOff>
    </xdr:from>
    <xdr:to>
      <xdr:col>6</xdr:col>
      <xdr:colOff>38100</xdr:colOff>
      <xdr:row>37</xdr:row>
      <xdr:rowOff>52032</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94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68559</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69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119114</xdr:rowOff>
    </xdr:from>
    <xdr:to>
      <xdr:col>24</xdr:col>
      <xdr:colOff>114300</xdr:colOff>
      <xdr:row>39</xdr:row>
      <xdr:rowOff>49264</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63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34041</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54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148234</xdr:rowOff>
    </xdr:from>
    <xdr:to>
      <xdr:col>20</xdr:col>
      <xdr:colOff>38100</xdr:colOff>
      <xdr:row>39</xdr:row>
      <xdr:rowOff>78384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66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39</xdr:row>
      <xdr:rowOff>69511</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7560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169355</xdr:rowOff>
    </xdr:from>
    <xdr:to>
      <xdr:col>15</xdr:col>
      <xdr:colOff>101600</xdr:colOff>
      <xdr:row>39</xdr:row>
      <xdr:rowOff>99505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684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39</xdr:row>
      <xdr:rowOff>90632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777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39</xdr:row>
      <xdr:rowOff>1575</xdr:rowOff>
    </xdr:from>
    <xdr:to>
      <xdr:col>10</xdr:col>
      <xdr:colOff>165100</xdr:colOff>
      <xdr:row>39</xdr:row>
      <xdr:rowOff>103175</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68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39</xdr:row>
      <xdr:rowOff>94302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780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39</xdr:row>
      <xdr:rowOff>25489</xdr:rowOff>
    </xdr:from>
    <xdr:to>
      <xdr:col>6</xdr:col>
      <xdr:colOff>38100</xdr:colOff>
      <xdr:row>39</xdr:row>
      <xdr:rowOff>127089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712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118216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80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42574</xdr:rowOff>
    </xdr:from>
    <xdr:to>
      <xdr:col>24</xdr:col>
      <xdr:colOff>62865</xdr:colOff>
      <xdr:row>58</xdr:row>
      <xdr:rowOff>142149</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615074"/>
          <a:ext cx="1270" cy="1471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145976</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9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142149</xdr:rowOff>
    </xdr:from>
    <xdr:to>
      <xdr:col>24</xdr:col>
      <xdr:colOff>152400</xdr:colOff>
      <xdr:row>58</xdr:row>
      <xdr:rowOff>142149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86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160701</xdr:rowOff>
    </xdr:from>
    <xdr:ext cx="690189"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3903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1,216,477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42574</xdr:rowOff>
    </xdr:from>
    <xdr:to>
      <xdr:col>24</xdr:col>
      <xdr:colOff>152400</xdr:colOff>
      <xdr:row>50</xdr:row>
      <xdr:rowOff>42574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61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122879</xdr:rowOff>
    </xdr:from>
    <xdr:to>
      <xdr:col>24</xdr:col>
      <xdr:colOff>63500</xdr:colOff>
      <xdr:row>58</xdr:row>
      <xdr:rowOff>127469</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10066979"/>
          <a:ext cx="838200" cy="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36548</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8091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13671</xdr:rowOff>
    </xdr:from>
    <xdr:to>
      <xdr:col>24</xdr:col>
      <xdr:colOff>114300</xdr:colOff>
      <xdr:row>58</xdr:row>
      <xdr:rowOff>115271</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95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122112</xdr:rowOff>
    </xdr:from>
    <xdr:to>
      <xdr:col>19</xdr:col>
      <xdr:colOff>177800</xdr:colOff>
      <xdr:row>58</xdr:row>
      <xdr:rowOff>127469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10066212"/>
          <a:ext cx="889000" cy="5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42854</xdr:rowOff>
    </xdr:from>
    <xdr:to>
      <xdr:col>20</xdr:col>
      <xdr:colOff>38100</xdr:colOff>
      <xdr:row>58</xdr:row>
      <xdr:rowOff>144454</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86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160981</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76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122112</xdr:rowOff>
    </xdr:from>
    <xdr:to>
      <xdr:col>15</xdr:col>
      <xdr:colOff>50800</xdr:colOff>
      <xdr:row>58</xdr:row>
      <xdr:rowOff>125116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10066212"/>
          <a:ext cx="889000" cy="3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41933</xdr:rowOff>
    </xdr:from>
    <xdr:to>
      <xdr:col>15</xdr:col>
      <xdr:colOff>101600</xdr:colOff>
      <xdr:row>58</xdr:row>
      <xdr:rowOff>143533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86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160060</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6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124082</xdr:rowOff>
    </xdr:from>
    <xdr:to>
      <xdr:col>10</xdr:col>
      <xdr:colOff>114300</xdr:colOff>
      <xdr:row>58</xdr:row>
      <xdr:rowOff>125116</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1130300" y="10068182"/>
          <a:ext cx="889000" cy="1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51966</xdr:rowOff>
    </xdr:from>
    <xdr:to>
      <xdr:col>10</xdr:col>
      <xdr:colOff>165100</xdr:colOff>
      <xdr:row>58</xdr:row>
      <xdr:rowOff>153566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96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170093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7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58855</xdr:rowOff>
    </xdr:from>
    <xdr:to>
      <xdr:col>6</xdr:col>
      <xdr:colOff>38100</xdr:colOff>
      <xdr:row>58</xdr:row>
      <xdr:rowOff>160455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100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5532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77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72079</xdr:rowOff>
    </xdr:from>
    <xdr:to>
      <xdr:col>24</xdr:col>
      <xdr:colOff>114300</xdr:colOff>
      <xdr:row>59</xdr:row>
      <xdr:rowOff>2229</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10016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163549</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936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76669</xdr:rowOff>
    </xdr:from>
    <xdr:to>
      <xdr:col>20</xdr:col>
      <xdr:colOff>38100</xdr:colOff>
      <xdr:row>59</xdr:row>
      <xdr:rowOff>6819</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10020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169396</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113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71312</xdr:rowOff>
    </xdr:from>
    <xdr:to>
      <xdr:col>15</xdr:col>
      <xdr:colOff>101600</xdr:colOff>
      <xdr:row>59</xdr:row>
      <xdr:rowOff>1462</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100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164039</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108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74316</xdr:rowOff>
    </xdr:from>
    <xdr:to>
      <xdr:col>10</xdr:col>
      <xdr:colOff>165100</xdr:colOff>
      <xdr:row>59</xdr:row>
      <xdr:rowOff>4466</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1001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167043</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10111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73282</xdr:rowOff>
    </xdr:from>
    <xdr:to>
      <xdr:col>6</xdr:col>
      <xdr:colOff>38100</xdr:colOff>
      <xdr:row>59</xdr:row>
      <xdr:rowOff>3432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10017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166009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10110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7" name="維持補修費グラフ枠">
          <a:extLst>
            <a:ext uri="{FF2B5EF4-FFF2-40B4-BE49-F238E27FC236}">
              <a16:creationId xmlns:a16="http://schemas.microsoft.com/office/drawing/2014/main" id="{00000000-0008-0000-0600-0000A7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63667</xdr:rowOff>
    </xdr:from>
    <xdr:to>
      <xdr:col>24</xdr:col>
      <xdr:colOff>62865</xdr:colOff>
      <xdr:row>78</xdr:row>
      <xdr:rowOff>136683</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flipV="1">
          <a:off x="4633595" y="12065167"/>
          <a:ext cx="1270" cy="1444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140510</xdr:rowOff>
    </xdr:from>
    <xdr:ext cx="378565" cy="259045"/>
    <xdr:sp macro="" textlink="">
      <xdr:nvSpPr>
        <xdr:cNvPr id="169" name="維持補修費最小値テキスト">
          <a:extLst>
            <a:ext uri="{FF2B5EF4-FFF2-40B4-BE49-F238E27FC236}">
              <a16:creationId xmlns:a16="http://schemas.microsoft.com/office/drawing/2014/main" id="{00000000-0008-0000-0600-0000A9000000}"/>
            </a:ext>
          </a:extLst>
        </xdr:cNvPr>
        <xdr:cNvSpPr txBox="1"/>
      </xdr:nvSpPr>
      <xdr:spPr>
        <a:xfrm>
          <a:off x="4686300" y="135136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136683</xdr:rowOff>
    </xdr:from>
    <xdr:to>
      <xdr:col>24</xdr:col>
      <xdr:colOff>152400</xdr:colOff>
      <xdr:row>78</xdr:row>
      <xdr:rowOff>136683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4546600" y="13509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10344</xdr:rowOff>
    </xdr:from>
    <xdr:ext cx="534377" cy="259045"/>
    <xdr:sp macro="" textlink="">
      <xdr:nvSpPr>
        <xdr:cNvPr id="171" name="維持補修費最大値テキスト">
          <a:extLst>
            <a:ext uri="{FF2B5EF4-FFF2-40B4-BE49-F238E27FC236}">
              <a16:creationId xmlns:a16="http://schemas.microsoft.com/office/drawing/2014/main" id="{00000000-0008-0000-0600-0000AB000000}"/>
            </a:ext>
          </a:extLst>
        </xdr:cNvPr>
        <xdr:cNvSpPr txBox="1"/>
      </xdr:nvSpPr>
      <xdr:spPr>
        <a:xfrm>
          <a:off x="4686300" y="11840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63667</xdr:rowOff>
    </xdr:from>
    <xdr:to>
      <xdr:col>24</xdr:col>
      <xdr:colOff>152400</xdr:colOff>
      <xdr:row>70</xdr:row>
      <xdr:rowOff>63667</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2065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76057</xdr:rowOff>
    </xdr:from>
    <xdr:to>
      <xdr:col>24</xdr:col>
      <xdr:colOff>63500</xdr:colOff>
      <xdr:row>78</xdr:row>
      <xdr:rowOff>82231</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3797300" y="13449157"/>
          <a:ext cx="838200" cy="6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63566</xdr:rowOff>
    </xdr:from>
    <xdr:ext cx="469744" cy="259045"/>
    <xdr:sp macro="" textlink="">
      <xdr:nvSpPr>
        <xdr:cNvPr id="174" name="維持補修費平均値テキスト">
          <a:extLst>
            <a:ext uri="{FF2B5EF4-FFF2-40B4-BE49-F238E27FC236}">
              <a16:creationId xmlns:a16="http://schemas.microsoft.com/office/drawing/2014/main" id="{00000000-0008-0000-0600-0000AE000000}"/>
            </a:ext>
          </a:extLst>
        </xdr:cNvPr>
        <xdr:cNvSpPr txBox="1"/>
      </xdr:nvSpPr>
      <xdr:spPr>
        <a:xfrm>
          <a:off x="4686300" y="130937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40689</xdr:rowOff>
    </xdr:from>
    <xdr:to>
      <xdr:col>24</xdr:col>
      <xdr:colOff>114300</xdr:colOff>
      <xdr:row>77</xdr:row>
      <xdr:rowOff>142289</xdr:rowOff>
    </xdr:to>
    <xdr:sp macro="" textlink="">
      <xdr:nvSpPr>
        <xdr:cNvPr id="175" name="フローチャート: 判断 174">
          <a:extLst>
            <a:ext uri="{FF2B5EF4-FFF2-40B4-BE49-F238E27FC236}">
              <a16:creationId xmlns:a16="http://schemas.microsoft.com/office/drawing/2014/main" id="{00000000-0008-0000-0600-0000AF000000}"/>
            </a:ext>
          </a:extLst>
        </xdr:cNvPr>
        <xdr:cNvSpPr/>
      </xdr:nvSpPr>
      <xdr:spPr>
        <a:xfrm>
          <a:off x="4584700" y="1324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76057</xdr:rowOff>
    </xdr:from>
    <xdr:to>
      <xdr:col>19</xdr:col>
      <xdr:colOff>177800</xdr:colOff>
      <xdr:row>78</xdr:row>
      <xdr:rowOff>76904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908300" y="13449157"/>
          <a:ext cx="889000" cy="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60714</xdr:rowOff>
    </xdr:from>
    <xdr:to>
      <xdr:col>20</xdr:col>
      <xdr:colOff>38100</xdr:colOff>
      <xdr:row>77</xdr:row>
      <xdr:rowOff>162314</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3746500" y="1326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7391</xdr:rowOff>
    </xdr:from>
    <xdr:ext cx="469744"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3562428" y="130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76904</xdr:rowOff>
    </xdr:from>
    <xdr:to>
      <xdr:col>15</xdr:col>
      <xdr:colOff>50800</xdr:colOff>
      <xdr:row>78</xdr:row>
      <xdr:rowOff>83693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019300" y="13450004"/>
          <a:ext cx="889000" cy="6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65080</xdr:rowOff>
    </xdr:from>
    <xdr:to>
      <xdr:col>15</xdr:col>
      <xdr:colOff>101600</xdr:colOff>
      <xdr:row>77</xdr:row>
      <xdr:rowOff>166680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2857500" y="1326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11757</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2673428" y="1304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83693</xdr:rowOff>
    </xdr:from>
    <xdr:to>
      <xdr:col>10</xdr:col>
      <xdr:colOff>114300</xdr:colOff>
      <xdr:row>78</xdr:row>
      <xdr:rowOff>110691</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130300" y="13456793"/>
          <a:ext cx="889000" cy="26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63571</xdr:rowOff>
    </xdr:from>
    <xdr:to>
      <xdr:col>10</xdr:col>
      <xdr:colOff>165100</xdr:colOff>
      <xdr:row>77</xdr:row>
      <xdr:rowOff>165171</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1968500" y="1326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10248</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1784428" y="13040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76716</xdr:rowOff>
    </xdr:from>
    <xdr:to>
      <xdr:col>6</xdr:col>
      <xdr:colOff>38100</xdr:colOff>
      <xdr:row>78</xdr:row>
      <xdr:rowOff>6866</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079500" y="13278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23393</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895428" y="13053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31431</xdr:rowOff>
    </xdr:from>
    <xdr:to>
      <xdr:col>24</xdr:col>
      <xdr:colOff>114300</xdr:colOff>
      <xdr:row>78</xdr:row>
      <xdr:rowOff>133031</xdr:rowOff>
    </xdr:to>
    <xdr:sp macro="" textlink="">
      <xdr:nvSpPr>
        <xdr:cNvPr id="192" name="楕円 191">
          <a:extLst>
            <a:ext uri="{FF2B5EF4-FFF2-40B4-BE49-F238E27FC236}">
              <a16:creationId xmlns:a16="http://schemas.microsoft.com/office/drawing/2014/main" id="{00000000-0008-0000-0600-0000C0000000}"/>
            </a:ext>
          </a:extLst>
        </xdr:cNvPr>
        <xdr:cNvSpPr/>
      </xdr:nvSpPr>
      <xdr:spPr>
        <a:xfrm>
          <a:off x="4584700" y="1340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117808</xdr:rowOff>
    </xdr:from>
    <xdr:ext cx="469744" cy="259045"/>
    <xdr:sp macro="" textlink="">
      <xdr:nvSpPr>
        <xdr:cNvPr id="193" name="維持補修費該当値テキスト">
          <a:extLst>
            <a:ext uri="{FF2B5EF4-FFF2-40B4-BE49-F238E27FC236}">
              <a16:creationId xmlns:a16="http://schemas.microsoft.com/office/drawing/2014/main" id="{00000000-0008-0000-0600-0000C1000000}"/>
            </a:ext>
          </a:extLst>
        </xdr:cNvPr>
        <xdr:cNvSpPr txBox="1"/>
      </xdr:nvSpPr>
      <xdr:spPr>
        <a:xfrm>
          <a:off x="4686300" y="13319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25257</xdr:rowOff>
    </xdr:from>
    <xdr:to>
      <xdr:col>20</xdr:col>
      <xdr:colOff>38100</xdr:colOff>
      <xdr:row>78</xdr:row>
      <xdr:rowOff>126857</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3746500" y="1339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117984</xdr:rowOff>
    </xdr:from>
    <xdr:ext cx="469744"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562428" y="1349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26104</xdr:rowOff>
    </xdr:from>
    <xdr:to>
      <xdr:col>15</xdr:col>
      <xdr:colOff>101600</xdr:colOff>
      <xdr:row>78</xdr:row>
      <xdr:rowOff>127704</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2857500" y="13399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118831</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2673428" y="13491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32893</xdr:rowOff>
    </xdr:from>
    <xdr:to>
      <xdr:col>10</xdr:col>
      <xdr:colOff>165100</xdr:colOff>
      <xdr:row>78</xdr:row>
      <xdr:rowOff>134493</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1968500" y="13405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125620</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1784428" y="13498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59891</xdr:rowOff>
    </xdr:from>
    <xdr:to>
      <xdr:col>6</xdr:col>
      <xdr:colOff>38100</xdr:colOff>
      <xdr:row>78</xdr:row>
      <xdr:rowOff>161491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079500" y="13432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152618</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895428" y="135257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44842</xdr:rowOff>
    </xdr:from>
    <xdr:to>
      <xdr:col>24</xdr:col>
      <xdr:colOff>62865</xdr:colOff>
      <xdr:row>98</xdr:row>
      <xdr:rowOff>133277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75342"/>
          <a:ext cx="1270" cy="1460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137104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9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133277</xdr:rowOff>
    </xdr:from>
    <xdr:to>
      <xdr:col>24</xdr:col>
      <xdr:colOff>152400</xdr:colOff>
      <xdr:row>98</xdr:row>
      <xdr:rowOff>133277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93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162969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5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44842</xdr:rowOff>
    </xdr:from>
    <xdr:to>
      <xdr:col>24</xdr:col>
      <xdr:colOff>152400</xdr:colOff>
      <xdr:row>90</xdr:row>
      <xdr:rowOff>44842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753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18128</xdr:rowOff>
    </xdr:from>
    <xdr:to>
      <xdr:col>24</xdr:col>
      <xdr:colOff>63500</xdr:colOff>
      <xdr:row>95</xdr:row>
      <xdr:rowOff>170386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305878"/>
          <a:ext cx="838200" cy="15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133483</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07833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110606</xdr:rowOff>
    </xdr:from>
    <xdr:to>
      <xdr:col>24</xdr:col>
      <xdr:colOff>114300</xdr:colOff>
      <xdr:row>95</xdr:row>
      <xdr:rowOff>40756</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226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170386</xdr:rowOff>
    </xdr:from>
    <xdr:to>
      <xdr:col>19</xdr:col>
      <xdr:colOff>177800</xdr:colOff>
      <xdr:row>96</xdr:row>
      <xdr:rowOff>108077</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58136"/>
          <a:ext cx="889000" cy="109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27037</xdr:rowOff>
    </xdr:from>
    <xdr:to>
      <xdr:col>20</xdr:col>
      <xdr:colOff>38100</xdr:colOff>
      <xdr:row>95</xdr:row>
      <xdr:rowOff>128637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314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145164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090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116709</xdr:rowOff>
    </xdr:from>
    <xdr:to>
      <xdr:col>15</xdr:col>
      <xdr:colOff>50800</xdr:colOff>
      <xdr:row>96</xdr:row>
      <xdr:rowOff>108077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404459"/>
          <a:ext cx="889000" cy="162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121514</xdr:rowOff>
    </xdr:from>
    <xdr:to>
      <xdr:col>15</xdr:col>
      <xdr:colOff>101600</xdr:colOff>
      <xdr:row>96</xdr:row>
      <xdr:rowOff>51664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09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68191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184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116709</xdr:rowOff>
    </xdr:from>
    <xdr:to>
      <xdr:col>10</xdr:col>
      <xdr:colOff>114300</xdr:colOff>
      <xdr:row>97</xdr:row>
      <xdr:rowOff>8832</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404459"/>
          <a:ext cx="889000" cy="235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19134</xdr:rowOff>
    </xdr:from>
    <xdr:to>
      <xdr:col>10</xdr:col>
      <xdr:colOff>165100</xdr:colOff>
      <xdr:row>95</xdr:row>
      <xdr:rowOff>120734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30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137261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082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104380</xdr:rowOff>
    </xdr:from>
    <xdr:to>
      <xdr:col>6</xdr:col>
      <xdr:colOff>38100</xdr:colOff>
      <xdr:row>97</xdr:row>
      <xdr:rowOff>34530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6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51057</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338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138778</xdr:rowOff>
    </xdr:from>
    <xdr:to>
      <xdr:col>24</xdr:col>
      <xdr:colOff>114300</xdr:colOff>
      <xdr:row>95</xdr:row>
      <xdr:rowOff>68928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255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117205</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233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119586</xdr:rowOff>
    </xdr:from>
    <xdr:to>
      <xdr:col>20</xdr:col>
      <xdr:colOff>38100</xdr:colOff>
      <xdr:row>96</xdr:row>
      <xdr:rowOff>49736</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40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40863</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50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57277</xdr:rowOff>
    </xdr:from>
    <xdr:to>
      <xdr:col>15</xdr:col>
      <xdr:colOff>101600</xdr:colOff>
      <xdr:row>96</xdr:row>
      <xdr:rowOff>158877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1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150004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0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65909</xdr:rowOff>
    </xdr:from>
    <xdr:to>
      <xdr:col>10</xdr:col>
      <xdr:colOff>165100</xdr:colOff>
      <xdr:row>95</xdr:row>
      <xdr:rowOff>167509</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3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158636</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446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129482</xdr:rowOff>
    </xdr:from>
    <xdr:to>
      <xdr:col>6</xdr:col>
      <xdr:colOff>38100</xdr:colOff>
      <xdr:row>97</xdr:row>
      <xdr:rowOff>59632</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58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50759</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681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22821</xdr:rowOff>
    </xdr:from>
    <xdr:to>
      <xdr:col>54</xdr:col>
      <xdr:colOff>189865</xdr:colOff>
      <xdr:row>38</xdr:row>
      <xdr:rowOff>49509</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166321"/>
          <a:ext cx="1270" cy="1398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53336</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568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49509</xdr:rowOff>
    </xdr:from>
    <xdr:to>
      <xdr:col>55</xdr:col>
      <xdr:colOff>88900</xdr:colOff>
      <xdr:row>38</xdr:row>
      <xdr:rowOff>49509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564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140948</xdr:rowOff>
    </xdr:from>
    <xdr:ext cx="599010"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4941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410,677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22821</xdr:rowOff>
    </xdr:from>
    <xdr:to>
      <xdr:col>55</xdr:col>
      <xdr:colOff>88900</xdr:colOff>
      <xdr:row>30</xdr:row>
      <xdr:rowOff>22821</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166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161024</xdr:rowOff>
    </xdr:from>
    <xdr:to>
      <xdr:col>55</xdr:col>
      <xdr:colOff>0</xdr:colOff>
      <xdr:row>37</xdr:row>
      <xdr:rowOff>164069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504674"/>
          <a:ext cx="838200" cy="3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127173</xdr:rowOff>
    </xdr:from>
    <xdr:ext cx="599010"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1279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104296</xdr:rowOff>
    </xdr:from>
    <xdr:to>
      <xdr:col>55</xdr:col>
      <xdr:colOff>50800</xdr:colOff>
      <xdr:row>37</xdr:row>
      <xdr:rowOff>34446</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76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164069</xdr:rowOff>
    </xdr:from>
    <xdr:to>
      <xdr:col>50</xdr:col>
      <xdr:colOff>114300</xdr:colOff>
      <xdr:row>38</xdr:row>
      <xdr:rowOff>5470</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8750300" y="6507719"/>
          <a:ext cx="889000" cy="12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137885</xdr:rowOff>
    </xdr:from>
    <xdr:to>
      <xdr:col>50</xdr:col>
      <xdr:colOff>165100</xdr:colOff>
      <xdr:row>37</xdr:row>
      <xdr:rowOff>68035</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84562</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85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5470</xdr:rowOff>
    </xdr:from>
    <xdr:to>
      <xdr:col>45</xdr:col>
      <xdr:colOff>177800</xdr:colOff>
      <xdr:row>38</xdr:row>
      <xdr:rowOff>32186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6520570"/>
          <a:ext cx="889000" cy="26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139760</xdr:rowOff>
    </xdr:from>
    <xdr:to>
      <xdr:col>46</xdr:col>
      <xdr:colOff>38100</xdr:colOff>
      <xdr:row>37</xdr:row>
      <xdr:rowOff>69910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631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86437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83111" y="6087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149671</xdr:rowOff>
    </xdr:from>
    <xdr:to>
      <xdr:col>41</xdr:col>
      <xdr:colOff>50800</xdr:colOff>
      <xdr:row>38</xdr:row>
      <xdr:rowOff>32186</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6972300" y="6150421"/>
          <a:ext cx="889000" cy="39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5541</xdr:rowOff>
    </xdr:from>
    <xdr:to>
      <xdr:col>41</xdr:col>
      <xdr:colOff>101600</xdr:colOff>
      <xdr:row>37</xdr:row>
      <xdr:rowOff>107141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49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123668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24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125503</xdr:rowOff>
    </xdr:from>
    <xdr:to>
      <xdr:col>36</xdr:col>
      <xdr:colOff>165100</xdr:colOff>
      <xdr:row>35</xdr:row>
      <xdr:rowOff>55653</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595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72180</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672795" y="5730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110225</xdr:rowOff>
    </xdr:from>
    <xdr:to>
      <xdr:col>55</xdr:col>
      <xdr:colOff>50800</xdr:colOff>
      <xdr:row>38</xdr:row>
      <xdr:rowOff>40374</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45387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25152</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36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113269</xdr:rowOff>
    </xdr:from>
    <xdr:to>
      <xdr:col>50</xdr:col>
      <xdr:colOff>165100</xdr:colOff>
      <xdr:row>38</xdr:row>
      <xdr:rowOff>43419</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456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34546</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549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126120</xdr:rowOff>
    </xdr:from>
    <xdr:to>
      <xdr:col>46</xdr:col>
      <xdr:colOff>38100</xdr:colOff>
      <xdr:row>38</xdr:row>
      <xdr:rowOff>56269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646977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47397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83111" y="6562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152836</xdr:rowOff>
    </xdr:from>
    <xdr:to>
      <xdr:col>41</xdr:col>
      <xdr:colOff>101600</xdr:colOff>
      <xdr:row>38</xdr:row>
      <xdr:rowOff>82986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9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74113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89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98871</xdr:rowOff>
    </xdr:from>
    <xdr:to>
      <xdr:col>36</xdr:col>
      <xdr:colOff>165100</xdr:colOff>
      <xdr:row>36</xdr:row>
      <xdr:rowOff>29021</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09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20148</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672795" y="6192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134982</xdr:rowOff>
    </xdr:from>
    <xdr:to>
      <xdr:col>54</xdr:col>
      <xdr:colOff>189865</xdr:colOff>
      <xdr:row>58</xdr:row>
      <xdr:rowOff>97871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707482"/>
          <a:ext cx="1270" cy="1334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101698</xdr:rowOff>
    </xdr:from>
    <xdr:ext cx="469744"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100457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97871</xdr:rowOff>
    </xdr:from>
    <xdr:to>
      <xdr:col>55</xdr:col>
      <xdr:colOff>88900</xdr:colOff>
      <xdr:row>58</xdr:row>
      <xdr:rowOff>97871</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10041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81659</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482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134982</xdr:rowOff>
    </xdr:from>
    <xdr:to>
      <xdr:col>55</xdr:col>
      <xdr:colOff>88900</xdr:colOff>
      <xdr:row>50</xdr:row>
      <xdr:rowOff>134982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707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25066</xdr:rowOff>
    </xdr:from>
    <xdr:to>
      <xdr:col>55</xdr:col>
      <xdr:colOff>0</xdr:colOff>
      <xdr:row>57</xdr:row>
      <xdr:rowOff>86738</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9639300" y="9797716"/>
          <a:ext cx="838200" cy="61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83623</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5133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60746</xdr:rowOff>
    </xdr:from>
    <xdr:to>
      <xdr:col>55</xdr:col>
      <xdr:colOff>50800</xdr:colOff>
      <xdr:row>56</xdr:row>
      <xdr:rowOff>162346</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66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25066</xdr:rowOff>
    </xdr:from>
    <xdr:to>
      <xdr:col>50</xdr:col>
      <xdr:colOff>114300</xdr:colOff>
      <xdr:row>57</xdr:row>
      <xdr:rowOff>77905</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797716"/>
          <a:ext cx="889000" cy="5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121704</xdr:rowOff>
    </xdr:from>
    <xdr:to>
      <xdr:col>50</xdr:col>
      <xdr:colOff>165100</xdr:colOff>
      <xdr:row>57</xdr:row>
      <xdr:rowOff>51854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2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68381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49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77905</xdr:rowOff>
    </xdr:from>
    <xdr:to>
      <xdr:col>45</xdr:col>
      <xdr:colOff>177800</xdr:colOff>
      <xdr:row>57</xdr:row>
      <xdr:rowOff>143760</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50555"/>
          <a:ext cx="889000" cy="65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127849</xdr:rowOff>
    </xdr:from>
    <xdr:to>
      <xdr:col>46</xdr:col>
      <xdr:colOff>38100</xdr:colOff>
      <xdr:row>57</xdr:row>
      <xdr:rowOff>57999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729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74526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04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97811</xdr:rowOff>
    </xdr:from>
    <xdr:to>
      <xdr:col>41</xdr:col>
      <xdr:colOff>50800</xdr:colOff>
      <xdr:row>57</xdr:row>
      <xdr:rowOff>143760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70461"/>
          <a:ext cx="889000" cy="4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82440</xdr:rowOff>
    </xdr:from>
    <xdr:to>
      <xdr:col>41</xdr:col>
      <xdr:colOff>101600</xdr:colOff>
      <xdr:row>57</xdr:row>
      <xdr:rowOff>12590</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68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29117</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45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163204</xdr:rowOff>
    </xdr:from>
    <xdr:to>
      <xdr:col>36</xdr:col>
      <xdr:colOff>165100</xdr:colOff>
      <xdr:row>56</xdr:row>
      <xdr:rowOff>93354</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592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109881</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368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35938</xdr:rowOff>
    </xdr:from>
    <xdr:to>
      <xdr:col>55</xdr:col>
      <xdr:colOff>50800</xdr:colOff>
      <xdr:row>57</xdr:row>
      <xdr:rowOff>137538</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0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14365</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87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145716</xdr:rowOff>
    </xdr:from>
    <xdr:to>
      <xdr:col>50</xdr:col>
      <xdr:colOff>165100</xdr:colOff>
      <xdr:row>57</xdr:row>
      <xdr:rowOff>75866</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746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66993</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839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27105</xdr:rowOff>
    </xdr:from>
    <xdr:to>
      <xdr:col>46</xdr:col>
      <xdr:colOff>38100</xdr:colOff>
      <xdr:row>57</xdr:row>
      <xdr:rowOff>128705</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9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119832</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9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92960</xdr:rowOff>
    </xdr:from>
    <xdr:to>
      <xdr:col>41</xdr:col>
      <xdr:colOff>101600</xdr:colOff>
      <xdr:row>58</xdr:row>
      <xdr:rowOff>23110</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6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14237</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583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47011</xdr:rowOff>
    </xdr:from>
    <xdr:to>
      <xdr:col>36</xdr:col>
      <xdr:colOff>165100</xdr:colOff>
      <xdr:row>57</xdr:row>
      <xdr:rowOff>148611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19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139738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1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93218</xdr:rowOff>
    </xdr:from>
    <xdr:to>
      <xdr:col>54</xdr:col>
      <xdr:colOff>189865</xdr:colOff>
      <xdr:row>79</xdr:row>
      <xdr:rowOff>98879</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2094718"/>
          <a:ext cx="1270" cy="1548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39895</xdr:rowOff>
    </xdr:from>
    <xdr:ext cx="599010"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8699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142,270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93218</xdr:rowOff>
    </xdr:from>
    <xdr:to>
      <xdr:col>55</xdr:col>
      <xdr:colOff>88900</xdr:colOff>
      <xdr:row>70</xdr:row>
      <xdr:rowOff>93218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2094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56294</xdr:rowOff>
    </xdr:from>
    <xdr:to>
      <xdr:col>55</xdr:col>
      <xdr:colOff>0</xdr:colOff>
      <xdr:row>79</xdr:row>
      <xdr:rowOff>58057</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3600844"/>
          <a:ext cx="838200" cy="1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39431</xdr:rowOff>
    </xdr:from>
    <xdr:ext cx="534377"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410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16554</xdr:rowOff>
    </xdr:from>
    <xdr:to>
      <xdr:col>55</xdr:col>
      <xdr:colOff>50800</xdr:colOff>
      <xdr:row>78</xdr:row>
      <xdr:rowOff>118154</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23865</xdr:rowOff>
    </xdr:from>
    <xdr:to>
      <xdr:col>50</xdr:col>
      <xdr:colOff>114300</xdr:colOff>
      <xdr:row>79</xdr:row>
      <xdr:rowOff>58057</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568415"/>
          <a:ext cx="889000" cy="3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70221</xdr:rowOff>
    </xdr:from>
    <xdr:to>
      <xdr:col>50</xdr:col>
      <xdr:colOff>165100</xdr:colOff>
      <xdr:row>79</xdr:row>
      <xdr:rowOff>371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44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16898</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72111" y="1321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154907</xdr:rowOff>
    </xdr:from>
    <xdr:to>
      <xdr:col>45</xdr:col>
      <xdr:colOff>177800</xdr:colOff>
      <xdr:row>79</xdr:row>
      <xdr:rowOff>23865</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7861300" y="13528007"/>
          <a:ext cx="889000" cy="4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67249</xdr:rowOff>
    </xdr:from>
    <xdr:to>
      <xdr:col>46</xdr:col>
      <xdr:colOff>38100</xdr:colOff>
      <xdr:row>78</xdr:row>
      <xdr:rowOff>168849</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4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13926</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215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148930</xdr:rowOff>
    </xdr:from>
    <xdr:to>
      <xdr:col>41</xdr:col>
      <xdr:colOff>50800</xdr:colOff>
      <xdr:row>78</xdr:row>
      <xdr:rowOff>154907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50580"/>
          <a:ext cx="889000" cy="17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22409</xdr:rowOff>
    </xdr:from>
    <xdr:to>
      <xdr:col>41</xdr:col>
      <xdr:colOff>101600</xdr:colOff>
      <xdr:row>78</xdr:row>
      <xdr:rowOff>124009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955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140536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94111" y="131707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65692</xdr:rowOff>
    </xdr:from>
    <xdr:to>
      <xdr:col>36</xdr:col>
      <xdr:colOff>165100</xdr:colOff>
      <xdr:row>77</xdr:row>
      <xdr:rowOff>167292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2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12369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05111" y="130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5494</xdr:rowOff>
    </xdr:from>
    <xdr:to>
      <xdr:col>55</xdr:col>
      <xdr:colOff>50800</xdr:colOff>
      <xdr:row>79</xdr:row>
      <xdr:rowOff>107094</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550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91871</xdr:rowOff>
    </xdr:from>
    <xdr:ext cx="469744"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64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7257</xdr:rowOff>
    </xdr:from>
    <xdr:to>
      <xdr:col>50</xdr:col>
      <xdr:colOff>165100</xdr:colOff>
      <xdr:row>79</xdr:row>
      <xdr:rowOff>108857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55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99984</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404428" y="13644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144515</xdr:rowOff>
    </xdr:from>
    <xdr:to>
      <xdr:col>46</xdr:col>
      <xdr:colOff>38100</xdr:colOff>
      <xdr:row>79</xdr:row>
      <xdr:rowOff>74665</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5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65792</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15428" y="13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104107</xdr:rowOff>
    </xdr:from>
    <xdr:to>
      <xdr:col>41</xdr:col>
      <xdr:colOff>101600</xdr:colOff>
      <xdr:row>79</xdr:row>
      <xdr:rowOff>34257</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77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25384</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94111" y="13569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98130</xdr:rowOff>
    </xdr:from>
    <xdr:to>
      <xdr:col>36</xdr:col>
      <xdr:colOff>165100</xdr:colOff>
      <xdr:row>78</xdr:row>
      <xdr:rowOff>28280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299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19407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05111" y="13392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168584</xdr:rowOff>
    </xdr:from>
    <xdr:to>
      <xdr:col>54</xdr:col>
      <xdr:colOff>189865</xdr:colOff>
      <xdr:row>98</xdr:row>
      <xdr:rowOff>4637</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99084"/>
          <a:ext cx="1270" cy="12076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8464</xdr:rowOff>
    </xdr:from>
    <xdr:ext cx="469744"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10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4637</xdr:rowOff>
    </xdr:from>
    <xdr:to>
      <xdr:col>55</xdr:col>
      <xdr:colOff>88900</xdr:colOff>
      <xdr:row>98</xdr:row>
      <xdr:rowOff>4637</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06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115261</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374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168584</xdr:rowOff>
    </xdr:from>
    <xdr:to>
      <xdr:col>55</xdr:col>
      <xdr:colOff>88900</xdr:colOff>
      <xdr:row>90</xdr:row>
      <xdr:rowOff>168584</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9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168001</xdr:rowOff>
    </xdr:from>
    <xdr:to>
      <xdr:col>55</xdr:col>
      <xdr:colOff>0</xdr:colOff>
      <xdr:row>97</xdr:row>
      <xdr:rowOff>106873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627201"/>
          <a:ext cx="838200" cy="110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40916</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3286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18039</xdr:rowOff>
    </xdr:from>
    <xdr:to>
      <xdr:col>55</xdr:col>
      <xdr:colOff>50800</xdr:colOff>
      <xdr:row>96</xdr:row>
      <xdr:rowOff>119639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47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168001</xdr:rowOff>
    </xdr:from>
    <xdr:to>
      <xdr:col>50</xdr:col>
      <xdr:colOff>114300</xdr:colOff>
      <xdr:row>97</xdr:row>
      <xdr:rowOff>84058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627201"/>
          <a:ext cx="889000" cy="8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67194</xdr:rowOff>
    </xdr:from>
    <xdr:to>
      <xdr:col>50</xdr:col>
      <xdr:colOff>165100</xdr:colOff>
      <xdr:row>96</xdr:row>
      <xdr:rowOff>168794</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2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13871</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0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43,798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84058</xdr:rowOff>
    </xdr:from>
    <xdr:to>
      <xdr:col>45</xdr:col>
      <xdr:colOff>177800</xdr:colOff>
      <xdr:row>97</xdr:row>
      <xdr:rowOff>95540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714708"/>
          <a:ext cx="889000" cy="1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75185</xdr:rowOff>
    </xdr:from>
    <xdr:to>
      <xdr:col>46</xdr:col>
      <xdr:colOff>38100</xdr:colOff>
      <xdr:row>97</xdr:row>
      <xdr:rowOff>5335</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534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21862</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09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95540</xdr:rowOff>
    </xdr:from>
    <xdr:to>
      <xdr:col>41</xdr:col>
      <xdr:colOff>50800</xdr:colOff>
      <xdr:row>97</xdr:row>
      <xdr:rowOff>115909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26190"/>
          <a:ext cx="889000" cy="20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47380</xdr:rowOff>
    </xdr:from>
    <xdr:to>
      <xdr:col>41</xdr:col>
      <xdr:colOff>101600</xdr:colOff>
      <xdr:row>96</xdr:row>
      <xdr:rowOff>148980</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50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165507</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281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7266</xdr:rowOff>
    </xdr:from>
    <xdr:to>
      <xdr:col>36</xdr:col>
      <xdr:colOff>165100</xdr:colOff>
      <xdr:row>96</xdr:row>
      <xdr:rowOff>108866</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466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125393</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41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56073</xdr:rowOff>
    </xdr:from>
    <xdr:to>
      <xdr:col>55</xdr:col>
      <xdr:colOff>50800</xdr:colOff>
      <xdr:row>97</xdr:row>
      <xdr:rowOff>157673</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68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142450</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0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117201</xdr:rowOff>
    </xdr:from>
    <xdr:to>
      <xdr:col>50</xdr:col>
      <xdr:colOff>165100</xdr:colOff>
      <xdr:row>97</xdr:row>
      <xdr:rowOff>47351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576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38478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669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33258</xdr:rowOff>
    </xdr:from>
    <xdr:to>
      <xdr:col>46</xdr:col>
      <xdr:colOff>38100</xdr:colOff>
      <xdr:row>97</xdr:row>
      <xdr:rowOff>134858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663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125985</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75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44740</xdr:rowOff>
    </xdr:from>
    <xdr:to>
      <xdr:col>41</xdr:col>
      <xdr:colOff>101600</xdr:colOff>
      <xdr:row>97</xdr:row>
      <xdr:rowOff>146340</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675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137467</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76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65109</xdr:rowOff>
    </xdr:from>
    <xdr:to>
      <xdr:col>36</xdr:col>
      <xdr:colOff>165100</xdr:colOff>
      <xdr:row>97</xdr:row>
      <xdr:rowOff>166709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69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157836</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78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a:extLst>
            <a:ext uri="{FF2B5EF4-FFF2-40B4-BE49-F238E27FC236}">
              <a16:creationId xmlns:a16="http://schemas.microsoft.com/office/drawing/2014/main" id="{00000000-0008-0000-0600-0000FC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163833</xdr:rowOff>
    </xdr:from>
    <xdr:to>
      <xdr:col>85</xdr:col>
      <xdr:colOff>126364</xdr:colOff>
      <xdr:row>39</xdr:row>
      <xdr:rowOff>44450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6317595" y="5307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59796</xdr:rowOff>
    </xdr:from>
    <xdr:ext cx="249299" cy="259045"/>
    <xdr:sp macro="" textlink="">
      <xdr:nvSpPr>
        <xdr:cNvPr id="510" name="災害復旧事業費最小値テキスト">
          <a:extLst>
            <a:ext uri="{FF2B5EF4-FFF2-40B4-BE49-F238E27FC236}">
              <a16:creationId xmlns:a16="http://schemas.microsoft.com/office/drawing/2014/main" id="{00000000-0008-0000-0600-0000FE010000}"/>
            </a:ext>
          </a:extLst>
        </xdr:cNvPr>
        <xdr:cNvSpPr txBox="1"/>
      </xdr:nvSpPr>
      <xdr:spPr>
        <a:xfrm>
          <a:off x="16370300" y="6746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110510</xdr:rowOff>
    </xdr:from>
    <xdr:ext cx="599010" cy="259045"/>
    <xdr:sp macro="" textlink="">
      <xdr:nvSpPr>
        <xdr:cNvPr id="512" name="災害復旧事業費最大値テキスト">
          <a:extLst>
            <a:ext uri="{FF2B5EF4-FFF2-40B4-BE49-F238E27FC236}">
              <a16:creationId xmlns:a16="http://schemas.microsoft.com/office/drawing/2014/main" id="{00000000-0008-0000-0600-000000020000}"/>
            </a:ext>
          </a:extLst>
        </xdr:cNvPr>
        <xdr:cNvSpPr txBox="1"/>
      </xdr:nvSpPr>
      <xdr:spPr>
        <a:xfrm>
          <a:off x="16370300" y="508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163833</xdr:rowOff>
    </xdr:from>
    <xdr:to>
      <xdr:col>86</xdr:col>
      <xdr:colOff>25400</xdr:colOff>
      <xdr:row>30</xdr:row>
      <xdr:rowOff>163833</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530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148696</xdr:rowOff>
    </xdr:from>
    <xdr:ext cx="534377" cy="259045"/>
    <xdr:sp macro="" textlink="">
      <xdr:nvSpPr>
        <xdr:cNvPr id="515" name="災害復旧事業費平均値テキスト">
          <a:extLst>
            <a:ext uri="{FF2B5EF4-FFF2-40B4-BE49-F238E27FC236}">
              <a16:creationId xmlns:a16="http://schemas.microsoft.com/office/drawing/2014/main" id="{00000000-0008-0000-0600-000003020000}"/>
            </a:ext>
          </a:extLst>
        </xdr:cNvPr>
        <xdr:cNvSpPr txBox="1"/>
      </xdr:nvSpPr>
      <xdr:spPr>
        <a:xfrm>
          <a:off x="16370300" y="6492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125819</xdr:rowOff>
    </xdr:from>
    <xdr:to>
      <xdr:col>85</xdr:col>
      <xdr:colOff>177800</xdr:colOff>
      <xdr:row>39</xdr:row>
      <xdr:rowOff>55969</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6268700" y="6640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144473</xdr:rowOff>
    </xdr:from>
    <xdr:to>
      <xdr:col>81</xdr:col>
      <xdr:colOff>101600</xdr:colOff>
      <xdr:row>39</xdr:row>
      <xdr:rowOff>74623</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5430500" y="665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91150</xdr:rowOff>
    </xdr:from>
    <xdr:ext cx="469744"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46428" y="6434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148195</xdr:rowOff>
    </xdr:from>
    <xdr:to>
      <xdr:col>76</xdr:col>
      <xdr:colOff>165100</xdr:colOff>
      <xdr:row>39</xdr:row>
      <xdr:rowOff>78345</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4541500" y="6663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94872</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4357428" y="6438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151773</xdr:rowOff>
    </xdr:from>
    <xdr:to>
      <xdr:col>72</xdr:col>
      <xdr:colOff>38100</xdr:colOff>
      <xdr:row>39</xdr:row>
      <xdr:rowOff>81923</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3652500" y="666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98450</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3468428" y="6442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146572</xdr:rowOff>
    </xdr:from>
    <xdr:to>
      <xdr:col>67</xdr:col>
      <xdr:colOff>101600</xdr:colOff>
      <xdr:row>39</xdr:row>
      <xdr:rowOff>76722</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2763500" y="6661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93249</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579428" y="643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3" name="楕円 532">
          <a:extLst>
            <a:ext uri="{FF2B5EF4-FFF2-40B4-BE49-F238E27FC236}">
              <a16:creationId xmlns:a16="http://schemas.microsoft.com/office/drawing/2014/main" id="{00000000-0008-0000-0600-000015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104246</xdr:rowOff>
    </xdr:from>
    <xdr:ext cx="249299" cy="259045"/>
    <xdr:sp macro="" textlink="">
      <xdr:nvSpPr>
        <xdr:cNvPr id="534" name="災害復旧事業費該当値テキスト">
          <a:extLst>
            <a:ext uri="{FF2B5EF4-FFF2-40B4-BE49-F238E27FC236}">
              <a16:creationId xmlns:a16="http://schemas.microsoft.com/office/drawing/2014/main" id="{00000000-0008-0000-0600-000016020000}"/>
            </a:ext>
          </a:extLst>
        </xdr:cNvPr>
        <xdr:cNvSpPr txBox="1"/>
      </xdr:nvSpPr>
      <xdr:spPr>
        <a:xfrm>
          <a:off x="16370300" y="6619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a:extLst>
            <a:ext uri="{FF2B5EF4-FFF2-40B4-BE49-F238E27FC236}">
              <a16:creationId xmlns:a16="http://schemas.microsoft.com/office/drawing/2014/main" id="{00000000-0008-0000-0600-00002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a:extLst>
            <a:ext uri="{FF2B5EF4-FFF2-40B4-BE49-F238E27FC236}">
              <a16:creationId xmlns:a16="http://schemas.microsoft.com/office/drawing/2014/main" id="{00000000-0008-0000-0600-00003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a:extLst>
            <a:ext uri="{FF2B5EF4-FFF2-40B4-BE49-F238E27FC236}">
              <a16:creationId xmlns:a16="http://schemas.microsoft.com/office/drawing/2014/main" id="{00000000-0008-0000-0600-00003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a:extLst>
            <a:ext uri="{FF2B5EF4-FFF2-40B4-BE49-F238E27FC236}">
              <a16:creationId xmlns:a16="http://schemas.microsoft.com/office/drawing/2014/main" id="{00000000-0008-0000-0600-00004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a:extLst>
            <a:ext uri="{FF2B5EF4-FFF2-40B4-BE49-F238E27FC236}">
              <a16:creationId xmlns:a16="http://schemas.microsoft.com/office/drawing/2014/main" id="{00000000-0008-0000-0600-00004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a:extLst>
            <a:ext uri="{FF2B5EF4-FFF2-40B4-BE49-F238E27FC236}">
              <a16:creationId xmlns:a16="http://schemas.microsoft.com/office/drawing/2014/main" id="{00000000-0008-0000-0600-00006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3153</xdr:rowOff>
    </xdr:from>
    <xdr:to>
      <xdr:col>85</xdr:col>
      <xdr:colOff>126364</xdr:colOff>
      <xdr:row>78</xdr:row>
      <xdr:rowOff>54470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6317595" y="12004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58297</xdr:rowOff>
    </xdr:from>
    <xdr:ext cx="469744" cy="259045"/>
    <xdr:sp macro="" textlink="">
      <xdr:nvSpPr>
        <xdr:cNvPr id="614" name="公債費最小値テキスト">
          <a:extLst>
            <a:ext uri="{FF2B5EF4-FFF2-40B4-BE49-F238E27FC236}">
              <a16:creationId xmlns:a16="http://schemas.microsoft.com/office/drawing/2014/main" id="{00000000-0008-0000-0600-000066020000}"/>
            </a:ext>
          </a:extLst>
        </xdr:cNvPr>
        <xdr:cNvSpPr txBox="1"/>
      </xdr:nvSpPr>
      <xdr:spPr>
        <a:xfrm>
          <a:off x="16370300" y="134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54470</xdr:rowOff>
    </xdr:from>
    <xdr:to>
      <xdr:col>86</xdr:col>
      <xdr:colOff>25400</xdr:colOff>
      <xdr:row>78</xdr:row>
      <xdr:rowOff>54470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6230600" y="1342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121280</xdr:rowOff>
    </xdr:from>
    <xdr:ext cx="599010" cy="259045"/>
    <xdr:sp macro="" textlink="">
      <xdr:nvSpPr>
        <xdr:cNvPr id="616" name="公債費最大値テキスト">
          <a:extLst>
            <a:ext uri="{FF2B5EF4-FFF2-40B4-BE49-F238E27FC236}">
              <a16:creationId xmlns:a16="http://schemas.microsoft.com/office/drawing/2014/main" id="{00000000-0008-0000-0600-000068020000}"/>
            </a:ext>
          </a:extLst>
        </xdr:cNvPr>
        <xdr:cNvSpPr txBox="1"/>
      </xdr:nvSpPr>
      <xdr:spPr>
        <a:xfrm>
          <a:off x="16370300" y="11779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3153</xdr:rowOff>
    </xdr:from>
    <xdr:to>
      <xdr:col>86</xdr:col>
      <xdr:colOff>25400</xdr:colOff>
      <xdr:row>70</xdr:row>
      <xdr:rowOff>3153</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6230600" y="12004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27649</xdr:rowOff>
    </xdr:from>
    <xdr:to>
      <xdr:col>85</xdr:col>
      <xdr:colOff>127000</xdr:colOff>
      <xdr:row>77</xdr:row>
      <xdr:rowOff>29899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5481300" y="13229299"/>
          <a:ext cx="838200" cy="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146268</xdr:rowOff>
    </xdr:from>
    <xdr:ext cx="534377" cy="259045"/>
    <xdr:sp macro="" textlink="">
      <xdr:nvSpPr>
        <xdr:cNvPr id="619" name="公債費平均値テキスト">
          <a:extLst>
            <a:ext uri="{FF2B5EF4-FFF2-40B4-BE49-F238E27FC236}">
              <a16:creationId xmlns:a16="http://schemas.microsoft.com/office/drawing/2014/main" id="{00000000-0008-0000-0600-00006B020000}"/>
            </a:ext>
          </a:extLst>
        </xdr:cNvPr>
        <xdr:cNvSpPr txBox="1"/>
      </xdr:nvSpPr>
      <xdr:spPr>
        <a:xfrm>
          <a:off x="16370300" y="12833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123391</xdr:rowOff>
    </xdr:from>
    <xdr:to>
      <xdr:col>85</xdr:col>
      <xdr:colOff>177800</xdr:colOff>
      <xdr:row>76</xdr:row>
      <xdr:rowOff>53541</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6268700" y="12982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27649</xdr:rowOff>
    </xdr:from>
    <xdr:to>
      <xdr:col>81</xdr:col>
      <xdr:colOff>50800</xdr:colOff>
      <xdr:row>77</xdr:row>
      <xdr:rowOff>65140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4592300" y="13229299"/>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119944</xdr:rowOff>
    </xdr:from>
    <xdr:to>
      <xdr:col>81</xdr:col>
      <xdr:colOff>101600</xdr:colOff>
      <xdr:row>76</xdr:row>
      <xdr:rowOff>50093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5430500" y="1297869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66621</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5214111" y="1275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65140</xdr:rowOff>
    </xdr:from>
    <xdr:to>
      <xdr:col>76</xdr:col>
      <xdr:colOff>114300</xdr:colOff>
      <xdr:row>77</xdr:row>
      <xdr:rowOff>76780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3703300" y="13266790"/>
          <a:ext cx="889000" cy="1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83514</xdr:rowOff>
    </xdr:from>
    <xdr:to>
      <xdr:col>76</xdr:col>
      <xdr:colOff>165100</xdr:colOff>
      <xdr:row>76</xdr:row>
      <xdr:rowOff>13664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4541500" y="12942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30191</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325111" y="1271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76780</xdr:rowOff>
    </xdr:from>
    <xdr:to>
      <xdr:col>71</xdr:col>
      <xdr:colOff>177800</xdr:colOff>
      <xdr:row>77</xdr:row>
      <xdr:rowOff>81673</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2814300" y="13278430"/>
          <a:ext cx="889000" cy="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104243</xdr:rowOff>
    </xdr:from>
    <xdr:to>
      <xdr:col>72</xdr:col>
      <xdr:colOff>38100</xdr:colOff>
      <xdr:row>76</xdr:row>
      <xdr:rowOff>34393</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3652500" y="1296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50920</xdr:rowOff>
    </xdr:from>
    <xdr:ext cx="534377"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3436111" y="1273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126912</xdr:rowOff>
    </xdr:from>
    <xdr:to>
      <xdr:col>67</xdr:col>
      <xdr:colOff>101600</xdr:colOff>
      <xdr:row>76</xdr:row>
      <xdr:rowOff>57062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2763500" y="12985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73589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2547111" y="12760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150549</xdr:rowOff>
    </xdr:from>
    <xdr:to>
      <xdr:col>85</xdr:col>
      <xdr:colOff>177800</xdr:colOff>
      <xdr:row>77</xdr:row>
      <xdr:rowOff>80699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6268700" y="13180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128976</xdr:rowOff>
    </xdr:from>
    <xdr:ext cx="534377" cy="259045"/>
    <xdr:sp macro="" textlink="">
      <xdr:nvSpPr>
        <xdr:cNvPr id="638" name="公債費該当値テキスト">
          <a:extLst>
            <a:ext uri="{FF2B5EF4-FFF2-40B4-BE49-F238E27FC236}">
              <a16:creationId xmlns:a16="http://schemas.microsoft.com/office/drawing/2014/main" id="{00000000-0008-0000-0600-00007E020000}"/>
            </a:ext>
          </a:extLst>
        </xdr:cNvPr>
        <xdr:cNvSpPr txBox="1"/>
      </xdr:nvSpPr>
      <xdr:spPr>
        <a:xfrm>
          <a:off x="16370300" y="13159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148299</xdr:rowOff>
    </xdr:from>
    <xdr:to>
      <xdr:col>81</xdr:col>
      <xdr:colOff>101600</xdr:colOff>
      <xdr:row>77</xdr:row>
      <xdr:rowOff>78449</xdr:rowOff>
    </xdr:to>
    <xdr:sp macro="" textlink="">
      <xdr:nvSpPr>
        <xdr:cNvPr id="639" name="楕円 638">
          <a:extLst>
            <a:ext uri="{FF2B5EF4-FFF2-40B4-BE49-F238E27FC236}">
              <a16:creationId xmlns:a16="http://schemas.microsoft.com/office/drawing/2014/main" id="{00000000-0008-0000-0600-00007F020000}"/>
            </a:ext>
          </a:extLst>
        </xdr:cNvPr>
        <xdr:cNvSpPr/>
      </xdr:nvSpPr>
      <xdr:spPr>
        <a:xfrm>
          <a:off x="15430500" y="13178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69576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271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14340</xdr:rowOff>
    </xdr:from>
    <xdr:to>
      <xdr:col>76</xdr:col>
      <xdr:colOff>165100</xdr:colOff>
      <xdr:row>77</xdr:row>
      <xdr:rowOff>115940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4541500" y="13215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107067</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3308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25980</xdr:rowOff>
    </xdr:from>
    <xdr:to>
      <xdr:col>72</xdr:col>
      <xdr:colOff>38100</xdr:colOff>
      <xdr:row>77</xdr:row>
      <xdr:rowOff>127580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3652500" y="1322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118707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436111" y="1332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30873</xdr:rowOff>
    </xdr:from>
    <xdr:to>
      <xdr:col>67</xdr:col>
      <xdr:colOff>101600</xdr:colOff>
      <xdr:row>77</xdr:row>
      <xdr:rowOff>132473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2763500" y="13232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123600</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547111" y="1332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a:extLst>
            <a:ext uri="{FF2B5EF4-FFF2-40B4-BE49-F238E27FC236}">
              <a16:creationId xmlns:a16="http://schemas.microsoft.com/office/drawing/2014/main" id="{00000000-0008-0000-0600-00009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115736</xdr:rowOff>
    </xdr:from>
    <xdr:to>
      <xdr:col>85</xdr:col>
      <xdr:colOff>126364</xdr:colOff>
      <xdr:row>99</xdr:row>
      <xdr:rowOff>43870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6317595" y="15717686"/>
          <a:ext cx="1269" cy="1299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47697</xdr:rowOff>
    </xdr:from>
    <xdr:ext cx="313932" cy="259045"/>
    <xdr:sp macro="" textlink="">
      <xdr:nvSpPr>
        <xdr:cNvPr id="671" name="積立金最小値テキスト">
          <a:extLst>
            <a:ext uri="{FF2B5EF4-FFF2-40B4-BE49-F238E27FC236}">
              <a16:creationId xmlns:a16="http://schemas.microsoft.com/office/drawing/2014/main" id="{00000000-0008-0000-0600-00009F020000}"/>
            </a:ext>
          </a:extLst>
        </xdr:cNvPr>
        <xdr:cNvSpPr txBox="1"/>
      </xdr:nvSpPr>
      <xdr:spPr>
        <a:xfrm>
          <a:off x="16370300" y="170212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43870</xdr:rowOff>
    </xdr:from>
    <xdr:to>
      <xdr:col>86</xdr:col>
      <xdr:colOff>25400</xdr:colOff>
      <xdr:row>99</xdr:row>
      <xdr:rowOff>43870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6230600" y="170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62413</xdr:rowOff>
    </xdr:from>
    <xdr:ext cx="599010" cy="259045"/>
    <xdr:sp macro="" textlink="">
      <xdr:nvSpPr>
        <xdr:cNvPr id="673" name="積立金最大値テキスト">
          <a:extLst>
            <a:ext uri="{FF2B5EF4-FFF2-40B4-BE49-F238E27FC236}">
              <a16:creationId xmlns:a16="http://schemas.microsoft.com/office/drawing/2014/main" id="{00000000-0008-0000-0600-0000A1020000}"/>
            </a:ext>
          </a:extLst>
        </xdr:cNvPr>
        <xdr:cNvSpPr txBox="1"/>
      </xdr:nvSpPr>
      <xdr:spPr>
        <a:xfrm>
          <a:off x="16370300" y="15492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115736</xdr:rowOff>
    </xdr:from>
    <xdr:to>
      <xdr:col>86</xdr:col>
      <xdr:colOff>25400</xdr:colOff>
      <xdr:row>91</xdr:row>
      <xdr:rowOff>115736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571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169044</xdr:rowOff>
    </xdr:from>
    <xdr:to>
      <xdr:col>85</xdr:col>
      <xdr:colOff>127000</xdr:colOff>
      <xdr:row>98</xdr:row>
      <xdr:rowOff>43757</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5481300" y="16799694"/>
          <a:ext cx="838200" cy="461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166282</xdr:rowOff>
    </xdr:from>
    <xdr:ext cx="534377" cy="259045"/>
    <xdr:sp macro="" textlink="">
      <xdr:nvSpPr>
        <xdr:cNvPr id="676" name="積立金平均値テキスト">
          <a:extLst>
            <a:ext uri="{FF2B5EF4-FFF2-40B4-BE49-F238E27FC236}">
              <a16:creationId xmlns:a16="http://schemas.microsoft.com/office/drawing/2014/main" id="{00000000-0008-0000-0600-0000A4020000}"/>
            </a:ext>
          </a:extLst>
        </xdr:cNvPr>
        <xdr:cNvSpPr txBox="1"/>
      </xdr:nvSpPr>
      <xdr:spPr>
        <a:xfrm>
          <a:off x="16370300" y="164540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143405</xdr:rowOff>
    </xdr:from>
    <xdr:to>
      <xdr:col>85</xdr:col>
      <xdr:colOff>177800</xdr:colOff>
      <xdr:row>97</xdr:row>
      <xdr:rowOff>73555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6268700" y="16602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43757</xdr:rowOff>
    </xdr:from>
    <xdr:to>
      <xdr:col>81</xdr:col>
      <xdr:colOff>50800</xdr:colOff>
      <xdr:row>99</xdr:row>
      <xdr:rowOff>864</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4592300" y="16845857"/>
          <a:ext cx="889000" cy="128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122870</xdr:rowOff>
    </xdr:from>
    <xdr:to>
      <xdr:col>81</xdr:col>
      <xdr:colOff>101600</xdr:colOff>
      <xdr:row>97</xdr:row>
      <xdr:rowOff>53020</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5430500" y="16582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69547</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5214111" y="16357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156457</xdr:rowOff>
    </xdr:from>
    <xdr:to>
      <xdr:col>76</xdr:col>
      <xdr:colOff>114300</xdr:colOff>
      <xdr:row>99</xdr:row>
      <xdr:rowOff>864</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3703300" y="16615657"/>
          <a:ext cx="889000" cy="35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30950</xdr:rowOff>
    </xdr:from>
    <xdr:to>
      <xdr:col>76</xdr:col>
      <xdr:colOff>165100</xdr:colOff>
      <xdr:row>97</xdr:row>
      <xdr:rowOff>132550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4541500" y="166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149077</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325111" y="16436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156457</xdr:rowOff>
    </xdr:from>
    <xdr:to>
      <xdr:col>71</xdr:col>
      <xdr:colOff>177800</xdr:colOff>
      <xdr:row>98</xdr:row>
      <xdr:rowOff>149248</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2814300" y="16615657"/>
          <a:ext cx="889000" cy="335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153860</xdr:rowOff>
    </xdr:from>
    <xdr:to>
      <xdr:col>72</xdr:col>
      <xdr:colOff>38100</xdr:colOff>
      <xdr:row>97</xdr:row>
      <xdr:rowOff>84010</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3652500" y="1661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75137</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3436111" y="1670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93464</xdr:rowOff>
    </xdr:from>
    <xdr:to>
      <xdr:col>67</xdr:col>
      <xdr:colOff>101600</xdr:colOff>
      <xdr:row>98</xdr:row>
      <xdr:rowOff>23614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2763500" y="16724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40141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547111" y="16499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118244</xdr:rowOff>
    </xdr:from>
    <xdr:to>
      <xdr:col>85</xdr:col>
      <xdr:colOff>177800</xdr:colOff>
      <xdr:row>98</xdr:row>
      <xdr:rowOff>48394</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6268700" y="16748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96671</xdr:rowOff>
    </xdr:from>
    <xdr:ext cx="534377" cy="259045"/>
    <xdr:sp macro="" textlink="">
      <xdr:nvSpPr>
        <xdr:cNvPr id="695" name="積立金該当値テキスト">
          <a:extLst>
            <a:ext uri="{FF2B5EF4-FFF2-40B4-BE49-F238E27FC236}">
              <a16:creationId xmlns:a16="http://schemas.microsoft.com/office/drawing/2014/main" id="{00000000-0008-0000-0600-0000B7020000}"/>
            </a:ext>
          </a:extLst>
        </xdr:cNvPr>
        <xdr:cNvSpPr txBox="1"/>
      </xdr:nvSpPr>
      <xdr:spPr>
        <a:xfrm>
          <a:off x="16370300" y="16727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164407</xdr:rowOff>
    </xdr:from>
    <xdr:to>
      <xdr:col>81</xdr:col>
      <xdr:colOff>101600</xdr:colOff>
      <xdr:row>98</xdr:row>
      <xdr:rowOff>94557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5430500" y="1679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85684</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88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121514</xdr:rowOff>
    </xdr:from>
    <xdr:to>
      <xdr:col>76</xdr:col>
      <xdr:colOff>165100</xdr:colOff>
      <xdr:row>99</xdr:row>
      <xdr:rowOff>51664</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4541500" y="1692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42791</xdr:rowOff>
    </xdr:from>
    <xdr:ext cx="469744"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357428" y="17016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105657</xdr:rowOff>
    </xdr:from>
    <xdr:to>
      <xdr:col>72</xdr:col>
      <xdr:colOff>38100</xdr:colOff>
      <xdr:row>97</xdr:row>
      <xdr:rowOff>35807</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3652500" y="1656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52334</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3436111" y="16340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98448</xdr:rowOff>
    </xdr:from>
    <xdr:to>
      <xdr:col>67</xdr:col>
      <xdr:colOff>101600</xdr:colOff>
      <xdr:row>99</xdr:row>
      <xdr:rowOff>28598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2763500" y="1690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19725</xdr:rowOff>
    </xdr:from>
    <xdr:ext cx="469744"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579428" y="16993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投資及び出資金グラフ枠">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27996</xdr:rowOff>
    </xdr:from>
    <xdr:to>
      <xdr:col>116</xdr:col>
      <xdr:colOff>62864</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2159595" y="5342946"/>
          <a:ext cx="1269" cy="14424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0" name="投資及び出資金最小値テキスト">
          <a:extLst>
            <a:ext uri="{FF2B5EF4-FFF2-40B4-BE49-F238E27FC236}">
              <a16:creationId xmlns:a16="http://schemas.microsoft.com/office/drawing/2014/main" id="{00000000-0008-0000-0600-0000DA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146123</xdr:rowOff>
    </xdr:from>
    <xdr:ext cx="534377" cy="259045"/>
    <xdr:sp macro="" textlink="">
      <xdr:nvSpPr>
        <xdr:cNvPr id="732" name="投資及び出資金最大値テキスト">
          <a:extLst>
            <a:ext uri="{FF2B5EF4-FFF2-40B4-BE49-F238E27FC236}">
              <a16:creationId xmlns:a16="http://schemas.microsoft.com/office/drawing/2014/main" id="{00000000-0008-0000-0600-0000DC020000}"/>
            </a:ext>
          </a:extLst>
        </xdr:cNvPr>
        <xdr:cNvSpPr txBox="1"/>
      </xdr:nvSpPr>
      <xdr:spPr>
        <a:xfrm>
          <a:off x="22212300" y="5118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27996</xdr:rowOff>
    </xdr:from>
    <xdr:to>
      <xdr:col>116</xdr:col>
      <xdr:colOff>152400</xdr:colOff>
      <xdr:row>31</xdr:row>
      <xdr:rowOff>27996</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5342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168029</xdr:rowOff>
    </xdr:from>
    <xdr:ext cx="469744" cy="259045"/>
    <xdr:sp macro="" textlink="">
      <xdr:nvSpPr>
        <xdr:cNvPr id="735" name="投資及び出資金平均値テキスト">
          <a:extLst>
            <a:ext uri="{FF2B5EF4-FFF2-40B4-BE49-F238E27FC236}">
              <a16:creationId xmlns:a16="http://schemas.microsoft.com/office/drawing/2014/main" id="{00000000-0008-0000-0600-0000DF020000}"/>
            </a:ext>
          </a:extLst>
        </xdr:cNvPr>
        <xdr:cNvSpPr txBox="1"/>
      </xdr:nvSpPr>
      <xdr:spPr>
        <a:xfrm>
          <a:off x="22212300" y="65116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145152</xdr:rowOff>
    </xdr:from>
    <xdr:to>
      <xdr:col>116</xdr:col>
      <xdr:colOff>114300</xdr:colOff>
      <xdr:row>39</xdr:row>
      <xdr:rowOff>75302</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2110700" y="6660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18297</xdr:rowOff>
    </xdr:from>
    <xdr:to>
      <xdr:col>111</xdr:col>
      <xdr:colOff>177800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0434300" y="6704847"/>
          <a:ext cx="889000" cy="8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162052</xdr:rowOff>
    </xdr:from>
    <xdr:to>
      <xdr:col>112</xdr:col>
      <xdr:colOff>38100</xdr:colOff>
      <xdr:row>39</xdr:row>
      <xdr:rowOff>92202</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1272500" y="6677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108729</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21088428" y="6452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157466</xdr:rowOff>
    </xdr:from>
    <xdr:to>
      <xdr:col>107</xdr:col>
      <xdr:colOff>50800</xdr:colOff>
      <xdr:row>39</xdr:row>
      <xdr:rowOff>18297</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19545300" y="6672566"/>
          <a:ext cx="889000" cy="3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8825</xdr:rowOff>
    </xdr:from>
    <xdr:to>
      <xdr:col>107</xdr:col>
      <xdr:colOff>101600</xdr:colOff>
      <xdr:row>39</xdr:row>
      <xdr:rowOff>110425</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0383500" y="6695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101552</xdr:rowOff>
    </xdr:from>
    <xdr:ext cx="469744"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199428" y="6788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157466</xdr:rowOff>
    </xdr:from>
    <xdr:to>
      <xdr:col>102</xdr:col>
      <xdr:colOff>114300</xdr:colOff>
      <xdr:row>39</xdr:row>
      <xdr:rowOff>34413</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18656300" y="6672566"/>
          <a:ext cx="889000" cy="48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17087</xdr:rowOff>
    </xdr:from>
    <xdr:to>
      <xdr:col>102</xdr:col>
      <xdr:colOff>165100</xdr:colOff>
      <xdr:row>39</xdr:row>
      <xdr:rowOff>118687</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9494500" y="670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109814</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9310428" y="679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19291</xdr:rowOff>
    </xdr:from>
    <xdr:to>
      <xdr:col>98</xdr:col>
      <xdr:colOff>38100</xdr:colOff>
      <xdr:row>39</xdr:row>
      <xdr:rowOff>120891</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8605500" y="6705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112018</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8421428" y="679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4" name="投資及び出資金該当値テキスト">
          <a:extLst>
            <a:ext uri="{FF2B5EF4-FFF2-40B4-BE49-F238E27FC236}">
              <a16:creationId xmlns:a16="http://schemas.microsoft.com/office/drawing/2014/main" id="{00000000-0008-0000-0600-0000F2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138947</xdr:rowOff>
    </xdr:from>
    <xdr:to>
      <xdr:col>107</xdr:col>
      <xdr:colOff>101600</xdr:colOff>
      <xdr:row>39</xdr:row>
      <xdr:rowOff>69097</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0383500" y="6654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85624</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199428" y="642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106666</xdr:rowOff>
    </xdr:from>
    <xdr:to>
      <xdr:col>102</xdr:col>
      <xdr:colOff>165100</xdr:colOff>
      <xdr:row>39</xdr:row>
      <xdr:rowOff>36816</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94500" y="6621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53343</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9310428" y="6396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155063</xdr:rowOff>
    </xdr:from>
    <xdr:to>
      <xdr:col>98</xdr:col>
      <xdr:colOff>38100</xdr:colOff>
      <xdr:row>39</xdr:row>
      <xdr:rowOff>85213</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605500" y="6670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101740</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21428" y="6445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25400</xdr:rowOff>
    </xdr:from>
    <xdr:to>
      <xdr:col>120</xdr:col>
      <xdr:colOff>114300</xdr:colOff>
      <xdr:row>58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54627</xdr:rowOff>
    </xdr:from>
    <xdr:ext cx="248786"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039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82550</xdr:rowOff>
    </xdr:from>
    <xdr:to>
      <xdr:col>120</xdr:col>
      <xdr:colOff>114300</xdr:colOff>
      <xdr:row>51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50</xdr:row>
      <xdr:rowOff>111777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103353</xdr:rowOff>
    </xdr:from>
    <xdr:to>
      <xdr:col>116</xdr:col>
      <xdr:colOff>62864</xdr:colOff>
      <xdr:row>58</xdr:row>
      <xdr:rowOff>25400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675853"/>
          <a:ext cx="1269" cy="12936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29227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9973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25400</xdr:rowOff>
    </xdr:from>
    <xdr:to>
      <xdr:col>116</xdr:col>
      <xdr:colOff>152400</xdr:colOff>
      <xdr:row>58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996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50030</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451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103353</xdr:rowOff>
    </xdr:from>
    <xdr:to>
      <xdr:col>116</xdr:col>
      <xdr:colOff>152400</xdr:colOff>
      <xdr:row>50</xdr:row>
      <xdr:rowOff>103353</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675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2369</xdr:rowOff>
    </xdr:from>
    <xdr:to>
      <xdr:col>116</xdr:col>
      <xdr:colOff>63500</xdr:colOff>
      <xdr:row>58</xdr:row>
      <xdr:rowOff>3969</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946469"/>
          <a:ext cx="838200" cy="1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61885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6630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39008</xdr:rowOff>
    </xdr:from>
    <xdr:to>
      <xdr:col>116</xdr:col>
      <xdr:colOff>114300</xdr:colOff>
      <xdr:row>57</xdr:row>
      <xdr:rowOff>140608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11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1740</xdr:rowOff>
    </xdr:from>
    <xdr:to>
      <xdr:col>111</xdr:col>
      <xdr:colOff>177800</xdr:colOff>
      <xdr:row>58</xdr:row>
      <xdr:rowOff>3969</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0434300" y="9945840"/>
          <a:ext cx="889000" cy="2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47981</xdr:rowOff>
    </xdr:from>
    <xdr:to>
      <xdr:col>112</xdr:col>
      <xdr:colOff>38100</xdr:colOff>
      <xdr:row>57</xdr:row>
      <xdr:rowOff>149581</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2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166108</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595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1740</xdr:rowOff>
    </xdr:from>
    <xdr:to>
      <xdr:col>107</xdr:col>
      <xdr:colOff>50800</xdr:colOff>
      <xdr:row>58</xdr:row>
      <xdr:rowOff>4883</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945840"/>
          <a:ext cx="8890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48209</xdr:rowOff>
    </xdr:from>
    <xdr:to>
      <xdr:col>107</xdr:col>
      <xdr:colOff>101600</xdr:colOff>
      <xdr:row>57</xdr:row>
      <xdr:rowOff>149809</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20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166336</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596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4711</xdr:rowOff>
    </xdr:from>
    <xdr:to>
      <xdr:col>102</xdr:col>
      <xdr:colOff>114300</xdr:colOff>
      <xdr:row>58</xdr:row>
      <xdr:rowOff>4883</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656300" y="9948811"/>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56</xdr:row>
      <xdr:rowOff>74726</xdr:rowOff>
    </xdr:from>
    <xdr:to>
      <xdr:col>102</xdr:col>
      <xdr:colOff>165100</xdr:colOff>
      <xdr:row>57</xdr:row>
      <xdr:rowOff>4876</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675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21403</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451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112846</xdr:rowOff>
    </xdr:from>
    <xdr:to>
      <xdr:col>98</xdr:col>
      <xdr:colOff>38100</xdr:colOff>
      <xdr:row>57</xdr:row>
      <xdr:rowOff>42996</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714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59523</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489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123019</xdr:rowOff>
    </xdr:from>
    <xdr:to>
      <xdr:col>116</xdr:col>
      <xdr:colOff>114300</xdr:colOff>
      <xdr:row>58</xdr:row>
      <xdr:rowOff>53169</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895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37946</xdr:rowOff>
    </xdr:from>
    <xdr:ext cx="378565"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8105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124619</xdr:rowOff>
    </xdr:from>
    <xdr:to>
      <xdr:col>112</xdr:col>
      <xdr:colOff>38100</xdr:colOff>
      <xdr:row>58</xdr:row>
      <xdr:rowOff>54769</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897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58</xdr:row>
      <xdr:rowOff>45896</xdr:rowOff>
    </xdr:from>
    <xdr:ext cx="378565"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134017" y="9989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122390</xdr:rowOff>
    </xdr:from>
    <xdr:to>
      <xdr:col>107</xdr:col>
      <xdr:colOff>101600</xdr:colOff>
      <xdr:row>58</xdr:row>
      <xdr:rowOff>52540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895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58</xdr:row>
      <xdr:rowOff>43667</xdr:rowOff>
    </xdr:from>
    <xdr:ext cx="378565"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245017" y="99877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125533</xdr:rowOff>
    </xdr:from>
    <xdr:to>
      <xdr:col>102</xdr:col>
      <xdr:colOff>165100</xdr:colOff>
      <xdr:row>58</xdr:row>
      <xdr:rowOff>55683</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898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58</xdr:row>
      <xdr:rowOff>46810</xdr:rowOff>
    </xdr:from>
    <xdr:ext cx="378565"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6017" y="99909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125361</xdr:rowOff>
    </xdr:from>
    <xdr:to>
      <xdr:col>98</xdr:col>
      <xdr:colOff>38100</xdr:colOff>
      <xdr:row>58</xdr:row>
      <xdr:rowOff>55511</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98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58</xdr:row>
      <xdr:rowOff>46638</xdr:rowOff>
    </xdr:from>
    <xdr:ext cx="378565"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7017" y="99907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7" name="繰出金グラフ枠">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97729</xdr:rowOff>
    </xdr:from>
    <xdr:to>
      <xdr:col>116</xdr:col>
      <xdr:colOff>62864</xdr:colOff>
      <xdr:row>77</xdr:row>
      <xdr:rowOff>97867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flipV="1">
          <a:off x="22159595" y="12099229"/>
          <a:ext cx="1269" cy="1200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101694</xdr:rowOff>
    </xdr:from>
    <xdr:ext cx="534377" cy="259045"/>
    <xdr:sp macro="" textlink="">
      <xdr:nvSpPr>
        <xdr:cNvPr id="839" name="繰出金最小値テキスト">
          <a:extLst>
            <a:ext uri="{FF2B5EF4-FFF2-40B4-BE49-F238E27FC236}">
              <a16:creationId xmlns:a16="http://schemas.microsoft.com/office/drawing/2014/main" id="{00000000-0008-0000-0600-000047030000}"/>
            </a:ext>
          </a:extLst>
        </xdr:cNvPr>
        <xdr:cNvSpPr txBox="1"/>
      </xdr:nvSpPr>
      <xdr:spPr>
        <a:xfrm>
          <a:off x="22212300" y="1330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97867</xdr:rowOff>
    </xdr:from>
    <xdr:to>
      <xdr:col>116</xdr:col>
      <xdr:colOff>152400</xdr:colOff>
      <xdr:row>77</xdr:row>
      <xdr:rowOff>97867</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2072600" y="13299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44406</xdr:rowOff>
    </xdr:from>
    <xdr:ext cx="534377" cy="259045"/>
    <xdr:sp macro="" textlink="">
      <xdr:nvSpPr>
        <xdr:cNvPr id="841" name="繰出金最大値テキスト">
          <a:extLst>
            <a:ext uri="{FF2B5EF4-FFF2-40B4-BE49-F238E27FC236}">
              <a16:creationId xmlns:a16="http://schemas.microsoft.com/office/drawing/2014/main" id="{00000000-0008-0000-0600-000049030000}"/>
            </a:ext>
          </a:extLst>
        </xdr:cNvPr>
        <xdr:cNvSpPr txBox="1"/>
      </xdr:nvSpPr>
      <xdr:spPr>
        <a:xfrm>
          <a:off x="22212300" y="11874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97729</xdr:rowOff>
    </xdr:from>
    <xdr:to>
      <xdr:col>116</xdr:col>
      <xdr:colOff>152400</xdr:colOff>
      <xdr:row>70</xdr:row>
      <xdr:rowOff>97729</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22072600" y="12099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32395</xdr:rowOff>
    </xdr:from>
    <xdr:to>
      <xdr:col>116</xdr:col>
      <xdr:colOff>63500</xdr:colOff>
      <xdr:row>77</xdr:row>
      <xdr:rowOff>99854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1323300" y="13234045"/>
          <a:ext cx="838200" cy="67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156674</xdr:rowOff>
    </xdr:from>
    <xdr:ext cx="534377" cy="259045"/>
    <xdr:sp macro="" textlink="">
      <xdr:nvSpPr>
        <xdr:cNvPr id="844" name="繰出金平均値テキスト">
          <a:extLst>
            <a:ext uri="{FF2B5EF4-FFF2-40B4-BE49-F238E27FC236}">
              <a16:creationId xmlns:a16="http://schemas.microsoft.com/office/drawing/2014/main" id="{00000000-0008-0000-0600-00004C030000}"/>
            </a:ext>
          </a:extLst>
        </xdr:cNvPr>
        <xdr:cNvSpPr txBox="1"/>
      </xdr:nvSpPr>
      <xdr:spPr>
        <a:xfrm>
          <a:off x="22212300" y="12672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133797</xdr:rowOff>
    </xdr:from>
    <xdr:to>
      <xdr:col>116</xdr:col>
      <xdr:colOff>114300</xdr:colOff>
      <xdr:row>75</xdr:row>
      <xdr:rowOff>63947</xdr:rowOff>
    </xdr:to>
    <xdr:sp macro="" textlink="">
      <xdr:nvSpPr>
        <xdr:cNvPr id="845" name="フローチャート: 判断 844">
          <a:extLst>
            <a:ext uri="{FF2B5EF4-FFF2-40B4-BE49-F238E27FC236}">
              <a16:creationId xmlns:a16="http://schemas.microsoft.com/office/drawing/2014/main" id="{00000000-0008-0000-0600-00004D030000}"/>
            </a:ext>
          </a:extLst>
        </xdr:cNvPr>
        <xdr:cNvSpPr/>
      </xdr:nvSpPr>
      <xdr:spPr>
        <a:xfrm>
          <a:off x="22110700" y="12821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99854</xdr:rowOff>
    </xdr:from>
    <xdr:to>
      <xdr:col>111</xdr:col>
      <xdr:colOff>177800</xdr:colOff>
      <xdr:row>78</xdr:row>
      <xdr:rowOff>17376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20434300" y="13301504"/>
          <a:ext cx="889000" cy="88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152816</xdr:rowOff>
    </xdr:from>
    <xdr:to>
      <xdr:col>112</xdr:col>
      <xdr:colOff>38100</xdr:colOff>
      <xdr:row>74</xdr:row>
      <xdr:rowOff>82966</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1272500" y="126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99493</xdr:rowOff>
    </xdr:from>
    <xdr:ext cx="534377"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1056111" y="12443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17376</xdr:rowOff>
    </xdr:from>
    <xdr:to>
      <xdr:col>107</xdr:col>
      <xdr:colOff>50800</xdr:colOff>
      <xdr:row>78</xdr:row>
      <xdr:rowOff>29308</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9545300" y="13390476"/>
          <a:ext cx="889000" cy="11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2832</xdr:rowOff>
    </xdr:from>
    <xdr:to>
      <xdr:col>107</xdr:col>
      <xdr:colOff>101600</xdr:colOff>
      <xdr:row>74</xdr:row>
      <xdr:rowOff>104432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0383500" y="12690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120959</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0167111" y="124653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29308</xdr:rowOff>
    </xdr:from>
    <xdr:to>
      <xdr:col>102</xdr:col>
      <xdr:colOff>114300</xdr:colOff>
      <xdr:row>78</xdr:row>
      <xdr:rowOff>29308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656300" y="134024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11862</xdr:rowOff>
    </xdr:from>
    <xdr:to>
      <xdr:col>102</xdr:col>
      <xdr:colOff>165100</xdr:colOff>
      <xdr:row>74</xdr:row>
      <xdr:rowOff>113462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19494500" y="12699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129989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9278111" y="12474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7313</xdr:rowOff>
    </xdr:from>
    <xdr:to>
      <xdr:col>98</xdr:col>
      <xdr:colOff>38100</xdr:colOff>
      <xdr:row>74</xdr:row>
      <xdr:rowOff>108913</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8605500" y="1269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125440</xdr:rowOff>
    </xdr:from>
    <xdr:ext cx="534377"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8389111" y="1246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153045</xdr:rowOff>
    </xdr:from>
    <xdr:to>
      <xdr:col>116</xdr:col>
      <xdr:colOff>114300</xdr:colOff>
      <xdr:row>77</xdr:row>
      <xdr:rowOff>83195</xdr:rowOff>
    </xdr:to>
    <xdr:sp macro="" textlink="">
      <xdr:nvSpPr>
        <xdr:cNvPr id="862" name="楕円 861">
          <a:extLst>
            <a:ext uri="{FF2B5EF4-FFF2-40B4-BE49-F238E27FC236}">
              <a16:creationId xmlns:a16="http://schemas.microsoft.com/office/drawing/2014/main" id="{00000000-0008-0000-0600-00005E030000}"/>
            </a:ext>
          </a:extLst>
        </xdr:cNvPr>
        <xdr:cNvSpPr/>
      </xdr:nvSpPr>
      <xdr:spPr>
        <a:xfrm>
          <a:off x="22110700" y="13183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67972</xdr:rowOff>
    </xdr:from>
    <xdr:ext cx="534377" cy="259045"/>
    <xdr:sp macro="" textlink="">
      <xdr:nvSpPr>
        <xdr:cNvPr id="863" name="繰出金該当値テキスト">
          <a:extLst>
            <a:ext uri="{FF2B5EF4-FFF2-40B4-BE49-F238E27FC236}">
              <a16:creationId xmlns:a16="http://schemas.microsoft.com/office/drawing/2014/main" id="{00000000-0008-0000-0600-00005F030000}"/>
            </a:ext>
          </a:extLst>
        </xdr:cNvPr>
        <xdr:cNvSpPr txBox="1"/>
      </xdr:nvSpPr>
      <xdr:spPr>
        <a:xfrm>
          <a:off x="22212300" y="13098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49054</xdr:rowOff>
    </xdr:from>
    <xdr:to>
      <xdr:col>112</xdr:col>
      <xdr:colOff>38100</xdr:colOff>
      <xdr:row>77</xdr:row>
      <xdr:rowOff>150654</xdr:rowOff>
    </xdr:to>
    <xdr:sp macro="" textlink="">
      <xdr:nvSpPr>
        <xdr:cNvPr id="864" name="楕円 863">
          <a:extLst>
            <a:ext uri="{FF2B5EF4-FFF2-40B4-BE49-F238E27FC236}">
              <a16:creationId xmlns:a16="http://schemas.microsoft.com/office/drawing/2014/main" id="{00000000-0008-0000-0600-000060030000}"/>
            </a:ext>
          </a:extLst>
        </xdr:cNvPr>
        <xdr:cNvSpPr/>
      </xdr:nvSpPr>
      <xdr:spPr>
        <a:xfrm>
          <a:off x="21272500" y="13250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141781</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056111" y="13343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138026</xdr:rowOff>
    </xdr:from>
    <xdr:to>
      <xdr:col>107</xdr:col>
      <xdr:colOff>101600</xdr:colOff>
      <xdr:row>78</xdr:row>
      <xdr:rowOff>68176</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0383500" y="1333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59303</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0167111" y="1343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149958</xdr:rowOff>
    </xdr:from>
    <xdr:to>
      <xdr:col>102</xdr:col>
      <xdr:colOff>165100</xdr:colOff>
      <xdr:row>78</xdr:row>
      <xdr:rowOff>80108</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19494500" y="1335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71235</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9278111" y="1344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149958</xdr:rowOff>
    </xdr:from>
    <xdr:to>
      <xdr:col>98</xdr:col>
      <xdr:colOff>38100</xdr:colOff>
      <xdr:row>78</xdr:row>
      <xdr:rowOff>80108</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18605500" y="1335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71235</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389111" y="13444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6" name="前年度繰上充用金グラフ枠">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8" name="前年度繰上充用金最小値テキスト">
          <a:extLst>
            <a:ext uri="{FF2B5EF4-FFF2-40B4-BE49-F238E27FC236}">
              <a16:creationId xmlns:a16="http://schemas.microsoft.com/office/drawing/2014/main" id="{00000000-0008-0000-0600-000078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0" name="前年度繰上充用金最大値テキスト">
          <a:extLst>
            <a:ext uri="{FF2B5EF4-FFF2-40B4-BE49-F238E27FC236}">
              <a16:creationId xmlns:a16="http://schemas.microsoft.com/office/drawing/2014/main" id="{00000000-0008-0000-0600-00007A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3" name="前年度繰上充用金平均値テキスト">
          <a:extLst>
            <a:ext uri="{FF2B5EF4-FFF2-40B4-BE49-F238E27FC236}">
              <a16:creationId xmlns:a16="http://schemas.microsoft.com/office/drawing/2014/main" id="{00000000-0008-0000-0600-00007D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4" name="フローチャート: 判断 893">
          <a:extLst>
            <a:ext uri="{FF2B5EF4-FFF2-40B4-BE49-F238E27FC236}">
              <a16:creationId xmlns:a16="http://schemas.microsoft.com/office/drawing/2014/main" id="{00000000-0008-0000-0600-00007E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1" name="楕円 910">
          <a:extLst>
            <a:ext uri="{FF2B5EF4-FFF2-40B4-BE49-F238E27FC236}">
              <a16:creationId xmlns:a16="http://schemas.microsoft.com/office/drawing/2014/main" id="{00000000-0008-0000-0600-00008F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2" name="前年度繰上充用金該当値テキスト">
          <a:extLst>
            <a:ext uri="{FF2B5EF4-FFF2-40B4-BE49-F238E27FC236}">
              <a16:creationId xmlns:a16="http://schemas.microsoft.com/office/drawing/2014/main" id="{00000000-0008-0000-0600-000090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3" name="楕円 912">
          <a:extLst>
            <a:ext uri="{FF2B5EF4-FFF2-40B4-BE49-F238E27FC236}">
              <a16:creationId xmlns:a16="http://schemas.microsoft.com/office/drawing/2014/main" id="{00000000-0008-0000-0600-000091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1" name="正方形/長方形 920">
          <a:extLst>
            <a:ext uri="{FF2B5EF4-FFF2-40B4-BE49-F238E27FC236}">
              <a16:creationId xmlns:a16="http://schemas.microsoft.com/office/drawing/2014/main" id="{00000000-0008-0000-0600-000099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全体的に住民一人当たりのコストが類似団体平均を下回っている。一概には言えないが、事業費の圧縮や選択と集中による事業の実施による効果と思われる。</a:t>
          </a:r>
        </a:p>
        <a:p>
          <a:r>
            <a:rPr kumimoji="1" lang="ja-JP" altLang="en-US" sz="1300">
              <a:latin typeface="ＭＳ Ｐゴシック" panose="020B0600070205080204" pitchFamily="50" charset="-128"/>
              <a:ea typeface="ＭＳ Ｐゴシック" panose="020B0600070205080204" pitchFamily="50" charset="-128"/>
            </a:rPr>
            <a:t>扶助費については、子育て世帯の流入に伴う低年齢児の保育需要の増及び自立支援給付費の増により経常的な扶助費は増となっている。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繰出金は、高齢化の影響により後期高齢者医療事業及び介護保険事業に対する繰出金が増加しており、今後も傾向が続くことが見込まれるため、適切な食事習慣や日常的な運動習慣の確立など健康寿命の延伸の取組を引き続き実施し削減に努めていく。</a:t>
          </a:r>
        </a:p>
        <a:p>
          <a:r>
            <a:rPr kumimoji="1" lang="ja-JP" altLang="en-US" sz="1300">
              <a:latin typeface="ＭＳ Ｐゴシック" panose="020B0600070205080204" pitchFamily="50" charset="-128"/>
              <a:ea typeface="ＭＳ Ｐゴシック" panose="020B0600070205080204" pitchFamily="50" charset="-128"/>
            </a:rPr>
            <a:t>公共施設の老朽化に伴い、物件費、維持補修費及び普通建設事業費（うち更新整備）が増加傾向にある。令和６年度は大規模な改修事業としては町民センターの老朽化対策工事のみであったため、前年度比で減少したが、今後も全体的な公共施設マネジメントを通じて計画的かつ効率的な施設維持管理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神奈川県開成町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18,566
18,375
6.55
8,873,884
8,174,409
559,271
4,658,849
7,133,531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7.0
40.7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18999</xdr:rowOff>
    </xdr:from>
    <xdr:to>
      <xdr:col>24</xdr:col>
      <xdr:colOff>62865</xdr:colOff>
      <xdr:row>37</xdr:row>
      <xdr:rowOff>9398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162499"/>
          <a:ext cx="1270" cy="1190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13225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35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9398</xdr:rowOff>
    </xdr:from>
    <xdr:to>
      <xdr:col>24</xdr:col>
      <xdr:colOff>152400</xdr:colOff>
      <xdr:row>37</xdr:row>
      <xdr:rowOff>9398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353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137126</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4937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18999</xdr:rowOff>
    </xdr:from>
    <xdr:to>
      <xdr:col>24</xdr:col>
      <xdr:colOff>152400</xdr:colOff>
      <xdr:row>30</xdr:row>
      <xdr:rowOff>18999</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16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59004</xdr:rowOff>
    </xdr:from>
    <xdr:to>
      <xdr:col>24</xdr:col>
      <xdr:colOff>63500</xdr:colOff>
      <xdr:row>34</xdr:row>
      <xdr:rowOff>69520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88304"/>
          <a:ext cx="838200" cy="10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86631</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5730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63754</xdr:rowOff>
    </xdr:from>
    <xdr:to>
      <xdr:col>24</xdr:col>
      <xdr:colOff>114300</xdr:colOff>
      <xdr:row>33</xdr:row>
      <xdr:rowOff>165354</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5721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69520</xdr:rowOff>
    </xdr:from>
    <xdr:to>
      <xdr:col>19</xdr:col>
      <xdr:colOff>177800</xdr:colOff>
      <xdr:row>34</xdr:row>
      <xdr:rowOff>70891</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5898820"/>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33</xdr:row>
      <xdr:rowOff>82728</xdr:rowOff>
    </xdr:from>
    <xdr:to>
      <xdr:col>20</xdr:col>
      <xdr:colOff>38100</xdr:colOff>
      <xdr:row>34</xdr:row>
      <xdr:rowOff>12878</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574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29405</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5158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70891</xdr:rowOff>
    </xdr:from>
    <xdr:to>
      <xdr:col>15</xdr:col>
      <xdr:colOff>50800</xdr:colOff>
      <xdr:row>34</xdr:row>
      <xdr:rowOff>96266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5900191"/>
          <a:ext cx="889000" cy="25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33</xdr:row>
      <xdr:rowOff>123418</xdr:rowOff>
    </xdr:from>
    <xdr:to>
      <xdr:col>15</xdr:col>
      <xdr:colOff>101600</xdr:colOff>
      <xdr:row>34</xdr:row>
      <xdr:rowOff>53568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781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70095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556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96266</xdr:rowOff>
    </xdr:from>
    <xdr:to>
      <xdr:col>10</xdr:col>
      <xdr:colOff>114300</xdr:colOff>
      <xdr:row>34</xdr:row>
      <xdr:rowOff>112725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925566"/>
          <a:ext cx="889000" cy="1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33</xdr:row>
      <xdr:rowOff>138963</xdr:rowOff>
    </xdr:from>
    <xdr:to>
      <xdr:col>10</xdr:col>
      <xdr:colOff>165100</xdr:colOff>
      <xdr:row>34</xdr:row>
      <xdr:rowOff>69113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79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85640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57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107874</xdr:rowOff>
    </xdr:from>
    <xdr:to>
      <xdr:col>6</xdr:col>
      <xdr:colOff>38100</xdr:colOff>
      <xdr:row>34</xdr:row>
      <xdr:rowOff>38024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765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54551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54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8204</xdr:rowOff>
    </xdr:from>
    <xdr:to>
      <xdr:col>24</xdr:col>
      <xdr:colOff>114300</xdr:colOff>
      <xdr:row>34</xdr:row>
      <xdr:rowOff>109804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158081</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15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18720</xdr:rowOff>
    </xdr:from>
    <xdr:to>
      <xdr:col>20</xdr:col>
      <xdr:colOff>38100</xdr:colOff>
      <xdr:row>34</xdr:row>
      <xdr:rowOff>120320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48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111447</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940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20091</xdr:rowOff>
    </xdr:from>
    <xdr:to>
      <xdr:col>15</xdr:col>
      <xdr:colOff>101600</xdr:colOff>
      <xdr:row>34</xdr:row>
      <xdr:rowOff>121691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4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112818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42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45466</xdr:rowOff>
    </xdr:from>
    <xdr:to>
      <xdr:col>10</xdr:col>
      <xdr:colOff>165100</xdr:colOff>
      <xdr:row>34</xdr:row>
      <xdr:rowOff>147066</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7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138193</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967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61925</xdr:rowOff>
    </xdr:from>
    <xdr:to>
      <xdr:col>6</xdr:col>
      <xdr:colOff>38100</xdr:colOff>
      <xdr:row>34</xdr:row>
      <xdr:rowOff>163525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154652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983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26208</xdr:rowOff>
    </xdr:from>
    <xdr:to>
      <xdr:col>24</xdr:col>
      <xdr:colOff>62865</xdr:colOff>
      <xdr:row>58</xdr:row>
      <xdr:rowOff>51388</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770158"/>
          <a:ext cx="1270" cy="1225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55215</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99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51388</xdr:rowOff>
    </xdr:from>
    <xdr:to>
      <xdr:col>24</xdr:col>
      <xdr:colOff>152400</xdr:colOff>
      <xdr:row>58</xdr:row>
      <xdr:rowOff>51388</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95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144335</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5453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364,788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26208</xdr:rowOff>
    </xdr:from>
    <xdr:to>
      <xdr:col>24</xdr:col>
      <xdr:colOff>152400</xdr:colOff>
      <xdr:row>51</xdr:row>
      <xdr:rowOff>26208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770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24047</xdr:rowOff>
    </xdr:from>
    <xdr:to>
      <xdr:col>24</xdr:col>
      <xdr:colOff>63500</xdr:colOff>
      <xdr:row>57</xdr:row>
      <xdr:rowOff>47110</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flipV="1">
          <a:off x="3797300" y="9796697"/>
          <a:ext cx="838200" cy="2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165635</xdr:rowOff>
    </xdr:from>
    <xdr:ext cx="599010"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239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142758</xdr:rowOff>
    </xdr:from>
    <xdr:to>
      <xdr:col>24</xdr:col>
      <xdr:colOff>114300</xdr:colOff>
      <xdr:row>56</xdr:row>
      <xdr:rowOff>72908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47110</xdr:rowOff>
    </xdr:from>
    <xdr:to>
      <xdr:col>19</xdr:col>
      <xdr:colOff>177800</xdr:colOff>
      <xdr:row>57</xdr:row>
      <xdr:rowOff>171426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19760"/>
          <a:ext cx="889000" cy="124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17897</xdr:rowOff>
    </xdr:from>
    <xdr:to>
      <xdr:col>20</xdr:col>
      <xdr:colOff>38100</xdr:colOff>
      <xdr:row>56</xdr:row>
      <xdr:rowOff>119497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19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136024</xdr:rowOff>
    </xdr:from>
    <xdr:ext cx="599010"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497795" y="9394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147385</xdr:rowOff>
    </xdr:from>
    <xdr:to>
      <xdr:col>15</xdr:col>
      <xdr:colOff>50800</xdr:colOff>
      <xdr:row>57</xdr:row>
      <xdr:rowOff>171426</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748585"/>
          <a:ext cx="889000" cy="195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52903</xdr:rowOff>
    </xdr:from>
    <xdr:to>
      <xdr:col>15</xdr:col>
      <xdr:colOff>101600</xdr:colOff>
      <xdr:row>56</xdr:row>
      <xdr:rowOff>154503</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65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171030</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9429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37382</xdr:rowOff>
    </xdr:from>
    <xdr:to>
      <xdr:col>10</xdr:col>
      <xdr:colOff>114300</xdr:colOff>
      <xdr:row>56</xdr:row>
      <xdr:rowOff>147385</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1130300" y="9467132"/>
          <a:ext cx="889000" cy="281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43294</xdr:rowOff>
    </xdr:from>
    <xdr:to>
      <xdr:col>10</xdr:col>
      <xdr:colOff>165100</xdr:colOff>
      <xdr:row>56</xdr:row>
      <xdr:rowOff>144894</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644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161421</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94197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23402</xdr:rowOff>
    </xdr:from>
    <xdr:to>
      <xdr:col>6</xdr:col>
      <xdr:colOff>38100</xdr:colOff>
      <xdr:row>54</xdr:row>
      <xdr:rowOff>125002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28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52</xdr:row>
      <xdr:rowOff>141529</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30795" y="9056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144697</xdr:rowOff>
    </xdr:from>
    <xdr:to>
      <xdr:col>24</xdr:col>
      <xdr:colOff>114300</xdr:colOff>
      <xdr:row>57</xdr:row>
      <xdr:rowOff>74847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45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123124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24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167760</xdr:rowOff>
    </xdr:from>
    <xdr:to>
      <xdr:col>20</xdr:col>
      <xdr:colOff>38100</xdr:colOff>
      <xdr:row>57</xdr:row>
      <xdr:rowOff>97910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68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89037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6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120626</xdr:rowOff>
    </xdr:from>
    <xdr:to>
      <xdr:col>15</xdr:col>
      <xdr:colOff>101600</xdr:colOff>
      <xdr:row>58</xdr:row>
      <xdr:rowOff>50776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93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41903</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86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96585</xdr:rowOff>
    </xdr:from>
    <xdr:to>
      <xdr:col>10</xdr:col>
      <xdr:colOff>165100</xdr:colOff>
      <xdr:row>57</xdr:row>
      <xdr:rowOff>26735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6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17862</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790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158032</xdr:rowOff>
    </xdr:from>
    <xdr:to>
      <xdr:col>6</xdr:col>
      <xdr:colOff>38100</xdr:colOff>
      <xdr:row>55</xdr:row>
      <xdr:rowOff>88182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41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79309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30795" y="9509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129573</xdr:rowOff>
    </xdr:from>
    <xdr:to>
      <xdr:col>24</xdr:col>
      <xdr:colOff>62865</xdr:colOff>
      <xdr:row>78</xdr:row>
      <xdr:rowOff>84599</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1073"/>
          <a:ext cx="1270" cy="1326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88426</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615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84599</xdr:rowOff>
    </xdr:from>
    <xdr:to>
      <xdr:col>24</xdr:col>
      <xdr:colOff>152400</xdr:colOff>
      <xdr:row>78</xdr:row>
      <xdr:rowOff>84599</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5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76250</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06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482,658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129573</xdr:rowOff>
    </xdr:from>
    <xdr:to>
      <xdr:col>24</xdr:col>
      <xdr:colOff>152400</xdr:colOff>
      <xdr:row>70</xdr:row>
      <xdr:rowOff>129573</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28581</xdr:rowOff>
    </xdr:from>
    <xdr:to>
      <xdr:col>24</xdr:col>
      <xdr:colOff>63500</xdr:colOff>
      <xdr:row>78</xdr:row>
      <xdr:rowOff>51141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401681"/>
          <a:ext cx="838200" cy="22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158914</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30176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136037</xdr:rowOff>
    </xdr:from>
    <xdr:to>
      <xdr:col>24</xdr:col>
      <xdr:colOff>114300</xdr:colOff>
      <xdr:row>77</xdr:row>
      <xdr:rowOff>66187</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166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51141</xdr:rowOff>
    </xdr:from>
    <xdr:to>
      <xdr:col>19</xdr:col>
      <xdr:colOff>177800</xdr:colOff>
      <xdr:row>78</xdr:row>
      <xdr:rowOff>116436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424241"/>
          <a:ext cx="889000" cy="65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18064</xdr:rowOff>
    </xdr:from>
    <xdr:to>
      <xdr:col>20</xdr:col>
      <xdr:colOff>38100</xdr:colOff>
      <xdr:row>77</xdr:row>
      <xdr:rowOff>119664</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219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136191</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52543</xdr:rowOff>
    </xdr:from>
    <xdr:to>
      <xdr:col>15</xdr:col>
      <xdr:colOff>50800</xdr:colOff>
      <xdr:row>78</xdr:row>
      <xdr:rowOff>116436</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425643"/>
          <a:ext cx="889000" cy="63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69839</xdr:rowOff>
    </xdr:from>
    <xdr:to>
      <xdr:col>15</xdr:col>
      <xdr:colOff>101600</xdr:colOff>
      <xdr:row>77</xdr:row>
      <xdr:rowOff>171439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71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16516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46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52543</xdr:rowOff>
    </xdr:from>
    <xdr:to>
      <xdr:col>10</xdr:col>
      <xdr:colOff>114300</xdr:colOff>
      <xdr:row>78</xdr:row>
      <xdr:rowOff>162148</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25643"/>
          <a:ext cx="889000" cy="109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41785</xdr:rowOff>
    </xdr:from>
    <xdr:to>
      <xdr:col>10</xdr:col>
      <xdr:colOff>165100</xdr:colOff>
      <xdr:row>77</xdr:row>
      <xdr:rowOff>143385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43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159912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18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132090</xdr:rowOff>
    </xdr:from>
    <xdr:to>
      <xdr:col>6</xdr:col>
      <xdr:colOff>38100</xdr:colOff>
      <xdr:row>78</xdr:row>
      <xdr:rowOff>62240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33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78767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089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149231</xdr:rowOff>
    </xdr:from>
    <xdr:to>
      <xdr:col>24</xdr:col>
      <xdr:colOff>114300</xdr:colOff>
      <xdr:row>78</xdr:row>
      <xdr:rowOff>79381</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350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64158</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265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341</xdr:rowOff>
    </xdr:from>
    <xdr:to>
      <xdr:col>20</xdr:col>
      <xdr:colOff>38100</xdr:colOff>
      <xdr:row>78</xdr:row>
      <xdr:rowOff>101941</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373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93068</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466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65636</xdr:rowOff>
    </xdr:from>
    <xdr:to>
      <xdr:col>15</xdr:col>
      <xdr:colOff>101600</xdr:colOff>
      <xdr:row>78</xdr:row>
      <xdr:rowOff>167236</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43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158363</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5314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1743</xdr:rowOff>
    </xdr:from>
    <xdr:to>
      <xdr:col>10</xdr:col>
      <xdr:colOff>165100</xdr:colOff>
      <xdr:row>78</xdr:row>
      <xdr:rowOff>103343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37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94470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67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111348</xdr:rowOff>
    </xdr:from>
    <xdr:to>
      <xdr:col>6</xdr:col>
      <xdr:colOff>38100</xdr:colOff>
      <xdr:row>79</xdr:row>
      <xdr:rowOff>41498</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84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32625</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77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134400</xdr:rowOff>
    </xdr:from>
    <xdr:to>
      <xdr:col>24</xdr:col>
      <xdr:colOff>62865</xdr:colOff>
      <xdr:row>99</xdr:row>
      <xdr:rowOff>10054</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64900"/>
          <a:ext cx="1270" cy="1418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13881</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8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10054</xdr:rowOff>
    </xdr:from>
    <xdr:to>
      <xdr:col>24</xdr:col>
      <xdr:colOff>152400</xdr:colOff>
      <xdr:row>99</xdr:row>
      <xdr:rowOff>10054</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83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81077</xdr:rowOff>
    </xdr:from>
    <xdr:ext cx="690189"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401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1,144,173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134400</xdr:rowOff>
    </xdr:from>
    <xdr:to>
      <xdr:col>24</xdr:col>
      <xdr:colOff>152400</xdr:colOff>
      <xdr:row>90</xdr:row>
      <xdr:rowOff>134400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6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171444</xdr:rowOff>
    </xdr:from>
    <xdr:to>
      <xdr:col>24</xdr:col>
      <xdr:colOff>63500</xdr:colOff>
      <xdr:row>99</xdr:row>
      <xdr:rowOff>2240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73544"/>
          <a:ext cx="838200" cy="2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92408</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7230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69531</xdr:rowOff>
    </xdr:from>
    <xdr:to>
      <xdr:col>24</xdr:col>
      <xdr:colOff>114300</xdr:colOff>
      <xdr:row>98</xdr:row>
      <xdr:rowOff>171131</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71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164768</xdr:rowOff>
    </xdr:from>
    <xdr:to>
      <xdr:col>19</xdr:col>
      <xdr:colOff>177800</xdr:colOff>
      <xdr:row>99</xdr:row>
      <xdr:rowOff>2240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966868"/>
          <a:ext cx="889000" cy="8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91940</xdr:rowOff>
    </xdr:from>
    <xdr:to>
      <xdr:col>20</xdr:col>
      <xdr:colOff>38100</xdr:colOff>
      <xdr:row>99</xdr:row>
      <xdr:rowOff>22090</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9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38617</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164768</xdr:rowOff>
    </xdr:from>
    <xdr:to>
      <xdr:col>15</xdr:col>
      <xdr:colOff>50800</xdr:colOff>
      <xdr:row>98</xdr:row>
      <xdr:rowOff>168072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66868"/>
          <a:ext cx="889000" cy="3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90270</xdr:rowOff>
    </xdr:from>
    <xdr:to>
      <xdr:col>15</xdr:col>
      <xdr:colOff>101600</xdr:colOff>
      <xdr:row>99</xdr:row>
      <xdr:rowOff>20420</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36947</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168072</xdr:rowOff>
    </xdr:from>
    <xdr:to>
      <xdr:col>10</xdr:col>
      <xdr:colOff>114300</xdr:colOff>
      <xdr:row>99</xdr:row>
      <xdr:rowOff>7578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70172"/>
          <a:ext cx="889000" cy="1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89373</xdr:rowOff>
    </xdr:from>
    <xdr:to>
      <xdr:col>10</xdr:col>
      <xdr:colOff>165100</xdr:colOff>
      <xdr:row>99</xdr:row>
      <xdr:rowOff>19523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91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36050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66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99682</xdr:rowOff>
    </xdr:from>
    <xdr:to>
      <xdr:col>6</xdr:col>
      <xdr:colOff>38100</xdr:colOff>
      <xdr:row>99</xdr:row>
      <xdr:rowOff>29832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90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46359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77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120644</xdr:rowOff>
    </xdr:from>
    <xdr:to>
      <xdr:col>24</xdr:col>
      <xdr:colOff>114300</xdr:colOff>
      <xdr:row>99</xdr:row>
      <xdr:rowOff>50794</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92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47957</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122890</xdr:rowOff>
    </xdr:from>
    <xdr:to>
      <xdr:col>20</xdr:col>
      <xdr:colOff>38100</xdr:colOff>
      <xdr:row>99</xdr:row>
      <xdr:rowOff>53040</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92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44167</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701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113968</xdr:rowOff>
    </xdr:from>
    <xdr:to>
      <xdr:col>15</xdr:col>
      <xdr:colOff>101600</xdr:colOff>
      <xdr:row>99</xdr:row>
      <xdr:rowOff>44118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916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35245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7008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117272</xdr:rowOff>
    </xdr:from>
    <xdr:to>
      <xdr:col>10</xdr:col>
      <xdr:colOff>165100</xdr:colOff>
      <xdr:row>99</xdr:row>
      <xdr:rowOff>47422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91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38549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701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128228</xdr:rowOff>
    </xdr:from>
    <xdr:to>
      <xdr:col>6</xdr:col>
      <xdr:colOff>38100</xdr:colOff>
      <xdr:row>99</xdr:row>
      <xdr:rowOff>58378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93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49505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7023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93980</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237480"/>
          <a:ext cx="1270" cy="1547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40657</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012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93980</xdr:rowOff>
    </xdr:from>
    <xdr:to>
      <xdr:col>55</xdr:col>
      <xdr:colOff>88900</xdr:colOff>
      <xdr:row>30</xdr:row>
      <xdr:rowOff>93980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237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98878</xdr:rowOff>
    </xdr:from>
    <xdr:to>
      <xdr:col>55</xdr:col>
      <xdr:colOff>0</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9639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47769</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39141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24892</xdr:rowOff>
    </xdr:from>
    <xdr:to>
      <xdr:col>55</xdr:col>
      <xdr:colOff>50800</xdr:colOff>
      <xdr:row>38</xdr:row>
      <xdr:rowOff>126492</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39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98878</xdr:rowOff>
    </xdr:from>
    <xdr:to>
      <xdr:col>50</xdr:col>
      <xdr:colOff>114300</xdr:colOff>
      <xdr:row>39</xdr:row>
      <xdr:rowOff>98878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43507</xdr:rowOff>
    </xdr:from>
    <xdr:to>
      <xdr:col>50</xdr:col>
      <xdr:colOff>165100</xdr:colOff>
      <xdr:row>38</xdr:row>
      <xdr:rowOff>145107</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58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161634</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3338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98878</xdr:rowOff>
    </xdr:from>
    <xdr:to>
      <xdr:col>45</xdr:col>
      <xdr:colOff>177800</xdr:colOff>
      <xdr:row>39</xdr:row>
      <xdr:rowOff>98878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7861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44160</xdr:rowOff>
    </xdr:from>
    <xdr:to>
      <xdr:col>46</xdr:col>
      <xdr:colOff>38100</xdr:colOff>
      <xdr:row>38</xdr:row>
      <xdr:rowOff>145760</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59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162287</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33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98878</xdr:rowOff>
    </xdr:from>
    <xdr:to>
      <xdr:col>41</xdr:col>
      <xdr:colOff>50800</xdr:colOff>
      <xdr:row>39</xdr:row>
      <xdr:rowOff>98878</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34362</xdr:rowOff>
    </xdr:from>
    <xdr:to>
      <xdr:col>41</xdr:col>
      <xdr:colOff>101600</xdr:colOff>
      <xdr:row>38</xdr:row>
      <xdr:rowOff>135962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549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152490</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324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17054</xdr:rowOff>
    </xdr:from>
    <xdr:to>
      <xdr:col>36</xdr:col>
      <xdr:colOff>165100</xdr:colOff>
      <xdr:row>38</xdr:row>
      <xdr:rowOff>118654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32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135181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3073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48078</xdr:rowOff>
    </xdr:from>
    <xdr:to>
      <xdr:col>55</xdr:col>
      <xdr:colOff>50800</xdr:colOff>
      <xdr:row>39</xdr:row>
      <xdr:rowOff>149678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134455</xdr:rowOff>
    </xdr:from>
    <xdr:ext cx="249299"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48078</xdr:rowOff>
    </xdr:from>
    <xdr:to>
      <xdr:col>50</xdr:col>
      <xdr:colOff>165100</xdr:colOff>
      <xdr:row>39</xdr:row>
      <xdr:rowOff>149678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140805</xdr:rowOff>
    </xdr:from>
    <xdr:ext cx="249299"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514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39</xdr:row>
      <xdr:rowOff>48078</xdr:rowOff>
    </xdr:from>
    <xdr:to>
      <xdr:col>46</xdr:col>
      <xdr:colOff>38100</xdr:colOff>
      <xdr:row>39</xdr:row>
      <xdr:rowOff>149678</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140805</xdr:rowOff>
    </xdr:from>
    <xdr:ext cx="249299"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625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39</xdr:row>
      <xdr:rowOff>48078</xdr:rowOff>
    </xdr:from>
    <xdr:to>
      <xdr:col>41</xdr:col>
      <xdr:colOff>101600</xdr:colOff>
      <xdr:row>39</xdr:row>
      <xdr:rowOff>149678</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140805</xdr:rowOff>
    </xdr:from>
    <xdr:ext cx="249299"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73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48078</xdr:rowOff>
    </xdr:from>
    <xdr:to>
      <xdr:col>36</xdr:col>
      <xdr:colOff>165100</xdr:colOff>
      <xdr:row>39</xdr:row>
      <xdr:rowOff>149678</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140805</xdr:rowOff>
    </xdr:from>
    <xdr:ext cx="249299"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84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7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a:extLst>
            <a:ext uri="{FF2B5EF4-FFF2-40B4-BE49-F238E27FC236}">
              <a16:creationId xmlns:a16="http://schemas.microsoft.com/office/drawing/2014/main" id="{00000000-0008-0000-07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12381</xdr:rowOff>
    </xdr:from>
    <xdr:to>
      <xdr:col>54</xdr:col>
      <xdr:colOff>189865</xdr:colOff>
      <xdr:row>59</xdr:row>
      <xdr:rowOff>88591</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10475595" y="8584881"/>
          <a:ext cx="1270" cy="1619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92418</xdr:rowOff>
    </xdr:from>
    <xdr:ext cx="378565" cy="259045"/>
    <xdr:sp macro="" textlink="">
      <xdr:nvSpPr>
        <xdr:cNvPr id="345" name="農林水産業費最小値テキスト">
          <a:extLst>
            <a:ext uri="{FF2B5EF4-FFF2-40B4-BE49-F238E27FC236}">
              <a16:creationId xmlns:a16="http://schemas.microsoft.com/office/drawing/2014/main" id="{00000000-0008-0000-0700-000059010000}"/>
            </a:ext>
          </a:extLst>
        </xdr:cNvPr>
        <xdr:cNvSpPr txBox="1"/>
      </xdr:nvSpPr>
      <xdr:spPr>
        <a:xfrm>
          <a:off x="10528300" y="102079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88591</xdr:rowOff>
    </xdr:from>
    <xdr:to>
      <xdr:col>55</xdr:col>
      <xdr:colOff>88900</xdr:colOff>
      <xdr:row>59</xdr:row>
      <xdr:rowOff>88591</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10204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130508</xdr:rowOff>
    </xdr:from>
    <xdr:ext cx="599010" cy="259045"/>
    <xdr:sp macro="" textlink="">
      <xdr:nvSpPr>
        <xdr:cNvPr id="347" name="農林水産業費最大値テキスト">
          <a:extLst>
            <a:ext uri="{FF2B5EF4-FFF2-40B4-BE49-F238E27FC236}">
              <a16:creationId xmlns:a16="http://schemas.microsoft.com/office/drawing/2014/main" id="{00000000-0008-0000-0700-00005B010000}"/>
            </a:ext>
          </a:extLst>
        </xdr:cNvPr>
        <xdr:cNvSpPr txBox="1"/>
      </xdr:nvSpPr>
      <xdr:spPr>
        <a:xfrm>
          <a:off x="10528300" y="8360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149,696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12381</xdr:rowOff>
    </xdr:from>
    <xdr:to>
      <xdr:col>55</xdr:col>
      <xdr:colOff>88900</xdr:colOff>
      <xdr:row>50</xdr:row>
      <xdr:rowOff>12381</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10388600" y="8584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65339</xdr:rowOff>
    </xdr:from>
    <xdr:to>
      <xdr:col>55</xdr:col>
      <xdr:colOff>0</xdr:colOff>
      <xdr:row>59</xdr:row>
      <xdr:rowOff>69639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9639300" y="10180889"/>
          <a:ext cx="838200" cy="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134964</xdr:rowOff>
    </xdr:from>
    <xdr:ext cx="534377" cy="259045"/>
    <xdr:sp macro="" textlink="">
      <xdr:nvSpPr>
        <xdr:cNvPr id="350" name="農林水産業費平均値テキスト">
          <a:extLst>
            <a:ext uri="{FF2B5EF4-FFF2-40B4-BE49-F238E27FC236}">
              <a16:creationId xmlns:a16="http://schemas.microsoft.com/office/drawing/2014/main" id="{00000000-0008-0000-0700-00005E010000}"/>
            </a:ext>
          </a:extLst>
        </xdr:cNvPr>
        <xdr:cNvSpPr txBox="1"/>
      </xdr:nvSpPr>
      <xdr:spPr>
        <a:xfrm>
          <a:off x="10528300" y="97361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112087</xdr:rowOff>
    </xdr:from>
    <xdr:to>
      <xdr:col>55</xdr:col>
      <xdr:colOff>50800</xdr:colOff>
      <xdr:row>58</xdr:row>
      <xdr:rowOff>42237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10426700" y="9884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69639</xdr:rowOff>
    </xdr:from>
    <xdr:to>
      <xdr:col>50</xdr:col>
      <xdr:colOff>114300</xdr:colOff>
      <xdr:row>59</xdr:row>
      <xdr:rowOff>70793</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8750300" y="10185189"/>
          <a:ext cx="889000" cy="1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103258</xdr:rowOff>
    </xdr:from>
    <xdr:to>
      <xdr:col>50</xdr:col>
      <xdr:colOff>165100</xdr:colOff>
      <xdr:row>58</xdr:row>
      <xdr:rowOff>33408</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9588500" y="98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49935</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9372111" y="96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70793</xdr:rowOff>
    </xdr:from>
    <xdr:to>
      <xdr:col>45</xdr:col>
      <xdr:colOff>177800</xdr:colOff>
      <xdr:row>59</xdr:row>
      <xdr:rowOff>71915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7861300" y="10186343"/>
          <a:ext cx="889000" cy="1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132672</xdr:rowOff>
    </xdr:from>
    <xdr:to>
      <xdr:col>46</xdr:col>
      <xdr:colOff>38100</xdr:colOff>
      <xdr:row>58</xdr:row>
      <xdr:rowOff>62822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8699500" y="990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79349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8483111" y="9680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64795</xdr:rowOff>
    </xdr:from>
    <xdr:to>
      <xdr:col>41</xdr:col>
      <xdr:colOff>50800</xdr:colOff>
      <xdr:row>59</xdr:row>
      <xdr:rowOff>71915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6972300" y="10180345"/>
          <a:ext cx="889000" cy="7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160909</xdr:rowOff>
    </xdr:from>
    <xdr:to>
      <xdr:col>41</xdr:col>
      <xdr:colOff>101600</xdr:colOff>
      <xdr:row>58</xdr:row>
      <xdr:rowOff>91059</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7810500" y="9933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107586</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94111" y="9708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164958</xdr:rowOff>
    </xdr:from>
    <xdr:to>
      <xdr:col>36</xdr:col>
      <xdr:colOff>165100</xdr:colOff>
      <xdr:row>58</xdr:row>
      <xdr:rowOff>95108</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6921500" y="9937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111635</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05111" y="9712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14539</xdr:rowOff>
    </xdr:from>
    <xdr:to>
      <xdr:col>55</xdr:col>
      <xdr:colOff>50800</xdr:colOff>
      <xdr:row>59</xdr:row>
      <xdr:rowOff>116139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10426700" y="10130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100916</xdr:rowOff>
    </xdr:from>
    <xdr:ext cx="469744" cy="259045"/>
    <xdr:sp macro="" textlink="">
      <xdr:nvSpPr>
        <xdr:cNvPr id="369" name="農林水産業費該当値テキスト">
          <a:extLst>
            <a:ext uri="{FF2B5EF4-FFF2-40B4-BE49-F238E27FC236}">
              <a16:creationId xmlns:a16="http://schemas.microsoft.com/office/drawing/2014/main" id="{00000000-0008-0000-0700-000071010000}"/>
            </a:ext>
          </a:extLst>
        </xdr:cNvPr>
        <xdr:cNvSpPr txBox="1"/>
      </xdr:nvSpPr>
      <xdr:spPr>
        <a:xfrm>
          <a:off x="10528300" y="1004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18839</xdr:rowOff>
    </xdr:from>
    <xdr:to>
      <xdr:col>50</xdr:col>
      <xdr:colOff>165100</xdr:colOff>
      <xdr:row>59</xdr:row>
      <xdr:rowOff>120439</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9588500" y="10134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111566</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9404428" y="10227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19993</xdr:rowOff>
    </xdr:from>
    <xdr:to>
      <xdr:col>46</xdr:col>
      <xdr:colOff>38100</xdr:colOff>
      <xdr:row>59</xdr:row>
      <xdr:rowOff>121593</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8699500" y="1013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112720</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8515428" y="10228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21115</xdr:rowOff>
    </xdr:from>
    <xdr:to>
      <xdr:col>41</xdr:col>
      <xdr:colOff>101600</xdr:colOff>
      <xdr:row>59</xdr:row>
      <xdr:rowOff>122715</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7810500" y="101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113842</xdr:rowOff>
    </xdr:from>
    <xdr:ext cx="469744"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7626428" y="10229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13995</xdr:rowOff>
    </xdr:from>
    <xdr:to>
      <xdr:col>36</xdr:col>
      <xdr:colOff>165100</xdr:colOff>
      <xdr:row>59</xdr:row>
      <xdr:rowOff>115595</xdr:rowOff>
    </xdr:to>
    <xdr:sp macro="" textlink="">
      <xdr:nvSpPr>
        <xdr:cNvPr id="376" name="楕円 375">
          <a:extLst>
            <a:ext uri="{FF2B5EF4-FFF2-40B4-BE49-F238E27FC236}">
              <a16:creationId xmlns:a16="http://schemas.microsoft.com/office/drawing/2014/main" id="{00000000-0008-0000-0700-000078010000}"/>
            </a:ext>
          </a:extLst>
        </xdr:cNvPr>
        <xdr:cNvSpPr/>
      </xdr:nvSpPr>
      <xdr:spPr>
        <a:xfrm>
          <a:off x="6921500" y="1012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106722</xdr:rowOff>
    </xdr:from>
    <xdr:ext cx="469744" cy="259045"/>
    <xdr:sp macro="" textlink="">
      <xdr:nvSpPr>
        <xdr:cNvPr id="377" name="テキスト ボックス 376">
          <a:extLst>
            <a:ext uri="{FF2B5EF4-FFF2-40B4-BE49-F238E27FC236}">
              <a16:creationId xmlns:a16="http://schemas.microsoft.com/office/drawing/2014/main" id="{00000000-0008-0000-0700-000079010000}"/>
            </a:ext>
          </a:extLst>
        </xdr:cNvPr>
        <xdr:cNvSpPr txBox="1"/>
      </xdr:nvSpPr>
      <xdr:spPr>
        <a:xfrm>
          <a:off x="6737428" y="10222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399" name="テキスト ボックス 398">
          <a:extLst>
            <a:ext uri="{FF2B5EF4-FFF2-40B4-BE49-F238E27FC236}">
              <a16:creationId xmlns:a16="http://schemas.microsoft.com/office/drawing/2014/main" id="{00000000-0008-0000-0700-00008F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7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商工費グラフ枠">
          <a:extLst>
            <a:ext uri="{FF2B5EF4-FFF2-40B4-BE49-F238E27FC236}">
              <a16:creationId xmlns:a16="http://schemas.microsoft.com/office/drawing/2014/main" id="{00000000-0008-0000-07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18052</xdr:rowOff>
    </xdr:from>
    <xdr:to>
      <xdr:col>54</xdr:col>
      <xdr:colOff>189865</xdr:colOff>
      <xdr:row>79</xdr:row>
      <xdr:rowOff>88297</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10475595" y="12191002"/>
          <a:ext cx="1270" cy="1441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92124</xdr:rowOff>
    </xdr:from>
    <xdr:ext cx="378565" cy="259045"/>
    <xdr:sp macro="" textlink="">
      <xdr:nvSpPr>
        <xdr:cNvPr id="404" name="商工費最小値テキスト">
          <a:extLst>
            <a:ext uri="{FF2B5EF4-FFF2-40B4-BE49-F238E27FC236}">
              <a16:creationId xmlns:a16="http://schemas.microsoft.com/office/drawing/2014/main" id="{00000000-0008-0000-0700-000094010000}"/>
            </a:ext>
          </a:extLst>
        </xdr:cNvPr>
        <xdr:cNvSpPr txBox="1"/>
      </xdr:nvSpPr>
      <xdr:spPr>
        <a:xfrm>
          <a:off x="10528300" y="13636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88297</xdr:rowOff>
    </xdr:from>
    <xdr:to>
      <xdr:col>55</xdr:col>
      <xdr:colOff>88900</xdr:colOff>
      <xdr:row>79</xdr:row>
      <xdr:rowOff>88297</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10388600" y="13632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136179</xdr:rowOff>
    </xdr:from>
    <xdr:ext cx="534377" cy="259045"/>
    <xdr:sp macro="" textlink="">
      <xdr:nvSpPr>
        <xdr:cNvPr id="406" name="商工費最大値テキスト">
          <a:extLst>
            <a:ext uri="{FF2B5EF4-FFF2-40B4-BE49-F238E27FC236}">
              <a16:creationId xmlns:a16="http://schemas.microsoft.com/office/drawing/2014/main" id="{00000000-0008-0000-0700-000096010000}"/>
            </a:ext>
          </a:extLst>
        </xdr:cNvPr>
        <xdr:cNvSpPr txBox="1"/>
      </xdr:nvSpPr>
      <xdr:spPr>
        <a:xfrm>
          <a:off x="10528300" y="11966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88,950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18052</xdr:rowOff>
    </xdr:from>
    <xdr:to>
      <xdr:col>55</xdr:col>
      <xdr:colOff>88900</xdr:colOff>
      <xdr:row>71</xdr:row>
      <xdr:rowOff>18052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10388600" y="1219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34201</xdr:rowOff>
    </xdr:from>
    <xdr:to>
      <xdr:col>55</xdr:col>
      <xdr:colOff>0</xdr:colOff>
      <xdr:row>79</xdr:row>
      <xdr:rowOff>35475</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9639300" y="13578751"/>
          <a:ext cx="838200" cy="1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114554</xdr:rowOff>
    </xdr:from>
    <xdr:ext cx="534377" cy="259045"/>
    <xdr:sp macro="" textlink="">
      <xdr:nvSpPr>
        <xdr:cNvPr id="409" name="商工費平均値テキスト">
          <a:extLst>
            <a:ext uri="{FF2B5EF4-FFF2-40B4-BE49-F238E27FC236}">
              <a16:creationId xmlns:a16="http://schemas.microsoft.com/office/drawing/2014/main" id="{00000000-0008-0000-0700-000099010000}"/>
            </a:ext>
          </a:extLst>
        </xdr:cNvPr>
        <xdr:cNvSpPr txBox="1"/>
      </xdr:nvSpPr>
      <xdr:spPr>
        <a:xfrm>
          <a:off x="10528300" y="13144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91677</xdr:rowOff>
    </xdr:from>
    <xdr:to>
      <xdr:col>55</xdr:col>
      <xdr:colOff>50800</xdr:colOff>
      <xdr:row>78</xdr:row>
      <xdr:rowOff>21827</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10426700" y="13293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167900</xdr:rowOff>
    </xdr:from>
    <xdr:to>
      <xdr:col>50</xdr:col>
      <xdr:colOff>114300</xdr:colOff>
      <xdr:row>79</xdr:row>
      <xdr:rowOff>34201</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8750300" y="13541000"/>
          <a:ext cx="889000" cy="37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96493</xdr:rowOff>
    </xdr:from>
    <xdr:to>
      <xdr:col>50</xdr:col>
      <xdr:colOff>165100</xdr:colOff>
      <xdr:row>78</xdr:row>
      <xdr:rowOff>26643</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9588500" y="13298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43170</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372111" y="13073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167900</xdr:rowOff>
    </xdr:from>
    <xdr:to>
      <xdr:col>45</xdr:col>
      <xdr:colOff>177800</xdr:colOff>
      <xdr:row>79</xdr:row>
      <xdr:rowOff>91</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7861300" y="13541000"/>
          <a:ext cx="889000" cy="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41939</xdr:rowOff>
    </xdr:from>
    <xdr:to>
      <xdr:col>46</xdr:col>
      <xdr:colOff>38100</xdr:colOff>
      <xdr:row>77</xdr:row>
      <xdr:rowOff>143539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8699500" y="13243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160066</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483111" y="1301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91</xdr:rowOff>
    </xdr:from>
    <xdr:to>
      <xdr:col>41</xdr:col>
      <xdr:colOff>50800</xdr:colOff>
      <xdr:row>79</xdr:row>
      <xdr:rowOff>25612</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6972300" y="13544641"/>
          <a:ext cx="889000" cy="255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73665</xdr:rowOff>
    </xdr:from>
    <xdr:to>
      <xdr:col>41</xdr:col>
      <xdr:colOff>101600</xdr:colOff>
      <xdr:row>78</xdr:row>
      <xdr:rowOff>3815</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7810500" y="13275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20342</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594111" y="13050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16990</xdr:rowOff>
    </xdr:from>
    <xdr:to>
      <xdr:col>36</xdr:col>
      <xdr:colOff>165100</xdr:colOff>
      <xdr:row>77</xdr:row>
      <xdr:rowOff>118590</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6921500" y="1321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135117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6705111" y="1299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156125</xdr:rowOff>
    </xdr:from>
    <xdr:to>
      <xdr:col>55</xdr:col>
      <xdr:colOff>50800</xdr:colOff>
      <xdr:row>79</xdr:row>
      <xdr:rowOff>86275</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10426700" y="13529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71052</xdr:rowOff>
    </xdr:from>
    <xdr:ext cx="469744" cy="259045"/>
    <xdr:sp macro="" textlink="">
      <xdr:nvSpPr>
        <xdr:cNvPr id="428" name="商工費該当値テキスト">
          <a:extLst>
            <a:ext uri="{FF2B5EF4-FFF2-40B4-BE49-F238E27FC236}">
              <a16:creationId xmlns:a16="http://schemas.microsoft.com/office/drawing/2014/main" id="{00000000-0008-0000-0700-0000AC010000}"/>
            </a:ext>
          </a:extLst>
        </xdr:cNvPr>
        <xdr:cNvSpPr txBox="1"/>
      </xdr:nvSpPr>
      <xdr:spPr>
        <a:xfrm>
          <a:off x="10528300" y="13444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154851</xdr:rowOff>
    </xdr:from>
    <xdr:to>
      <xdr:col>50</xdr:col>
      <xdr:colOff>165100</xdr:colOff>
      <xdr:row>79</xdr:row>
      <xdr:rowOff>85001</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9588500" y="1352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76128</xdr:rowOff>
    </xdr:from>
    <xdr:ext cx="469744"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9404428" y="136206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117100</xdr:rowOff>
    </xdr:from>
    <xdr:to>
      <xdr:col>46</xdr:col>
      <xdr:colOff>38100</xdr:colOff>
      <xdr:row>79</xdr:row>
      <xdr:rowOff>47250</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8699500" y="1349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38377</xdr:rowOff>
    </xdr:from>
    <xdr:ext cx="469744"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8515428" y="13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120741</xdr:rowOff>
    </xdr:from>
    <xdr:to>
      <xdr:col>41</xdr:col>
      <xdr:colOff>101600</xdr:colOff>
      <xdr:row>79</xdr:row>
      <xdr:rowOff>50891</xdr:rowOff>
    </xdr:to>
    <xdr:sp macro="" textlink="">
      <xdr:nvSpPr>
        <xdr:cNvPr id="433" name="楕円 432">
          <a:extLst>
            <a:ext uri="{FF2B5EF4-FFF2-40B4-BE49-F238E27FC236}">
              <a16:creationId xmlns:a16="http://schemas.microsoft.com/office/drawing/2014/main" id="{00000000-0008-0000-0700-0000B1010000}"/>
            </a:ext>
          </a:extLst>
        </xdr:cNvPr>
        <xdr:cNvSpPr/>
      </xdr:nvSpPr>
      <xdr:spPr>
        <a:xfrm>
          <a:off x="7810500" y="1349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42018</xdr:rowOff>
    </xdr:from>
    <xdr:ext cx="469744" cy="259045"/>
    <xdr:sp macro="" textlink="">
      <xdr:nvSpPr>
        <xdr:cNvPr id="434" name="テキスト ボックス 433">
          <a:extLst>
            <a:ext uri="{FF2B5EF4-FFF2-40B4-BE49-F238E27FC236}">
              <a16:creationId xmlns:a16="http://schemas.microsoft.com/office/drawing/2014/main" id="{00000000-0008-0000-0700-0000B2010000}"/>
            </a:ext>
          </a:extLst>
        </xdr:cNvPr>
        <xdr:cNvSpPr txBox="1"/>
      </xdr:nvSpPr>
      <xdr:spPr>
        <a:xfrm>
          <a:off x="7626428" y="13586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146262</xdr:rowOff>
    </xdr:from>
    <xdr:to>
      <xdr:col>36</xdr:col>
      <xdr:colOff>165100</xdr:colOff>
      <xdr:row>79</xdr:row>
      <xdr:rowOff>76412</xdr:rowOff>
    </xdr:to>
    <xdr:sp macro="" textlink="">
      <xdr:nvSpPr>
        <xdr:cNvPr id="435" name="楕円 434">
          <a:extLst>
            <a:ext uri="{FF2B5EF4-FFF2-40B4-BE49-F238E27FC236}">
              <a16:creationId xmlns:a16="http://schemas.microsoft.com/office/drawing/2014/main" id="{00000000-0008-0000-0700-0000B3010000}"/>
            </a:ext>
          </a:extLst>
        </xdr:cNvPr>
        <xdr:cNvSpPr/>
      </xdr:nvSpPr>
      <xdr:spPr>
        <a:xfrm>
          <a:off x="6921500" y="13519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67539</xdr:rowOff>
    </xdr:from>
    <xdr:ext cx="469744" cy="259045"/>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737428" y="136120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131656</xdr:rowOff>
    </xdr:from>
    <xdr:to>
      <xdr:col>54</xdr:col>
      <xdr:colOff>189865</xdr:colOff>
      <xdr:row>98</xdr:row>
      <xdr:rowOff>28710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62156"/>
          <a:ext cx="1270" cy="12686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32537</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6834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28710</xdr:rowOff>
    </xdr:from>
    <xdr:to>
      <xdr:col>55</xdr:col>
      <xdr:colOff>88900</xdr:colOff>
      <xdr:row>98</xdr:row>
      <xdr:rowOff>28710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6830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78333</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3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138,739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131656</xdr:rowOff>
    </xdr:from>
    <xdr:to>
      <xdr:col>55</xdr:col>
      <xdr:colOff>88900</xdr:colOff>
      <xdr:row>90</xdr:row>
      <xdr:rowOff>131656</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62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23571</xdr:rowOff>
    </xdr:from>
    <xdr:to>
      <xdr:col>55</xdr:col>
      <xdr:colOff>0</xdr:colOff>
      <xdr:row>96</xdr:row>
      <xdr:rowOff>56076</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482771"/>
          <a:ext cx="838200" cy="32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73482</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189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50605</xdr:rowOff>
    </xdr:from>
    <xdr:to>
      <xdr:col>55</xdr:col>
      <xdr:colOff>50800</xdr:colOff>
      <xdr:row>95</xdr:row>
      <xdr:rowOff>152205</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338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56076</xdr:rowOff>
    </xdr:from>
    <xdr:to>
      <xdr:col>50</xdr:col>
      <xdr:colOff>114300</xdr:colOff>
      <xdr:row>96</xdr:row>
      <xdr:rowOff>109547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515276"/>
          <a:ext cx="889000" cy="5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67552</xdr:rowOff>
    </xdr:from>
    <xdr:to>
      <xdr:col>50</xdr:col>
      <xdr:colOff>165100</xdr:colOff>
      <xdr:row>95</xdr:row>
      <xdr:rowOff>169152</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355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14229</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130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109547</xdr:rowOff>
    </xdr:from>
    <xdr:to>
      <xdr:col>45</xdr:col>
      <xdr:colOff>177800</xdr:colOff>
      <xdr:row>98</xdr:row>
      <xdr:rowOff>15047</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6568747"/>
          <a:ext cx="889000" cy="248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94614</xdr:rowOff>
    </xdr:from>
    <xdr:to>
      <xdr:col>46</xdr:col>
      <xdr:colOff>38100</xdr:colOff>
      <xdr:row>96</xdr:row>
      <xdr:rowOff>24764</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382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41291</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157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171028</xdr:rowOff>
    </xdr:from>
    <xdr:to>
      <xdr:col>41</xdr:col>
      <xdr:colOff>50800</xdr:colOff>
      <xdr:row>98</xdr:row>
      <xdr:rowOff>15047</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801678"/>
          <a:ext cx="889000" cy="15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81215</xdr:rowOff>
    </xdr:from>
    <xdr:to>
      <xdr:col>41</xdr:col>
      <xdr:colOff>101600</xdr:colOff>
      <xdr:row>96</xdr:row>
      <xdr:rowOff>11365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368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27892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144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65714</xdr:rowOff>
    </xdr:from>
    <xdr:to>
      <xdr:col>36</xdr:col>
      <xdr:colOff>165100</xdr:colOff>
      <xdr:row>95</xdr:row>
      <xdr:rowOff>167314</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35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12391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128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144221</xdr:rowOff>
    </xdr:from>
    <xdr:to>
      <xdr:col>55</xdr:col>
      <xdr:colOff>50800</xdr:colOff>
      <xdr:row>96</xdr:row>
      <xdr:rowOff>74371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431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122648</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41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5276</xdr:rowOff>
    </xdr:from>
    <xdr:to>
      <xdr:col>50</xdr:col>
      <xdr:colOff>165100</xdr:colOff>
      <xdr:row>96</xdr:row>
      <xdr:rowOff>106876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46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98003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55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58747</xdr:rowOff>
    </xdr:from>
    <xdr:to>
      <xdr:col>46</xdr:col>
      <xdr:colOff>38100</xdr:colOff>
      <xdr:row>96</xdr:row>
      <xdr:rowOff>160347</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51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151474</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61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135697</xdr:rowOff>
    </xdr:from>
    <xdr:to>
      <xdr:col>41</xdr:col>
      <xdr:colOff>101600</xdr:colOff>
      <xdr:row>98</xdr:row>
      <xdr:rowOff>65847</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766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56974</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859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120228</xdr:rowOff>
    </xdr:from>
    <xdr:to>
      <xdr:col>36</xdr:col>
      <xdr:colOff>165100</xdr:colOff>
      <xdr:row>98</xdr:row>
      <xdr:rowOff>50378</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750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41505</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843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消防費グラフ枠">
          <a:extLst>
            <a:ext uri="{FF2B5EF4-FFF2-40B4-BE49-F238E27FC236}">
              <a16:creationId xmlns:a16="http://schemas.microsoft.com/office/drawing/2014/main" id="{00000000-0008-0000-07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141839</xdr:rowOff>
    </xdr:from>
    <xdr:to>
      <xdr:col>85</xdr:col>
      <xdr:colOff>126364</xdr:colOff>
      <xdr:row>38</xdr:row>
      <xdr:rowOff>83905</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6317595" y="5113889"/>
          <a:ext cx="1269" cy="1485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87732</xdr:rowOff>
    </xdr:from>
    <xdr:ext cx="534377" cy="259045"/>
    <xdr:sp macro="" textlink="">
      <xdr:nvSpPr>
        <xdr:cNvPr id="522" name="消防費最小値テキスト">
          <a:extLst>
            <a:ext uri="{FF2B5EF4-FFF2-40B4-BE49-F238E27FC236}">
              <a16:creationId xmlns:a16="http://schemas.microsoft.com/office/drawing/2014/main" id="{00000000-0008-0000-0700-00000A020000}"/>
            </a:ext>
          </a:extLst>
        </xdr:cNvPr>
        <xdr:cNvSpPr txBox="1"/>
      </xdr:nvSpPr>
      <xdr:spPr>
        <a:xfrm>
          <a:off x="16370300" y="66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83905</xdr:rowOff>
    </xdr:from>
    <xdr:to>
      <xdr:col>86</xdr:col>
      <xdr:colOff>25400</xdr:colOff>
      <xdr:row>38</xdr:row>
      <xdr:rowOff>83905</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6230600" y="6599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88516</xdr:rowOff>
    </xdr:from>
    <xdr:ext cx="599010" cy="259045"/>
    <xdr:sp macro="" textlink="">
      <xdr:nvSpPr>
        <xdr:cNvPr id="524" name="消防費最大値テキスト">
          <a:extLst>
            <a:ext uri="{FF2B5EF4-FFF2-40B4-BE49-F238E27FC236}">
              <a16:creationId xmlns:a16="http://schemas.microsoft.com/office/drawing/2014/main" id="{00000000-0008-0000-0700-00000C020000}"/>
            </a:ext>
          </a:extLst>
        </xdr:cNvPr>
        <xdr:cNvSpPr txBox="1"/>
      </xdr:nvSpPr>
      <xdr:spPr>
        <a:xfrm>
          <a:off x="16370300" y="4889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102,369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141839</xdr:rowOff>
    </xdr:from>
    <xdr:to>
      <xdr:col>86</xdr:col>
      <xdr:colOff>25400</xdr:colOff>
      <xdr:row>29</xdr:row>
      <xdr:rowOff>141839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511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119338</xdr:rowOff>
    </xdr:from>
    <xdr:to>
      <xdr:col>85</xdr:col>
      <xdr:colOff>127000</xdr:colOff>
      <xdr:row>37</xdr:row>
      <xdr:rowOff>121869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5481300" y="6462988"/>
          <a:ext cx="838200" cy="2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157726</xdr:rowOff>
    </xdr:from>
    <xdr:ext cx="534377" cy="259045"/>
    <xdr:sp macro="" textlink="">
      <xdr:nvSpPr>
        <xdr:cNvPr id="527" name="消防費平均値テキスト">
          <a:extLst>
            <a:ext uri="{FF2B5EF4-FFF2-40B4-BE49-F238E27FC236}">
              <a16:creationId xmlns:a16="http://schemas.microsoft.com/office/drawing/2014/main" id="{00000000-0008-0000-0700-00000F020000}"/>
            </a:ext>
          </a:extLst>
        </xdr:cNvPr>
        <xdr:cNvSpPr txBox="1"/>
      </xdr:nvSpPr>
      <xdr:spPr>
        <a:xfrm>
          <a:off x="16370300" y="6158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134849</xdr:rowOff>
    </xdr:from>
    <xdr:to>
      <xdr:col>85</xdr:col>
      <xdr:colOff>177800</xdr:colOff>
      <xdr:row>37</xdr:row>
      <xdr:rowOff>64999</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6268700" y="6307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119338</xdr:rowOff>
    </xdr:from>
    <xdr:to>
      <xdr:col>81</xdr:col>
      <xdr:colOff>50800</xdr:colOff>
      <xdr:row>37</xdr:row>
      <xdr:rowOff>149677</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flipV="1">
          <a:off x="14592300" y="6462988"/>
          <a:ext cx="889000" cy="30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169726</xdr:rowOff>
    </xdr:from>
    <xdr:to>
      <xdr:col>81</xdr:col>
      <xdr:colOff>101600</xdr:colOff>
      <xdr:row>37</xdr:row>
      <xdr:rowOff>99876</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5430500" y="6341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116403</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5214111" y="6117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149677</xdr:rowOff>
    </xdr:from>
    <xdr:to>
      <xdr:col>76</xdr:col>
      <xdr:colOff>114300</xdr:colOff>
      <xdr:row>37</xdr:row>
      <xdr:rowOff>156568</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3703300" y="6493327"/>
          <a:ext cx="889000" cy="6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19585</xdr:rowOff>
    </xdr:from>
    <xdr:to>
      <xdr:col>76</xdr:col>
      <xdr:colOff>165100</xdr:colOff>
      <xdr:row>37</xdr:row>
      <xdr:rowOff>121185</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4541500" y="6363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137712</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25111" y="613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106422</xdr:rowOff>
    </xdr:from>
    <xdr:to>
      <xdr:col>71</xdr:col>
      <xdr:colOff>177800</xdr:colOff>
      <xdr:row>37</xdr:row>
      <xdr:rowOff>156568</xdr:rowOff>
    </xdr:to>
    <xdr:cxnSp macro="">
      <xdr:nvCxnSpPr>
        <xdr:cNvPr id="535" name="直線コネクタ 534">
          <a:extLst>
            <a:ext uri="{FF2B5EF4-FFF2-40B4-BE49-F238E27FC236}">
              <a16:creationId xmlns:a16="http://schemas.microsoft.com/office/drawing/2014/main" id="{00000000-0008-0000-0700-000017020000}"/>
            </a:ext>
          </a:extLst>
        </xdr:cNvPr>
        <xdr:cNvCxnSpPr/>
      </xdr:nvCxnSpPr>
      <xdr:spPr>
        <a:xfrm>
          <a:off x="12814300" y="6278622"/>
          <a:ext cx="889000" cy="221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158427</xdr:rowOff>
    </xdr:from>
    <xdr:to>
      <xdr:col>72</xdr:col>
      <xdr:colOff>38100</xdr:colOff>
      <xdr:row>37</xdr:row>
      <xdr:rowOff>88577</xdr:rowOff>
    </xdr:to>
    <xdr:sp macro="" textlink="">
      <xdr:nvSpPr>
        <xdr:cNvPr id="536" name="フローチャート: 判断 535">
          <a:extLst>
            <a:ext uri="{FF2B5EF4-FFF2-40B4-BE49-F238E27FC236}">
              <a16:creationId xmlns:a16="http://schemas.microsoft.com/office/drawing/2014/main" id="{00000000-0008-0000-0700-000018020000}"/>
            </a:ext>
          </a:extLst>
        </xdr:cNvPr>
        <xdr:cNvSpPr/>
      </xdr:nvSpPr>
      <xdr:spPr>
        <a:xfrm>
          <a:off x="13652500" y="633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105104</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436111" y="6105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117818</xdr:rowOff>
    </xdr:from>
    <xdr:to>
      <xdr:col>67</xdr:col>
      <xdr:colOff>101600</xdr:colOff>
      <xdr:row>37</xdr:row>
      <xdr:rowOff>47968</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2763500" y="629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39095</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547111" y="6382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71069</xdr:rowOff>
    </xdr:from>
    <xdr:to>
      <xdr:col>85</xdr:col>
      <xdr:colOff>177800</xdr:colOff>
      <xdr:row>38</xdr:row>
      <xdr:rowOff>1219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6268700" y="6414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49496</xdr:rowOff>
    </xdr:from>
    <xdr:ext cx="534377" cy="259045"/>
    <xdr:sp macro="" textlink="">
      <xdr:nvSpPr>
        <xdr:cNvPr id="546" name="消防費該当値テキスト">
          <a:extLst>
            <a:ext uri="{FF2B5EF4-FFF2-40B4-BE49-F238E27FC236}">
              <a16:creationId xmlns:a16="http://schemas.microsoft.com/office/drawing/2014/main" id="{00000000-0008-0000-0700-000022020000}"/>
            </a:ext>
          </a:extLst>
        </xdr:cNvPr>
        <xdr:cNvSpPr txBox="1"/>
      </xdr:nvSpPr>
      <xdr:spPr>
        <a:xfrm>
          <a:off x="16370300" y="639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68538</xdr:rowOff>
    </xdr:from>
    <xdr:to>
      <xdr:col>81</xdr:col>
      <xdr:colOff>101600</xdr:colOff>
      <xdr:row>37</xdr:row>
      <xdr:rowOff>170138</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5430500" y="6412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161265</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5214111" y="6504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98877</xdr:rowOff>
    </xdr:from>
    <xdr:to>
      <xdr:col>76</xdr:col>
      <xdr:colOff>165100</xdr:colOff>
      <xdr:row>38</xdr:row>
      <xdr:rowOff>29027</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4541500" y="6442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20154</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4325111" y="6535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105768</xdr:rowOff>
    </xdr:from>
    <xdr:to>
      <xdr:col>72</xdr:col>
      <xdr:colOff>38100</xdr:colOff>
      <xdr:row>38</xdr:row>
      <xdr:rowOff>35917</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3652500" y="644941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27044</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3436111" y="654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55622</xdr:rowOff>
    </xdr:from>
    <xdr:to>
      <xdr:col>67</xdr:col>
      <xdr:colOff>101600</xdr:colOff>
      <xdr:row>36</xdr:row>
      <xdr:rowOff>157222</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2763500" y="622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2299</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547111" y="600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0" name="教育費グラフ枠">
          <a:extLst>
            <a:ext uri="{FF2B5EF4-FFF2-40B4-BE49-F238E27FC236}">
              <a16:creationId xmlns:a16="http://schemas.microsoft.com/office/drawing/2014/main" id="{00000000-0008-0000-0700-00004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113052</xdr:rowOff>
    </xdr:from>
    <xdr:to>
      <xdr:col>85</xdr:col>
      <xdr:colOff>126364</xdr:colOff>
      <xdr:row>59</xdr:row>
      <xdr:rowOff>30766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6317595" y="8514102"/>
          <a:ext cx="1269" cy="1632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34593</xdr:rowOff>
    </xdr:from>
    <xdr:ext cx="534377" cy="259045"/>
    <xdr:sp macro="" textlink="">
      <xdr:nvSpPr>
        <xdr:cNvPr id="582" name="教育費最小値テキスト">
          <a:extLst>
            <a:ext uri="{FF2B5EF4-FFF2-40B4-BE49-F238E27FC236}">
              <a16:creationId xmlns:a16="http://schemas.microsoft.com/office/drawing/2014/main" id="{00000000-0008-0000-0700-000046020000}"/>
            </a:ext>
          </a:extLst>
        </xdr:cNvPr>
        <xdr:cNvSpPr txBox="1"/>
      </xdr:nvSpPr>
      <xdr:spPr>
        <a:xfrm>
          <a:off x="16370300" y="10150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30766</xdr:rowOff>
    </xdr:from>
    <xdr:to>
      <xdr:col>86</xdr:col>
      <xdr:colOff>25400</xdr:colOff>
      <xdr:row>59</xdr:row>
      <xdr:rowOff>30766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6230600" y="10146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59729</xdr:rowOff>
    </xdr:from>
    <xdr:ext cx="599010" cy="259045"/>
    <xdr:sp macro="" textlink="">
      <xdr:nvSpPr>
        <xdr:cNvPr id="584" name="教育費最大値テキスト">
          <a:extLst>
            <a:ext uri="{FF2B5EF4-FFF2-40B4-BE49-F238E27FC236}">
              <a16:creationId xmlns:a16="http://schemas.microsoft.com/office/drawing/2014/main" id="{00000000-0008-0000-0700-000048020000}"/>
            </a:ext>
          </a:extLst>
        </xdr:cNvPr>
        <xdr:cNvSpPr txBox="1"/>
      </xdr:nvSpPr>
      <xdr:spPr>
        <a:xfrm>
          <a:off x="16370300" y="8289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186,198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113052</xdr:rowOff>
    </xdr:from>
    <xdr:to>
      <xdr:col>86</xdr:col>
      <xdr:colOff>25400</xdr:colOff>
      <xdr:row>49</xdr:row>
      <xdr:rowOff>113052</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85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108196</xdr:rowOff>
    </xdr:from>
    <xdr:to>
      <xdr:col>85</xdr:col>
      <xdr:colOff>127000</xdr:colOff>
      <xdr:row>58</xdr:row>
      <xdr:rowOff>118701</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5481300" y="10052296"/>
          <a:ext cx="838200" cy="1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142888</xdr:rowOff>
    </xdr:from>
    <xdr:ext cx="534377" cy="259045"/>
    <xdr:sp macro="" textlink="">
      <xdr:nvSpPr>
        <xdr:cNvPr id="587" name="教育費平均値テキスト">
          <a:extLst>
            <a:ext uri="{FF2B5EF4-FFF2-40B4-BE49-F238E27FC236}">
              <a16:creationId xmlns:a16="http://schemas.microsoft.com/office/drawing/2014/main" id="{00000000-0008-0000-0700-00004B020000}"/>
            </a:ext>
          </a:extLst>
        </xdr:cNvPr>
        <xdr:cNvSpPr txBox="1"/>
      </xdr:nvSpPr>
      <xdr:spPr>
        <a:xfrm>
          <a:off x="16370300" y="9572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120011</xdr:rowOff>
    </xdr:from>
    <xdr:to>
      <xdr:col>85</xdr:col>
      <xdr:colOff>177800</xdr:colOff>
      <xdr:row>57</xdr:row>
      <xdr:rowOff>50161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6268700" y="972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9279</xdr:rowOff>
    </xdr:from>
    <xdr:to>
      <xdr:col>81</xdr:col>
      <xdr:colOff>50800</xdr:colOff>
      <xdr:row>58</xdr:row>
      <xdr:rowOff>108196</xdr:rowOff>
    </xdr:to>
    <xdr:cxnSp macro="">
      <xdr:nvCxnSpPr>
        <xdr:cNvPr id="589" name="直線コネクタ 588">
          <a:extLst>
            <a:ext uri="{FF2B5EF4-FFF2-40B4-BE49-F238E27FC236}">
              <a16:creationId xmlns:a16="http://schemas.microsoft.com/office/drawing/2014/main" id="{00000000-0008-0000-0700-00004D020000}"/>
            </a:ext>
          </a:extLst>
        </xdr:cNvPr>
        <xdr:cNvCxnSpPr/>
      </xdr:nvCxnSpPr>
      <xdr:spPr>
        <a:xfrm>
          <a:off x="14592300" y="9953379"/>
          <a:ext cx="889000" cy="98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27189</xdr:rowOff>
    </xdr:from>
    <xdr:to>
      <xdr:col>81</xdr:col>
      <xdr:colOff>101600</xdr:colOff>
      <xdr:row>57</xdr:row>
      <xdr:rowOff>128789</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5430500" y="979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145316</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57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9279</xdr:rowOff>
    </xdr:from>
    <xdr:to>
      <xdr:col>76</xdr:col>
      <xdr:colOff>114300</xdr:colOff>
      <xdr:row>58</xdr:row>
      <xdr:rowOff>39039</xdr:rowOff>
    </xdr:to>
    <xdr:cxnSp macro="">
      <xdr:nvCxnSpPr>
        <xdr:cNvPr id="592" name="直線コネクタ 591">
          <a:extLst>
            <a:ext uri="{FF2B5EF4-FFF2-40B4-BE49-F238E27FC236}">
              <a16:creationId xmlns:a16="http://schemas.microsoft.com/office/drawing/2014/main" id="{00000000-0008-0000-0700-000050020000}"/>
            </a:ext>
          </a:extLst>
        </xdr:cNvPr>
        <xdr:cNvCxnSpPr/>
      </xdr:nvCxnSpPr>
      <xdr:spPr>
        <a:xfrm flipV="1">
          <a:off x="13703300" y="9953379"/>
          <a:ext cx="889000" cy="2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23716</xdr:rowOff>
    </xdr:from>
    <xdr:to>
      <xdr:col>76</xdr:col>
      <xdr:colOff>165100</xdr:colOff>
      <xdr:row>57</xdr:row>
      <xdr:rowOff>125316</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4541500" y="9796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141843</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9571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39039</xdr:rowOff>
    </xdr:from>
    <xdr:to>
      <xdr:col>71</xdr:col>
      <xdr:colOff>177800</xdr:colOff>
      <xdr:row>58</xdr:row>
      <xdr:rowOff>116611</xdr:rowOff>
    </xdr:to>
    <xdr:cxnSp macro="">
      <xdr:nvCxnSpPr>
        <xdr:cNvPr id="595" name="直線コネクタ 594">
          <a:extLst>
            <a:ext uri="{FF2B5EF4-FFF2-40B4-BE49-F238E27FC236}">
              <a16:creationId xmlns:a16="http://schemas.microsoft.com/office/drawing/2014/main" id="{00000000-0008-0000-0700-000053020000}"/>
            </a:ext>
          </a:extLst>
        </xdr:cNvPr>
        <xdr:cNvCxnSpPr/>
      </xdr:nvCxnSpPr>
      <xdr:spPr>
        <a:xfrm flipV="1">
          <a:off x="12814300" y="9983139"/>
          <a:ext cx="889000" cy="77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18894</xdr:rowOff>
    </xdr:from>
    <xdr:to>
      <xdr:col>72</xdr:col>
      <xdr:colOff>38100</xdr:colOff>
      <xdr:row>57</xdr:row>
      <xdr:rowOff>120494</xdr:rowOff>
    </xdr:to>
    <xdr:sp macro="" textlink="">
      <xdr:nvSpPr>
        <xdr:cNvPr id="596" name="フローチャート: 判断 595">
          <a:extLst>
            <a:ext uri="{FF2B5EF4-FFF2-40B4-BE49-F238E27FC236}">
              <a16:creationId xmlns:a16="http://schemas.microsoft.com/office/drawing/2014/main" id="{00000000-0008-0000-0700-000054020000}"/>
            </a:ext>
          </a:extLst>
        </xdr:cNvPr>
        <xdr:cNvSpPr/>
      </xdr:nvSpPr>
      <xdr:spPr>
        <a:xfrm>
          <a:off x="13652500" y="979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137021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36111" y="9566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119402</xdr:rowOff>
    </xdr:from>
    <xdr:to>
      <xdr:col>67</xdr:col>
      <xdr:colOff>101600</xdr:colOff>
      <xdr:row>57</xdr:row>
      <xdr:rowOff>49552</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2763500" y="9720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66079</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547111" y="9495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67901</xdr:rowOff>
    </xdr:from>
    <xdr:to>
      <xdr:col>85</xdr:col>
      <xdr:colOff>177800</xdr:colOff>
      <xdr:row>58</xdr:row>
      <xdr:rowOff>169501</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6268700" y="1001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154278</xdr:rowOff>
    </xdr:from>
    <xdr:ext cx="534377" cy="259045"/>
    <xdr:sp macro="" textlink="">
      <xdr:nvSpPr>
        <xdr:cNvPr id="606" name="教育費該当値テキスト">
          <a:extLst>
            <a:ext uri="{FF2B5EF4-FFF2-40B4-BE49-F238E27FC236}">
              <a16:creationId xmlns:a16="http://schemas.microsoft.com/office/drawing/2014/main" id="{00000000-0008-0000-0700-00005E020000}"/>
            </a:ext>
          </a:extLst>
        </xdr:cNvPr>
        <xdr:cNvSpPr txBox="1"/>
      </xdr:nvSpPr>
      <xdr:spPr>
        <a:xfrm>
          <a:off x="16370300" y="9926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57396</xdr:rowOff>
    </xdr:from>
    <xdr:to>
      <xdr:col>81</xdr:col>
      <xdr:colOff>101600</xdr:colOff>
      <xdr:row>58</xdr:row>
      <xdr:rowOff>158996</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5430500" y="10001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150123</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5214111" y="1009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129929</xdr:rowOff>
    </xdr:from>
    <xdr:to>
      <xdr:col>76</xdr:col>
      <xdr:colOff>165100</xdr:colOff>
      <xdr:row>58</xdr:row>
      <xdr:rowOff>60079</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4541500" y="9902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51206</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4325111" y="9995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159689</xdr:rowOff>
    </xdr:from>
    <xdr:to>
      <xdr:col>72</xdr:col>
      <xdr:colOff>38100</xdr:colOff>
      <xdr:row>58</xdr:row>
      <xdr:rowOff>89839</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3652500" y="993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80966</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3436111" y="1002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65811</xdr:rowOff>
    </xdr:from>
    <xdr:to>
      <xdr:col>67</xdr:col>
      <xdr:colOff>101600</xdr:colOff>
      <xdr:row>58</xdr:row>
      <xdr:rowOff>167411</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2763500" y="10009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158538</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547111" y="1010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7" name="災害復旧費グラフ枠">
          <a:extLst>
            <a:ext uri="{FF2B5EF4-FFF2-40B4-BE49-F238E27FC236}">
              <a16:creationId xmlns:a16="http://schemas.microsoft.com/office/drawing/2014/main" id="{00000000-0008-0000-0700-00007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163833</xdr:rowOff>
    </xdr:from>
    <xdr:to>
      <xdr:col>85</xdr:col>
      <xdr:colOff>126364</xdr:colOff>
      <xdr:row>79</xdr:row>
      <xdr:rowOff>44450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6317595" y="12165333"/>
          <a:ext cx="1269" cy="1423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59796</xdr:rowOff>
    </xdr:from>
    <xdr:ext cx="249299" cy="259045"/>
    <xdr:sp macro="" textlink="">
      <xdr:nvSpPr>
        <xdr:cNvPr id="639" name="災害復旧費最小値テキスト">
          <a:extLst>
            <a:ext uri="{FF2B5EF4-FFF2-40B4-BE49-F238E27FC236}">
              <a16:creationId xmlns:a16="http://schemas.microsoft.com/office/drawing/2014/main" id="{00000000-0008-0000-0700-00007F020000}"/>
            </a:ext>
          </a:extLst>
        </xdr:cNvPr>
        <xdr:cNvSpPr txBox="1"/>
      </xdr:nvSpPr>
      <xdr:spPr>
        <a:xfrm>
          <a:off x="16370300" y="13604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110510</xdr:rowOff>
    </xdr:from>
    <xdr:ext cx="599010" cy="259045"/>
    <xdr:sp macro="" textlink="">
      <xdr:nvSpPr>
        <xdr:cNvPr id="641" name="災害復旧費最大値テキスト">
          <a:extLst>
            <a:ext uri="{FF2B5EF4-FFF2-40B4-BE49-F238E27FC236}">
              <a16:creationId xmlns:a16="http://schemas.microsoft.com/office/drawing/2014/main" id="{00000000-0008-0000-0700-000081020000}"/>
            </a:ext>
          </a:extLst>
        </xdr:cNvPr>
        <xdr:cNvSpPr txBox="1"/>
      </xdr:nvSpPr>
      <xdr:spPr>
        <a:xfrm>
          <a:off x="16370300" y="11940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373,666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163833</xdr:rowOff>
    </xdr:from>
    <xdr:to>
      <xdr:col>86</xdr:col>
      <xdr:colOff>25400</xdr:colOff>
      <xdr:row>70</xdr:row>
      <xdr:rowOff>163833</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6230600" y="12165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148696</xdr:rowOff>
    </xdr:from>
    <xdr:ext cx="534377" cy="259045"/>
    <xdr:sp macro="" textlink="">
      <xdr:nvSpPr>
        <xdr:cNvPr id="644" name="災害復旧費平均値テキスト">
          <a:extLst>
            <a:ext uri="{FF2B5EF4-FFF2-40B4-BE49-F238E27FC236}">
              <a16:creationId xmlns:a16="http://schemas.microsoft.com/office/drawing/2014/main" id="{00000000-0008-0000-0700-000084020000}"/>
            </a:ext>
          </a:extLst>
        </xdr:cNvPr>
        <xdr:cNvSpPr txBox="1"/>
      </xdr:nvSpPr>
      <xdr:spPr>
        <a:xfrm>
          <a:off x="16370300" y="13350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125819</xdr:rowOff>
    </xdr:from>
    <xdr:to>
      <xdr:col>85</xdr:col>
      <xdr:colOff>177800</xdr:colOff>
      <xdr:row>79</xdr:row>
      <xdr:rowOff>55969</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6268700" y="13498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144469</xdr:rowOff>
    </xdr:from>
    <xdr:to>
      <xdr:col>81</xdr:col>
      <xdr:colOff>101600</xdr:colOff>
      <xdr:row>79</xdr:row>
      <xdr:rowOff>74619</xdr:rowOff>
    </xdr:to>
    <xdr:sp macro="" textlink="">
      <xdr:nvSpPr>
        <xdr:cNvPr id="647" name="フローチャート: 判断 646">
          <a:extLst>
            <a:ext uri="{FF2B5EF4-FFF2-40B4-BE49-F238E27FC236}">
              <a16:creationId xmlns:a16="http://schemas.microsoft.com/office/drawing/2014/main" id="{00000000-0008-0000-0700-000087020000}"/>
            </a:ext>
          </a:extLst>
        </xdr:cNvPr>
        <xdr:cNvSpPr/>
      </xdr:nvSpPr>
      <xdr:spPr>
        <a:xfrm>
          <a:off x="15430500" y="1351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91146</xdr:rowOff>
    </xdr:from>
    <xdr:ext cx="469744"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5246428" y="13292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49" name="直線コネクタ 648">
          <a:extLst>
            <a:ext uri="{FF2B5EF4-FFF2-40B4-BE49-F238E27FC236}">
              <a16:creationId xmlns:a16="http://schemas.microsoft.com/office/drawing/2014/main" id="{00000000-0008-0000-0700-000089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148196</xdr:rowOff>
    </xdr:from>
    <xdr:to>
      <xdr:col>76</xdr:col>
      <xdr:colOff>165100</xdr:colOff>
      <xdr:row>79</xdr:row>
      <xdr:rowOff>78346</xdr:rowOff>
    </xdr:to>
    <xdr:sp macro="" textlink="">
      <xdr:nvSpPr>
        <xdr:cNvPr id="650" name="フローチャート: 判断 649">
          <a:extLst>
            <a:ext uri="{FF2B5EF4-FFF2-40B4-BE49-F238E27FC236}">
              <a16:creationId xmlns:a16="http://schemas.microsoft.com/office/drawing/2014/main" id="{00000000-0008-0000-0700-00008A020000}"/>
            </a:ext>
          </a:extLst>
        </xdr:cNvPr>
        <xdr:cNvSpPr/>
      </xdr:nvSpPr>
      <xdr:spPr>
        <a:xfrm>
          <a:off x="14541500" y="13521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94873</xdr:rowOff>
    </xdr:from>
    <xdr:ext cx="469744"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57428" y="1329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52" name="直線コネクタ 651">
          <a:extLst>
            <a:ext uri="{FF2B5EF4-FFF2-40B4-BE49-F238E27FC236}">
              <a16:creationId xmlns:a16="http://schemas.microsoft.com/office/drawing/2014/main" id="{00000000-0008-0000-0700-00008C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151772</xdr:rowOff>
    </xdr:from>
    <xdr:to>
      <xdr:col>72</xdr:col>
      <xdr:colOff>38100</xdr:colOff>
      <xdr:row>79</xdr:row>
      <xdr:rowOff>81922</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3652500" y="13524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98449</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3468428" y="13300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146568</xdr:rowOff>
    </xdr:from>
    <xdr:to>
      <xdr:col>67</xdr:col>
      <xdr:colOff>101600</xdr:colOff>
      <xdr:row>79</xdr:row>
      <xdr:rowOff>76718</xdr:rowOff>
    </xdr:to>
    <xdr:sp macro="" textlink="">
      <xdr:nvSpPr>
        <xdr:cNvPr id="655" name="フローチャート: 判断 654">
          <a:extLst>
            <a:ext uri="{FF2B5EF4-FFF2-40B4-BE49-F238E27FC236}">
              <a16:creationId xmlns:a16="http://schemas.microsoft.com/office/drawing/2014/main" id="{00000000-0008-0000-0700-00008F020000}"/>
            </a:ext>
          </a:extLst>
        </xdr:cNvPr>
        <xdr:cNvSpPr/>
      </xdr:nvSpPr>
      <xdr:spPr>
        <a:xfrm>
          <a:off x="12763500" y="13519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93245</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2579428" y="13294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104246</xdr:rowOff>
    </xdr:from>
    <xdr:ext cx="249299" cy="259045"/>
    <xdr:sp macro="" textlink="">
      <xdr:nvSpPr>
        <xdr:cNvPr id="663" name="災害復旧費該当値テキスト">
          <a:extLst>
            <a:ext uri="{FF2B5EF4-FFF2-40B4-BE49-F238E27FC236}">
              <a16:creationId xmlns:a16="http://schemas.microsoft.com/office/drawing/2014/main" id="{00000000-0008-0000-0700-000097020000}"/>
            </a:ext>
          </a:extLst>
        </xdr:cNvPr>
        <xdr:cNvSpPr txBox="1"/>
      </xdr:nvSpPr>
      <xdr:spPr>
        <a:xfrm>
          <a:off x="16370300" y="134773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2" name="公債費グラフ枠">
          <a:extLst>
            <a:ext uri="{FF2B5EF4-FFF2-40B4-BE49-F238E27FC236}">
              <a16:creationId xmlns:a16="http://schemas.microsoft.com/office/drawing/2014/main" id="{00000000-0008-0000-0700-0000B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3153</xdr:rowOff>
    </xdr:from>
    <xdr:to>
      <xdr:col>85</xdr:col>
      <xdr:colOff>126364</xdr:colOff>
      <xdr:row>98</xdr:row>
      <xdr:rowOff>54470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6317595" y="15433653"/>
          <a:ext cx="1269" cy="1422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58297</xdr:rowOff>
    </xdr:from>
    <xdr:ext cx="469744" cy="259045"/>
    <xdr:sp macro="" textlink="">
      <xdr:nvSpPr>
        <xdr:cNvPr id="694" name="公債費最小値テキスト">
          <a:extLst>
            <a:ext uri="{FF2B5EF4-FFF2-40B4-BE49-F238E27FC236}">
              <a16:creationId xmlns:a16="http://schemas.microsoft.com/office/drawing/2014/main" id="{00000000-0008-0000-0700-0000B6020000}"/>
            </a:ext>
          </a:extLst>
        </xdr:cNvPr>
        <xdr:cNvSpPr txBox="1"/>
      </xdr:nvSpPr>
      <xdr:spPr>
        <a:xfrm>
          <a:off x="16370300" y="1686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54470</xdr:rowOff>
    </xdr:from>
    <xdr:to>
      <xdr:col>86</xdr:col>
      <xdr:colOff>25400</xdr:colOff>
      <xdr:row>98</xdr:row>
      <xdr:rowOff>54470</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6230600" y="16856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121280</xdr:rowOff>
    </xdr:from>
    <xdr:ext cx="599010" cy="259045"/>
    <xdr:sp macro="" textlink="">
      <xdr:nvSpPr>
        <xdr:cNvPr id="696" name="公債費最大値テキスト">
          <a:extLst>
            <a:ext uri="{FF2B5EF4-FFF2-40B4-BE49-F238E27FC236}">
              <a16:creationId xmlns:a16="http://schemas.microsoft.com/office/drawing/2014/main" id="{00000000-0008-0000-0700-0000B8020000}"/>
            </a:ext>
          </a:extLst>
        </xdr:cNvPr>
        <xdr:cNvSpPr txBox="1"/>
      </xdr:nvSpPr>
      <xdr:spPr>
        <a:xfrm>
          <a:off x="16370300" y="1520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164,933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3153</xdr:rowOff>
    </xdr:from>
    <xdr:to>
      <xdr:col>86</xdr:col>
      <xdr:colOff>25400</xdr:colOff>
      <xdr:row>90</xdr:row>
      <xdr:rowOff>3153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6230600" y="1543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27649</xdr:rowOff>
    </xdr:from>
    <xdr:to>
      <xdr:col>85</xdr:col>
      <xdr:colOff>127000</xdr:colOff>
      <xdr:row>97</xdr:row>
      <xdr:rowOff>29899</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5481300" y="16658299"/>
          <a:ext cx="838200" cy="2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146268</xdr:rowOff>
    </xdr:from>
    <xdr:ext cx="534377" cy="259045"/>
    <xdr:sp macro="" textlink="">
      <xdr:nvSpPr>
        <xdr:cNvPr id="699" name="公債費平均値テキスト">
          <a:extLst>
            <a:ext uri="{FF2B5EF4-FFF2-40B4-BE49-F238E27FC236}">
              <a16:creationId xmlns:a16="http://schemas.microsoft.com/office/drawing/2014/main" id="{00000000-0008-0000-0700-0000BB020000}"/>
            </a:ext>
          </a:extLst>
        </xdr:cNvPr>
        <xdr:cNvSpPr txBox="1"/>
      </xdr:nvSpPr>
      <xdr:spPr>
        <a:xfrm>
          <a:off x="16370300" y="162625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123391</xdr:rowOff>
    </xdr:from>
    <xdr:to>
      <xdr:col>85</xdr:col>
      <xdr:colOff>177800</xdr:colOff>
      <xdr:row>96</xdr:row>
      <xdr:rowOff>53541</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6268700" y="164111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27649</xdr:rowOff>
    </xdr:from>
    <xdr:to>
      <xdr:col>81</xdr:col>
      <xdr:colOff>50800</xdr:colOff>
      <xdr:row>97</xdr:row>
      <xdr:rowOff>65140</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4592300" y="16658299"/>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119945</xdr:rowOff>
    </xdr:from>
    <xdr:to>
      <xdr:col>81</xdr:col>
      <xdr:colOff>101600</xdr:colOff>
      <xdr:row>96</xdr:row>
      <xdr:rowOff>50095</xdr:rowOff>
    </xdr:to>
    <xdr:sp macro="" textlink="">
      <xdr:nvSpPr>
        <xdr:cNvPr id="702" name="フローチャート: 判断 701">
          <a:extLst>
            <a:ext uri="{FF2B5EF4-FFF2-40B4-BE49-F238E27FC236}">
              <a16:creationId xmlns:a16="http://schemas.microsoft.com/office/drawing/2014/main" id="{00000000-0008-0000-0700-0000BE020000}"/>
            </a:ext>
          </a:extLst>
        </xdr:cNvPr>
        <xdr:cNvSpPr/>
      </xdr:nvSpPr>
      <xdr:spPr>
        <a:xfrm>
          <a:off x="15430500" y="1640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66622</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14111" y="1618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65140</xdr:rowOff>
    </xdr:from>
    <xdr:to>
      <xdr:col>76</xdr:col>
      <xdr:colOff>114300</xdr:colOff>
      <xdr:row>97</xdr:row>
      <xdr:rowOff>76780</xdr:rowOff>
    </xdr:to>
    <xdr:cxnSp macro="">
      <xdr:nvCxnSpPr>
        <xdr:cNvPr id="704" name="直線コネクタ 703">
          <a:extLst>
            <a:ext uri="{FF2B5EF4-FFF2-40B4-BE49-F238E27FC236}">
              <a16:creationId xmlns:a16="http://schemas.microsoft.com/office/drawing/2014/main" id="{00000000-0008-0000-0700-0000C0020000}"/>
            </a:ext>
          </a:extLst>
        </xdr:cNvPr>
        <xdr:cNvCxnSpPr/>
      </xdr:nvCxnSpPr>
      <xdr:spPr>
        <a:xfrm flipV="1">
          <a:off x="13703300" y="16695790"/>
          <a:ext cx="889000" cy="11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83514</xdr:rowOff>
    </xdr:from>
    <xdr:to>
      <xdr:col>76</xdr:col>
      <xdr:colOff>165100</xdr:colOff>
      <xdr:row>96</xdr:row>
      <xdr:rowOff>13664</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4541500" y="16371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30191</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4325111" y="1614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76780</xdr:rowOff>
    </xdr:from>
    <xdr:to>
      <xdr:col>71</xdr:col>
      <xdr:colOff>177800</xdr:colOff>
      <xdr:row>97</xdr:row>
      <xdr:rowOff>81673</xdr:rowOff>
    </xdr:to>
    <xdr:cxnSp macro="">
      <xdr:nvCxnSpPr>
        <xdr:cNvPr id="707" name="直線コネクタ 706">
          <a:extLst>
            <a:ext uri="{FF2B5EF4-FFF2-40B4-BE49-F238E27FC236}">
              <a16:creationId xmlns:a16="http://schemas.microsoft.com/office/drawing/2014/main" id="{00000000-0008-0000-0700-0000C3020000}"/>
            </a:ext>
          </a:extLst>
        </xdr:cNvPr>
        <xdr:cNvCxnSpPr/>
      </xdr:nvCxnSpPr>
      <xdr:spPr>
        <a:xfrm flipV="1">
          <a:off x="12814300" y="16707430"/>
          <a:ext cx="889000" cy="4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104170</xdr:rowOff>
    </xdr:from>
    <xdr:to>
      <xdr:col>72</xdr:col>
      <xdr:colOff>38100</xdr:colOff>
      <xdr:row>96</xdr:row>
      <xdr:rowOff>34320</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3652500" y="163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50847</xdr:rowOff>
    </xdr:from>
    <xdr:ext cx="534377"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3436111" y="16167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126902</xdr:rowOff>
    </xdr:from>
    <xdr:to>
      <xdr:col>67</xdr:col>
      <xdr:colOff>101600</xdr:colOff>
      <xdr:row>96</xdr:row>
      <xdr:rowOff>57052</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2763500" y="1641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73579</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547111" y="16189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150549</xdr:rowOff>
    </xdr:from>
    <xdr:to>
      <xdr:col>85</xdr:col>
      <xdr:colOff>177800</xdr:colOff>
      <xdr:row>97</xdr:row>
      <xdr:rowOff>80699</xdr:rowOff>
    </xdr:to>
    <xdr:sp macro="" textlink="">
      <xdr:nvSpPr>
        <xdr:cNvPr id="717" name="楕円 716">
          <a:extLst>
            <a:ext uri="{FF2B5EF4-FFF2-40B4-BE49-F238E27FC236}">
              <a16:creationId xmlns:a16="http://schemas.microsoft.com/office/drawing/2014/main" id="{00000000-0008-0000-0700-0000CD020000}"/>
            </a:ext>
          </a:extLst>
        </xdr:cNvPr>
        <xdr:cNvSpPr/>
      </xdr:nvSpPr>
      <xdr:spPr>
        <a:xfrm>
          <a:off x="16268700" y="1660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128976</xdr:rowOff>
    </xdr:from>
    <xdr:ext cx="534377" cy="259045"/>
    <xdr:sp macro="" textlink="">
      <xdr:nvSpPr>
        <xdr:cNvPr id="718" name="公債費該当値テキスト">
          <a:extLst>
            <a:ext uri="{FF2B5EF4-FFF2-40B4-BE49-F238E27FC236}">
              <a16:creationId xmlns:a16="http://schemas.microsoft.com/office/drawing/2014/main" id="{00000000-0008-0000-0700-0000CE020000}"/>
            </a:ext>
          </a:extLst>
        </xdr:cNvPr>
        <xdr:cNvSpPr txBox="1"/>
      </xdr:nvSpPr>
      <xdr:spPr>
        <a:xfrm>
          <a:off x="16370300" y="16588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148299</xdr:rowOff>
    </xdr:from>
    <xdr:to>
      <xdr:col>81</xdr:col>
      <xdr:colOff>101600</xdr:colOff>
      <xdr:row>97</xdr:row>
      <xdr:rowOff>78449</xdr:rowOff>
    </xdr:to>
    <xdr:sp macro="" textlink="">
      <xdr:nvSpPr>
        <xdr:cNvPr id="719" name="楕円 718">
          <a:extLst>
            <a:ext uri="{FF2B5EF4-FFF2-40B4-BE49-F238E27FC236}">
              <a16:creationId xmlns:a16="http://schemas.microsoft.com/office/drawing/2014/main" id="{00000000-0008-0000-0700-0000CF020000}"/>
            </a:ext>
          </a:extLst>
        </xdr:cNvPr>
        <xdr:cNvSpPr/>
      </xdr:nvSpPr>
      <xdr:spPr>
        <a:xfrm>
          <a:off x="15430500" y="1660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69576</xdr:rowOff>
    </xdr:from>
    <xdr:ext cx="534377"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5214111" y="167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14340</xdr:rowOff>
    </xdr:from>
    <xdr:to>
      <xdr:col>76</xdr:col>
      <xdr:colOff>165100</xdr:colOff>
      <xdr:row>97</xdr:row>
      <xdr:rowOff>115940</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4541500" y="16644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107067</xdr:rowOff>
    </xdr:from>
    <xdr:ext cx="534377"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325111" y="16737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25980</xdr:rowOff>
    </xdr:from>
    <xdr:to>
      <xdr:col>72</xdr:col>
      <xdr:colOff>38100</xdr:colOff>
      <xdr:row>97</xdr:row>
      <xdr:rowOff>127580</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3652500" y="1665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118707</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3436111" y="16749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30873</xdr:rowOff>
    </xdr:from>
    <xdr:to>
      <xdr:col>67</xdr:col>
      <xdr:colOff>101600</xdr:colOff>
      <xdr:row>97</xdr:row>
      <xdr:rowOff>132473</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2763500" y="1666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123600</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2547111" y="16754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9" name="諸支出金グラフ枠">
          <a:extLst>
            <a:ext uri="{FF2B5EF4-FFF2-40B4-BE49-F238E27FC236}">
              <a16:creationId xmlns:a16="http://schemas.microsoft.com/office/drawing/2014/main" id="{00000000-0008-0000-0700-0000E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6350</xdr:rowOff>
    </xdr:from>
    <xdr:to>
      <xdr:col>116</xdr:col>
      <xdr:colOff>62864</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flipV="1">
          <a:off x="22159595" y="5321300"/>
          <a:ext cx="1269"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70121</xdr:rowOff>
    </xdr:from>
    <xdr:ext cx="249299" cy="259045"/>
    <xdr:sp macro="" textlink="">
      <xdr:nvSpPr>
        <xdr:cNvPr id="751" name="諸支出金最小値テキスト">
          <a:extLst>
            <a:ext uri="{FF2B5EF4-FFF2-40B4-BE49-F238E27FC236}">
              <a16:creationId xmlns:a16="http://schemas.microsoft.com/office/drawing/2014/main" id="{00000000-0008-0000-0700-0000EF020000}"/>
            </a:ext>
          </a:extLst>
        </xdr:cNvPr>
        <xdr:cNvSpPr txBox="1"/>
      </xdr:nvSpPr>
      <xdr:spPr>
        <a:xfrm>
          <a:off x="22212300" y="6756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124477</xdr:rowOff>
    </xdr:from>
    <xdr:ext cx="469744" cy="259045"/>
    <xdr:sp macro="" textlink="">
      <xdr:nvSpPr>
        <xdr:cNvPr id="753" name="諸支出金最大値テキスト">
          <a:extLst>
            <a:ext uri="{FF2B5EF4-FFF2-40B4-BE49-F238E27FC236}">
              <a16:creationId xmlns:a16="http://schemas.microsoft.com/office/drawing/2014/main" id="{00000000-0008-0000-0700-0000F1020000}"/>
            </a:ext>
          </a:extLst>
        </xdr:cNvPr>
        <xdr:cNvSpPr txBox="1"/>
      </xdr:nvSpPr>
      <xdr:spPr>
        <a:xfrm>
          <a:off x="22212300" y="509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1,850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6350</xdr:rowOff>
    </xdr:from>
    <xdr:to>
      <xdr:col>116</xdr:col>
      <xdr:colOff>152400</xdr:colOff>
      <xdr:row>31</xdr:row>
      <xdr:rowOff>6350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2072600" y="5321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159021</xdr:rowOff>
    </xdr:from>
    <xdr:ext cx="313932" cy="259045"/>
    <xdr:sp macro="" textlink="">
      <xdr:nvSpPr>
        <xdr:cNvPr id="756" name="諸支出金平均値テキスト">
          <a:extLst>
            <a:ext uri="{FF2B5EF4-FFF2-40B4-BE49-F238E27FC236}">
              <a16:creationId xmlns:a16="http://schemas.microsoft.com/office/drawing/2014/main" id="{00000000-0008-0000-0700-0000F4020000}"/>
            </a:ext>
          </a:extLst>
        </xdr:cNvPr>
        <xdr:cNvSpPr txBox="1"/>
      </xdr:nvSpPr>
      <xdr:spPr>
        <a:xfrm>
          <a:off x="22212300" y="6502671"/>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136144</xdr:rowOff>
    </xdr:from>
    <xdr:to>
      <xdr:col>116</xdr:col>
      <xdr:colOff>114300</xdr:colOff>
      <xdr:row>39</xdr:row>
      <xdr:rowOff>66294</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2110700" y="6651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152146</xdr:rowOff>
    </xdr:from>
    <xdr:to>
      <xdr:col>112</xdr:col>
      <xdr:colOff>38100</xdr:colOff>
      <xdr:row>39</xdr:row>
      <xdr:rowOff>82296</xdr:rowOff>
    </xdr:to>
    <xdr:sp macro="" textlink="">
      <xdr:nvSpPr>
        <xdr:cNvPr id="759" name="フローチャート: 判断 758">
          <a:extLst>
            <a:ext uri="{FF2B5EF4-FFF2-40B4-BE49-F238E27FC236}">
              <a16:creationId xmlns:a16="http://schemas.microsoft.com/office/drawing/2014/main" id="{00000000-0008-0000-0700-0000F7020000}"/>
            </a:ext>
          </a:extLst>
        </xdr:cNvPr>
        <xdr:cNvSpPr/>
      </xdr:nvSpPr>
      <xdr:spPr>
        <a:xfrm>
          <a:off x="21272500" y="6667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98823</xdr:rowOff>
    </xdr:from>
    <xdr:ext cx="313932"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166333" y="64424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114046</xdr:rowOff>
    </xdr:from>
    <xdr:to>
      <xdr:col>107</xdr:col>
      <xdr:colOff>101600</xdr:colOff>
      <xdr:row>39</xdr:row>
      <xdr:rowOff>44196</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20383500" y="6629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60723</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277333" y="640437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152908</xdr:rowOff>
    </xdr:from>
    <xdr:to>
      <xdr:col>102</xdr:col>
      <xdr:colOff>165100</xdr:colOff>
      <xdr:row>39</xdr:row>
      <xdr:rowOff>83058</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19494500" y="6668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99585</xdr:rowOff>
    </xdr:from>
    <xdr:ext cx="313932"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9388333" y="644323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18605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4" name="楕円 773">
          <a:extLst>
            <a:ext uri="{FF2B5EF4-FFF2-40B4-BE49-F238E27FC236}">
              <a16:creationId xmlns:a16="http://schemas.microsoft.com/office/drawing/2014/main" id="{00000000-0008-0000-0700-000006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114571</xdr:rowOff>
    </xdr:from>
    <xdr:ext cx="249299" cy="259045"/>
    <xdr:sp macro="" textlink="">
      <xdr:nvSpPr>
        <xdr:cNvPr id="775" name="諸支出金該当値テキスト">
          <a:extLst>
            <a:ext uri="{FF2B5EF4-FFF2-40B4-BE49-F238E27FC236}">
              <a16:creationId xmlns:a16="http://schemas.microsoft.com/office/drawing/2014/main" id="{00000000-0008-0000-0700-000007030000}"/>
            </a:ext>
          </a:extLst>
        </xdr:cNvPr>
        <xdr:cNvSpPr txBox="1"/>
      </xdr:nvSpPr>
      <xdr:spPr>
        <a:xfrm>
          <a:off x="22212300" y="662967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6" name="楕円 775">
          <a:extLst>
            <a:ext uri="{FF2B5EF4-FFF2-40B4-BE49-F238E27FC236}">
              <a16:creationId xmlns:a16="http://schemas.microsoft.com/office/drawing/2014/main" id="{00000000-0008-0000-0700-000008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8" name="楕円 777">
          <a:extLst>
            <a:ext uri="{FF2B5EF4-FFF2-40B4-BE49-F238E27FC236}">
              <a16:creationId xmlns:a16="http://schemas.microsoft.com/office/drawing/2014/main" id="{00000000-0008-0000-0700-00000A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37</xdr:row>
      <xdr:rowOff>111777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531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前年度繰上充用金グラフ枠">
          <a:extLst>
            <a:ext uri="{FF2B5EF4-FFF2-40B4-BE49-F238E27FC236}">
              <a16:creationId xmlns:a16="http://schemas.microsoft.com/office/drawing/2014/main" id="{00000000-0008-0000-07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0" name="前年度繰上充用金最小値テキスト">
          <a:extLst>
            <a:ext uri="{FF2B5EF4-FFF2-40B4-BE49-F238E27FC236}">
              <a16:creationId xmlns:a16="http://schemas.microsoft.com/office/drawing/2014/main" id="{00000000-0008-0000-0700-00002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2" name="前年度繰上充用金最大値テキスト">
          <a:extLst>
            <a:ext uri="{FF2B5EF4-FFF2-40B4-BE49-F238E27FC236}">
              <a16:creationId xmlns:a16="http://schemas.microsoft.com/office/drawing/2014/main" id="{00000000-0008-0000-0700-00002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5" name="前年度繰上充用金平均値テキスト">
          <a:extLst>
            <a:ext uri="{FF2B5EF4-FFF2-40B4-BE49-F238E27FC236}">
              <a16:creationId xmlns:a16="http://schemas.microsoft.com/office/drawing/2014/main" id="{00000000-0008-0000-0700-00002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8" name="フローチャート: 判断 807">
          <a:extLst>
            <a:ext uri="{FF2B5EF4-FFF2-40B4-BE49-F238E27FC236}">
              <a16:creationId xmlns:a16="http://schemas.microsoft.com/office/drawing/2014/main" id="{00000000-0008-0000-0700-00002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3" name="楕円 822">
          <a:extLst>
            <a:ext uri="{FF2B5EF4-FFF2-40B4-BE49-F238E27FC236}">
              <a16:creationId xmlns:a16="http://schemas.microsoft.com/office/drawing/2014/main" id="{00000000-0008-0000-0700-00003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4" name="前年度繰上充用金該当値テキスト">
          <a:extLst>
            <a:ext uri="{FF2B5EF4-FFF2-40B4-BE49-F238E27FC236}">
              <a16:creationId xmlns:a16="http://schemas.microsoft.com/office/drawing/2014/main" id="{00000000-0008-0000-0700-00003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5" name="楕円 824">
          <a:extLst>
            <a:ext uri="{FF2B5EF4-FFF2-40B4-BE49-F238E27FC236}">
              <a16:creationId xmlns:a16="http://schemas.microsoft.com/office/drawing/2014/main" id="{00000000-0008-0000-0700-00003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7" name="楕円 826">
          <a:extLst>
            <a:ext uri="{FF2B5EF4-FFF2-40B4-BE49-F238E27FC236}">
              <a16:creationId xmlns:a16="http://schemas.microsoft.com/office/drawing/2014/main" id="{00000000-0008-0000-0700-00003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4" name="正方形/長方形 833">
          <a:extLst>
            <a:ext uri="{FF2B5EF4-FFF2-40B4-BE49-F238E27FC236}">
              <a16:creationId xmlns:a16="http://schemas.microsoft.com/office/drawing/2014/main" id="{00000000-0008-0000-0700-00004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5" name="テキスト ボックス 834">
          <a:extLst>
            <a:ext uri="{FF2B5EF4-FFF2-40B4-BE49-F238E27FC236}">
              <a16:creationId xmlns:a16="http://schemas.microsoft.com/office/drawing/2014/main" id="{00000000-0008-0000-0700-00004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類似団体平均より、全体的に住民一人当たりコストは低い水準となっている。</a:t>
          </a:r>
        </a:p>
        <a:p>
          <a:r>
            <a:rPr kumimoji="1" lang="ja-JP" altLang="en-US" sz="1300">
              <a:latin typeface="ＭＳ Ｐゴシック" panose="020B0600070205080204" pitchFamily="50" charset="-128"/>
              <a:ea typeface="ＭＳ Ｐゴシック" panose="020B0600070205080204" pitchFamily="50" charset="-128"/>
            </a:rPr>
            <a:t>　総務費は、新庁舎建設が完了した令和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年度をピークに一時的に下落したが、その他公共施設（主に町民センター）の老朽化対策に係る費用が増加していること及び電算システム管理に係る費用が年々増加していることから増加傾向にある。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民生費は、保育需要・学童需要等の増及び自立支援給付費の増が続いており年々増加傾向にある。</a:t>
          </a:r>
        </a:p>
        <a:p>
          <a:r>
            <a:rPr kumimoji="1" lang="ja-JP" altLang="en-US" sz="1300">
              <a:latin typeface="ＭＳ Ｐゴシック" panose="020B0600070205080204" pitchFamily="50" charset="-128"/>
              <a:ea typeface="ＭＳ Ｐゴシック" panose="020B0600070205080204" pitchFamily="50" charset="-128"/>
            </a:rPr>
            <a:t>　土木費は、区画整理事業の本格化に伴い増加しており、この傾向は今後数年間続く見込みである。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は、今後の大型事業等に係る町債償還を見据え計画的に積み立てている。近年では町税（法人）の予定納税分を翌年度に活用するため、予定納税相当額以上は積み立てるようにしている。よって、前年度予定納税分の取崩しと翌年度備え等の積立の差額が実の積立額となる。令和６年度は、法人町民税が増となり、これを財政調整基金に積み立てたため、財政調整基金残高は増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神奈川県開成町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一般会計の実質収支は黒字であり、また、いずれの会計でも資金不足は生じておらず、連結実質赤字比率は算出されない。</a:t>
          </a:r>
        </a:p>
        <a:p>
          <a:r>
            <a:rPr kumimoji="1" lang="ja-JP" altLang="en-US" sz="1400">
              <a:latin typeface="ＭＳ ゴシック" pitchFamily="49" charset="-128"/>
              <a:ea typeface="ＭＳ ゴシック" pitchFamily="49" charset="-128"/>
            </a:rPr>
            <a:t>　引き続き慎重な財政運営に努めていく。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179687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8873884</v>
      </c>
      <c r="BO4" s="371"/>
      <c r="BP4" s="371"/>
      <c r="BQ4" s="371"/>
      <c r="BR4" s="371"/>
      <c r="BS4" s="371"/>
      <c r="BT4" s="371"/>
      <c r="BU4" s="372"/>
      <c r="BV4" s="370">
        <v>8552892</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12</v>
      </c>
      <c r="CU4" s="377"/>
      <c r="CV4" s="377"/>
      <c r="CW4" s="377"/>
      <c r="CX4" s="377"/>
      <c r="CY4" s="377"/>
      <c r="CZ4" s="377"/>
      <c r="DA4" s="378"/>
      <c r="DB4" s="376">
        <v>11.6</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8174409</v>
      </c>
      <c r="BO5" s="408"/>
      <c r="BP5" s="408"/>
      <c r="BQ5" s="408"/>
      <c r="BR5" s="408"/>
      <c r="BS5" s="408"/>
      <c r="BT5" s="408"/>
      <c r="BU5" s="409"/>
      <c r="BV5" s="407">
        <v>7917698</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83.3</v>
      </c>
      <c r="CU5" s="405"/>
      <c r="CV5" s="405"/>
      <c r="CW5" s="405"/>
      <c r="CX5" s="405"/>
      <c r="CY5" s="405"/>
      <c r="CZ5" s="405"/>
      <c r="DA5" s="406"/>
      <c r="DB5" s="404">
        <v>86.3</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699475</v>
      </c>
      <c r="BO6" s="408"/>
      <c r="BP6" s="408"/>
      <c r="BQ6" s="408"/>
      <c r="BR6" s="408"/>
      <c r="BS6" s="408"/>
      <c r="BT6" s="408"/>
      <c r="BU6" s="409"/>
      <c r="BV6" s="407">
        <v>635194</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83.7</v>
      </c>
      <c r="CU6" s="445"/>
      <c r="CV6" s="445"/>
      <c r="CW6" s="445"/>
      <c r="CX6" s="445"/>
      <c r="CY6" s="445"/>
      <c r="CZ6" s="445"/>
      <c r="DA6" s="446"/>
      <c r="DB6" s="444">
        <v>87.4</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140204</v>
      </c>
      <c r="BO7" s="408"/>
      <c r="BP7" s="408"/>
      <c r="BQ7" s="408"/>
      <c r="BR7" s="408"/>
      <c r="BS7" s="408"/>
      <c r="BT7" s="408"/>
      <c r="BU7" s="409"/>
      <c r="BV7" s="407">
        <v>119449</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4658849</v>
      </c>
      <c r="CU7" s="408"/>
      <c r="CV7" s="408"/>
      <c r="CW7" s="408"/>
      <c r="CX7" s="408"/>
      <c r="CY7" s="408"/>
      <c r="CZ7" s="408"/>
      <c r="DA7" s="409"/>
      <c r="DB7" s="407">
        <v>4443199</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559271</v>
      </c>
      <c r="BO8" s="408"/>
      <c r="BP8" s="408"/>
      <c r="BQ8" s="408"/>
      <c r="BR8" s="408"/>
      <c r="BS8" s="408"/>
      <c r="BT8" s="408"/>
      <c r="BU8" s="409"/>
      <c r="BV8" s="407">
        <v>515745</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0.82</v>
      </c>
      <c r="CU8" s="448"/>
      <c r="CV8" s="448"/>
      <c r="CW8" s="448"/>
      <c r="CX8" s="448"/>
      <c r="CY8" s="448"/>
      <c r="CZ8" s="448"/>
      <c r="DA8" s="449"/>
      <c r="DB8" s="447">
        <v>0.82</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18329</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4748</v>
      </c>
      <c r="BO9" s="408"/>
      <c r="BP9" s="408"/>
      <c r="BQ9" s="408"/>
      <c r="BR9" s="408"/>
      <c r="BS9" s="408"/>
      <c r="BT9" s="408"/>
      <c r="BU9" s="409"/>
      <c r="BV9" s="407">
        <v>16375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9.1</v>
      </c>
      <c r="CU9" s="405"/>
      <c r="CV9" s="405"/>
      <c r="CW9" s="405"/>
      <c r="CX9" s="405"/>
      <c r="CY9" s="405"/>
      <c r="CZ9" s="405"/>
      <c r="DA9" s="406"/>
      <c r="DB9" s="404">
        <v>9.5</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17013</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501500</v>
      </c>
      <c r="BO10" s="408"/>
      <c r="BP10" s="408"/>
      <c r="BQ10" s="408"/>
      <c r="BR10" s="408"/>
      <c r="BS10" s="408"/>
      <c r="BT10" s="408"/>
      <c r="BU10" s="409"/>
      <c r="BV10" s="407">
        <v>340004</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18566</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200000</v>
      </c>
      <c r="BO12" s="408"/>
      <c r="BP12" s="408"/>
      <c r="BQ12" s="408"/>
      <c r="BR12" s="408"/>
      <c r="BS12" s="408"/>
      <c r="BT12" s="408"/>
      <c r="BU12" s="409"/>
      <c r="BV12" s="407">
        <v>200000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18375</v>
      </c>
      <c r="S13" s="492"/>
      <c r="T13" s="492"/>
      <c r="U13" s="492"/>
      <c r="V13" s="493"/>
      <c r="W13" s="423" t="s">
        <v>131</v>
      </c>
      <c r="X13" s="424"/>
      <c r="Y13" s="424"/>
      <c r="Z13" s="424"/>
      <c r="AA13" s="424"/>
      <c r="AB13" s="414"/>
      <c r="AC13" s="458">
        <v>188</v>
      </c>
      <c r="AD13" s="459"/>
      <c r="AE13" s="459"/>
      <c r="AF13" s="459"/>
      <c r="AG13" s="501"/>
      <c r="AH13" s="458">
        <v>209</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306248</v>
      </c>
      <c r="BO13" s="408"/>
      <c r="BP13" s="408"/>
      <c r="BQ13" s="408"/>
      <c r="BR13" s="408"/>
      <c r="BS13" s="408"/>
      <c r="BT13" s="408"/>
      <c r="BU13" s="409"/>
      <c r="BV13" s="407">
        <v>156379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7</v>
      </c>
      <c r="CU13" s="405"/>
      <c r="CV13" s="405"/>
      <c r="CW13" s="405"/>
      <c r="CX13" s="405"/>
      <c r="CY13" s="405"/>
      <c r="CZ13" s="405"/>
      <c r="DA13" s="406"/>
      <c r="DB13" s="404">
        <v>5.6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18649</v>
      </c>
      <c r="S14" s="492"/>
      <c r="T14" s="492"/>
      <c r="U14" s="492"/>
      <c r="V14" s="493"/>
      <c r="W14" s="397"/>
      <c r="X14" s="398"/>
      <c r="Y14" s="398"/>
      <c r="Z14" s="398"/>
      <c r="AA14" s="398"/>
      <c r="AB14" s="387"/>
      <c r="AC14" s="494">
        <v>2.1</v>
      </c>
      <c r="AD14" s="495"/>
      <c r="AE14" s="495"/>
      <c r="AF14" s="495"/>
      <c r="AG14" s="496"/>
      <c r="AH14" s="494">
        <v>2.6</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40.700000000000003</v>
      </c>
      <c r="CU14" s="506"/>
      <c r="CV14" s="506"/>
      <c r="CW14" s="506"/>
      <c r="CX14" s="506"/>
      <c r="CY14" s="506"/>
      <c r="CZ14" s="506"/>
      <c r="DA14" s="507"/>
      <c r="DB14" s="505">
        <v>31.8</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18468</v>
      </c>
      <c r="S15" s="492"/>
      <c r="T15" s="492"/>
      <c r="U15" s="492"/>
      <c r="V15" s="493"/>
      <c r="W15" s="423" t="s">
        <v>137</v>
      </c>
      <c r="X15" s="424"/>
      <c r="Y15" s="424"/>
      <c r="Z15" s="424"/>
      <c r="AA15" s="424"/>
      <c r="AB15" s="414"/>
      <c r="AC15" s="458">
        <v>2450</v>
      </c>
      <c r="AD15" s="459"/>
      <c r="AE15" s="459"/>
      <c r="AF15" s="459"/>
      <c r="AG15" s="501"/>
      <c r="AH15" s="458">
        <v>2431</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3085645</v>
      </c>
      <c r="BO15" s="371"/>
      <c r="BP15" s="371"/>
      <c r="BQ15" s="371"/>
      <c r="BR15" s="371"/>
      <c r="BS15" s="371"/>
      <c r="BT15" s="371"/>
      <c r="BU15" s="372"/>
      <c r="BV15" s="370">
        <v>2853882</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27.5</v>
      </c>
      <c r="AD16" s="495"/>
      <c r="AE16" s="495"/>
      <c r="AF16" s="495"/>
      <c r="AG16" s="496"/>
      <c r="AH16" s="494">
        <v>30.5</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3766448</v>
      </c>
      <c r="BO16" s="408"/>
      <c r="BP16" s="408"/>
      <c r="BQ16" s="408"/>
      <c r="BR16" s="408"/>
      <c r="BS16" s="408"/>
      <c r="BT16" s="408"/>
      <c r="BU16" s="409"/>
      <c r="BV16" s="407">
        <v>3585856</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6272</v>
      </c>
      <c r="AD17" s="459"/>
      <c r="AE17" s="459"/>
      <c r="AF17" s="459"/>
      <c r="AG17" s="501"/>
      <c r="AH17" s="458">
        <v>5337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3957809</v>
      </c>
      <c r="BO17" s="408"/>
      <c r="BP17" s="408"/>
      <c r="BQ17" s="408"/>
      <c r="BR17" s="408"/>
      <c r="BS17" s="408"/>
      <c r="BT17" s="408"/>
      <c r="BU17" s="409"/>
      <c r="BV17" s="407">
        <v>3648732</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32" t="s">
        <v>147</v>
      </c>
      <c r="C18" s="450"/>
      <c r="D18" s="450"/>
      <c r="E18" s="533"/>
      <c r="F18" s="533"/>
      <c r="G18" s="533"/>
      <c r="H18" s="533"/>
      <c r="I18" s="533"/>
      <c r="J18" s="533"/>
      <c r="K18" s="533"/>
      <c r="L18" s="534">
        <v>6.55</v>
      </c>
      <c r="M18" s="534"/>
      <c r="N18" s="534"/>
      <c r="O18" s="534"/>
      <c r="P18" s="534"/>
      <c r="Q18" s="534"/>
      <c r="R18" s="535"/>
      <c r="S18" s="535"/>
      <c r="T18" s="535"/>
      <c r="U18" s="535"/>
      <c r="V18" s="536"/>
      <c r="W18" s="425"/>
      <c r="X18" s="426"/>
      <c r="Y18" s="426"/>
      <c r="Z18" s="426"/>
      <c r="AA18" s="426"/>
      <c r="AB18" s="417"/>
      <c r="AC18" s="537">
        <v>70.400000000000006</v>
      </c>
      <c r="AD18" s="538"/>
      <c r="AE18" s="538"/>
      <c r="AF18" s="538"/>
      <c r="AG18" s="539"/>
      <c r="AH18" s="537">
        <v>66.900000000000006</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4156025</v>
      </c>
      <c r="BO18" s="408"/>
      <c r="BP18" s="408"/>
      <c r="BQ18" s="408"/>
      <c r="BR18" s="408"/>
      <c r="BS18" s="408"/>
      <c r="BT18" s="408"/>
      <c r="BU18" s="409"/>
      <c r="BV18" s="407">
        <v>4081304</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32" t="s">
        <v>149</v>
      </c>
      <c r="C19" s="450"/>
      <c r="D19" s="450"/>
      <c r="E19" s="533"/>
      <c r="F19" s="533"/>
      <c r="G19" s="533"/>
      <c r="H19" s="533"/>
      <c r="I19" s="533"/>
      <c r="J19" s="533"/>
      <c r="K19" s="533"/>
      <c r="L19" s="541">
        <v>2798</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6266601</v>
      </c>
      <c r="BO19" s="408"/>
      <c r="BP19" s="408"/>
      <c r="BQ19" s="408"/>
      <c r="BR19" s="408"/>
      <c r="BS19" s="408"/>
      <c r="BT19" s="408"/>
      <c r="BU19" s="409"/>
      <c r="BV19" s="407">
        <v>6063998</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32" t="s">
        <v>151</v>
      </c>
      <c r="C20" s="450"/>
      <c r="D20" s="450"/>
      <c r="E20" s="533"/>
      <c r="F20" s="533"/>
      <c r="G20" s="533"/>
      <c r="H20" s="533"/>
      <c r="I20" s="533"/>
      <c r="J20" s="533"/>
      <c r="K20" s="533"/>
      <c r="L20" s="541">
        <v>6936</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7133531</v>
      </c>
      <c r="BO22" s="371"/>
      <c r="BP22" s="371"/>
      <c r="BQ22" s="371"/>
      <c r="BR22" s="371"/>
      <c r="BS22" s="371"/>
      <c r="BT22" s="371"/>
      <c r="BU22" s="372"/>
      <c r="BV22" s="370">
        <v>7112741</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4016277</v>
      </c>
      <c r="BO23" s="408"/>
      <c r="BP23" s="408"/>
      <c r="BQ23" s="408"/>
      <c r="BR23" s="408"/>
      <c r="BS23" s="408"/>
      <c r="BT23" s="408"/>
      <c r="BU23" s="409"/>
      <c r="BV23" s="407">
        <v>4237220</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7500</v>
      </c>
      <c r="R24" s="459"/>
      <c r="S24" s="459"/>
      <c r="T24" s="459"/>
      <c r="U24" s="459"/>
      <c r="V24" s="501"/>
      <c r="W24" s="553"/>
      <c r="X24" s="554"/>
      <c r="Y24" s="555"/>
      <c r="Z24" s="457" t="s">
        <v>162</v>
      </c>
      <c r="AA24" s="437"/>
      <c r="AB24" s="437"/>
      <c r="AC24" s="437"/>
      <c r="AD24" s="437"/>
      <c r="AE24" s="437"/>
      <c r="AF24" s="437"/>
      <c r="AG24" s="438"/>
      <c r="AH24" s="458">
        <v>101</v>
      </c>
      <c r="AI24" s="459"/>
      <c r="AJ24" s="459"/>
      <c r="AK24" s="459"/>
      <c r="AL24" s="501"/>
      <c r="AM24" s="458">
        <v>314413</v>
      </c>
      <c r="AN24" s="459"/>
      <c r="AO24" s="459"/>
      <c r="AP24" s="459"/>
      <c r="AQ24" s="459"/>
      <c r="AR24" s="501"/>
      <c r="AS24" s="458">
        <v>3113</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4520656</v>
      </c>
      <c r="BO24" s="408"/>
      <c r="BP24" s="408"/>
      <c r="BQ24" s="408"/>
      <c r="BR24" s="408"/>
      <c r="BS24" s="408"/>
      <c r="BT24" s="408"/>
      <c r="BU24" s="409"/>
      <c r="BV24" s="407">
        <v>4285727</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1</v>
      </c>
      <c r="M25" s="459"/>
      <c r="N25" s="459"/>
      <c r="O25" s="459"/>
      <c r="P25" s="501"/>
      <c r="Q25" s="458">
        <v>6370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1165810</v>
      </c>
      <c r="BO25" s="371"/>
      <c r="BP25" s="371"/>
      <c r="BQ25" s="371"/>
      <c r="BR25" s="371"/>
      <c r="BS25" s="371"/>
      <c r="BT25" s="371"/>
      <c r="BU25" s="372"/>
      <c r="BV25" s="370">
        <v>1056055</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5930</v>
      </c>
      <c r="R26" s="459"/>
      <c r="S26" s="459"/>
      <c r="T26" s="459"/>
      <c r="U26" s="459"/>
      <c r="V26" s="501"/>
      <c r="W26" s="553"/>
      <c r="X26" s="554"/>
      <c r="Y26" s="555"/>
      <c r="Z26" s="457" t="s">
        <v>168</v>
      </c>
      <c r="AA26" s="559"/>
      <c r="AB26" s="559"/>
      <c r="AC26" s="559"/>
      <c r="AD26" s="559"/>
      <c r="AE26" s="559"/>
      <c r="AF26" s="559"/>
      <c r="AG26" s="560"/>
      <c r="AH26" s="458">
        <v>3</v>
      </c>
      <c r="AI26" s="459"/>
      <c r="AJ26" s="459"/>
      <c r="AK26" s="459"/>
      <c r="AL26" s="501"/>
      <c r="AM26" s="458">
        <v>7491</v>
      </c>
      <c r="AN26" s="459"/>
      <c r="AO26" s="459"/>
      <c r="AP26" s="459"/>
      <c r="AQ26" s="459"/>
      <c r="AR26" s="501"/>
      <c r="AS26" s="458">
        <v>2497</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3700</v>
      </c>
      <c r="R27" s="459"/>
      <c r="S27" s="459"/>
      <c r="T27" s="459"/>
      <c r="U27" s="459"/>
      <c r="V27" s="501"/>
      <c r="W27" s="553"/>
      <c r="X27" s="554"/>
      <c r="Y27" s="555"/>
      <c r="Z27" s="457" t="s">
        <v>171</v>
      </c>
      <c r="AA27" s="437"/>
      <c r="AB27" s="437"/>
      <c r="AC27" s="437"/>
      <c r="AD27" s="437"/>
      <c r="AE27" s="437"/>
      <c r="AF27" s="437"/>
      <c r="AG27" s="438"/>
      <c r="AH27" s="458">
        <v>11</v>
      </c>
      <c r="AI27" s="459"/>
      <c r="AJ27" s="459"/>
      <c r="AK27" s="459"/>
      <c r="AL27" s="501"/>
      <c r="AM27" s="458">
        <v>36388</v>
      </c>
      <c r="AN27" s="459"/>
      <c r="AO27" s="459"/>
      <c r="AP27" s="459"/>
      <c r="AQ27" s="459"/>
      <c r="AR27" s="501"/>
      <c r="AS27" s="458">
        <v>3308</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t="s">
        <v>122</v>
      </c>
      <c r="BO27" s="530"/>
      <c r="BP27" s="530"/>
      <c r="BQ27" s="530"/>
      <c r="BR27" s="530"/>
      <c r="BS27" s="530"/>
      <c r="BT27" s="530"/>
      <c r="BU27" s="531"/>
      <c r="BV27" s="529" t="s">
        <v>122</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2900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1421457</v>
      </c>
      <c r="BO28" s="371"/>
      <c r="BP28" s="371"/>
      <c r="BQ28" s="371"/>
      <c r="BR28" s="371"/>
      <c r="BS28" s="371"/>
      <c r="BT28" s="371"/>
      <c r="BU28" s="372"/>
      <c r="BV28" s="370">
        <v>1119957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10</v>
      </c>
      <c r="M29" s="459"/>
      <c r="N29" s="459"/>
      <c r="O29" s="459"/>
      <c r="P29" s="501"/>
      <c r="Q29" s="458">
        <v>2600</v>
      </c>
      <c r="R29" s="459"/>
      <c r="S29" s="459"/>
      <c r="T29" s="459"/>
      <c r="U29" s="459"/>
      <c r="V29" s="501"/>
      <c r="W29" s="556"/>
      <c r="X29" s="557"/>
      <c r="Y29" s="558"/>
      <c r="Z29" s="457" t="s">
        <v>177</v>
      </c>
      <c r="AA29" s="437"/>
      <c r="AB29" s="437"/>
      <c r="AC29" s="437"/>
      <c r="AD29" s="437"/>
      <c r="AE29" s="437"/>
      <c r="AF29" s="437"/>
      <c r="AG29" s="438"/>
      <c r="AH29" s="458">
        <v>112</v>
      </c>
      <c r="AI29" s="459"/>
      <c r="AJ29" s="459"/>
      <c r="AK29" s="459"/>
      <c r="AL29" s="501"/>
      <c r="AM29" s="458">
        <v>350801</v>
      </c>
      <c r="AN29" s="459"/>
      <c r="AO29" s="459"/>
      <c r="AP29" s="459"/>
      <c r="AQ29" s="459"/>
      <c r="AR29" s="501"/>
      <c r="AS29" s="458">
        <v>3132</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51047</v>
      </c>
      <c r="BO29" s="408"/>
      <c r="BP29" s="408"/>
      <c r="BQ29" s="408"/>
      <c r="BR29" s="408"/>
      <c r="BS29" s="408"/>
      <c r="BT29" s="408"/>
      <c r="BU29" s="409"/>
      <c r="BV29" s="407">
        <v>33626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100.1</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707665</v>
      </c>
      <c r="BO30" s="530"/>
      <c r="BP30" s="530"/>
      <c r="BQ30" s="530"/>
      <c r="BR30" s="530"/>
      <c r="BS30" s="530"/>
      <c r="BT30" s="530"/>
      <c r="BU30" s="531"/>
      <c r="BV30" s="529">
        <v>767198</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v>
      </c>
      <c r="X34" s="598"/>
      <c r="Y34" s="598"/>
      <c r="Z34" s="598"/>
      <c r="AA34" s="598"/>
      <c r="AB34" s="598"/>
      <c r="AC34" s="598"/>
      <c r="AD34" s="598"/>
      <c r="AE34" s="598"/>
      <c r="AF34" s="598"/>
      <c r="AG34" s="598"/>
      <c r="AH34" s="598"/>
      <c r="AI34" s="598"/>
      <c r="AJ34" s="598"/>
      <c r="AK34" s="598"/>
      <c r="AL34" s="169"/>
      <c r="AM34" s="597">
        <f>IF(AO34="","",MAX(C34:D43,U34:V43)+1)</f>
        <v>7</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f>IF(BG34="","",MAX(C34:D43,U34:V43,AM34:AN43)+1)</f>
        <v>9</v>
      </c>
      <c r="BF34" s="597"/>
      <c r="BG34" s="598" t="str">
        <f>IF('各会計、関係団体の財政状況及び健全化判断比率'!B33="","",'各会計、関係団体の財政状況及び健全化判断比率'!B33)</f>
        <v>駅前通り線周辺地区土地区画整理事業特別会計（公営企業）</v>
      </c>
      <c r="BH34" s="598"/>
      <c r="BI34" s="598"/>
      <c r="BJ34" s="598"/>
      <c r="BK34" s="598"/>
      <c r="BL34" s="598"/>
      <c r="BM34" s="598"/>
      <c r="BN34" s="598"/>
      <c r="BO34" s="598"/>
      <c r="BP34" s="598"/>
      <c r="BQ34" s="598"/>
      <c r="BR34" s="598"/>
      <c r="BS34" s="598"/>
      <c r="BT34" s="598"/>
      <c r="BU34" s="598"/>
      <c r="BV34" s="169"/>
      <c r="BW34" s="597">
        <f>IF(BY34="","",MAX(C34:D43,U34:V43,AM34:AN43,BE34:BF43)+1)</f>
        <v>10</v>
      </c>
      <c r="BX34" s="597"/>
      <c r="BY34" s="598" t="str">
        <f>IF('各会計、関係団体の財政状況及び健全化判断比率'!B68="","",'各会計、関係団体の財政状況及び健全化判断比率'!B68)</f>
        <v>南足柄市外五ケ市町組合</v>
      </c>
      <c r="BZ34" s="598"/>
      <c r="CA34" s="598"/>
      <c r="CB34" s="598"/>
      <c r="CC34" s="598"/>
      <c r="CD34" s="598"/>
      <c r="CE34" s="598"/>
      <c r="CF34" s="598"/>
      <c r="CG34" s="598"/>
      <c r="CH34" s="598"/>
      <c r="CI34" s="598"/>
      <c r="CJ34" s="598"/>
      <c r="CK34" s="598"/>
      <c r="CL34" s="598"/>
      <c r="CM34" s="598"/>
      <c r="CN34" s="169"/>
      <c r="CO34" s="597">
        <f>IF(CQ34="","",MAX(C34:D43,U34:V43,AM34:AN43,BE34:BF43,BW34:BX43)+1)</f>
        <v>20</v>
      </c>
      <c r="CP34" s="597"/>
      <c r="CQ34" s="598" t="str">
        <f>IF('各会計、関係団体の財政状況及び健全化判断比率'!BS7="","",'各会計、関係団体の財政状況及び健全化判断比率'!BS7)</f>
        <v>開成町土地開発公社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給食事業特別会計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介護保険事業特別会計</v>
      </c>
      <c r="X35" s="598"/>
      <c r="Y35" s="598"/>
      <c r="Z35" s="598"/>
      <c r="AA35" s="598"/>
      <c r="AB35" s="598"/>
      <c r="AC35" s="598"/>
      <c r="AD35" s="598"/>
      <c r="AE35" s="598"/>
      <c r="AF35" s="598"/>
      <c r="AG35" s="598"/>
      <c r="AH35" s="598"/>
      <c r="AI35" s="598"/>
      <c r="AJ35" s="598"/>
      <c r="AK35" s="598"/>
      <c r="AL35" s="169"/>
      <c r="AM35" s="597">
        <f t="shared" ref="AM35:AM43" si="0">IF(AO35="","",AM34+1)</f>
        <v>8</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11</v>
      </c>
      <c r="BX35" s="597"/>
      <c r="BY35" s="598" t="str">
        <f>IF('各会計、関係団体の財政状況及び健全化判断比率'!B69="","",'各会計、関係団体の財政状況及び健全化判断比率'!B69)</f>
        <v>南足柄市外二ケ町組合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駅前通り線周辺地区土地区画整理事業特別会計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後期高齢者医療事業特別会計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12</v>
      </c>
      <c r="BX36" s="597"/>
      <c r="BY36" s="598" t="str">
        <f>IF('各会計、関係団体の財政状況及び健全化判断比率'!B70="","",'各会計、関係団体の財政状況及び健全化判断比率'!B70)</f>
        <v>南足柄市・山北町・開成町一部事務組合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13</v>
      </c>
      <c r="BX37" s="597"/>
      <c r="BY37" s="598" t="str">
        <f>IF('各会計、関係団体の財政状況及び健全化判断比率'!B71="","",'各会計、関係団体の財政状況及び健全化判断比率'!B71)</f>
        <v>松田町外三ケ町組合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14</v>
      </c>
      <c r="BX38" s="597"/>
      <c r="BY38" s="598" t="str">
        <f>IF('各会計、関係団体の財政状況及び健全化判断比率'!B72="","",'各会計、関係団体の財政状況及び健全化判断比率'!B72)</f>
        <v>松田町外二ヶ町組合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15</v>
      </c>
      <c r="BX39" s="597"/>
      <c r="BY39" s="598" t="str">
        <f>IF('各会計、関係団体の財政状況及び健全化判断比率'!B73="","",'各会計、関係団体の財政状況及び健全化判断比率'!B73)</f>
        <v>足柄上衛生組合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16</v>
      </c>
      <c r="BX40" s="597"/>
      <c r="BY40" s="598" t="str">
        <f>IF('各会計、関係団体の財政状況及び健全化判断比率'!B74="","",'各会計、関係団体の財政状況及び健全化判断比率'!B74)</f>
        <v>神奈川県市町村職員退職手当組合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17</v>
      </c>
      <c r="BX41" s="597"/>
      <c r="BY41" s="598" t="str">
        <f>IF('各会計、関係団体の財政状況及び健全化判断比率'!B75="","",'各会計、関係団体の財政状況及び健全化判断比率'!B75)</f>
        <v>南足柄市外四ケ市町組合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18</v>
      </c>
      <c r="BX42" s="597"/>
      <c r="BY42" s="598" t="str">
        <f>IF('各会計、関係団体の財政状況及び健全化判断比率'!B76="","",'各会計、関係団体の財政状況及び健全化判断比率'!B76)</f>
        <v>足柄西部清掃組合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19</v>
      </c>
      <c r="BX43" s="597"/>
      <c r="BY43" s="598" t="str">
        <f>IF('各会計、関係団体の財政状況及び健全化判断比率'!B77="","",'各会計、関係団体の財政状況及び健全化判断比率'!B77)</f>
        <v>神奈川県後期高齢者医療広域連合(一般会計)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L1Te5BqYGJvLUg711YL+jEs9G5KqYV1URgEmFX3DsMx2lns1i3sSjk3+AU5o8Qjt0AxccuWgJDOu1IZKe1D6Cw==" saltValue="kvZ01S5rVXg13lcd70FPM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2" t="s">
        <v>534</v>
      </c>
      <c r="D34" s="1152"/>
      <c r="E34" s="1153"/>
      <c r="F34" s="32">
        <v>11.95</v>
      </c>
      <c r="G34" s="33">
        <v>11.12</v>
      </c>
      <c r="H34" s="33">
        <v>12.27</v>
      </c>
      <c r="I34" s="33">
        <v>12.26</v>
      </c>
      <c r="J34" s="34">
        <v>11.53</v>
      </c>
      <c r="K34" s="22"/>
      <c r="L34" s="22"/>
      <c r="M34" s="22"/>
      <c r="N34" s="22"/>
      <c r="O34" s="22"/>
      <c r="P34" s="22"/>
    </row>
    <row r="35" spans="1:16" ht="39" customHeight="1" x14ac:dyDescent="0.2">
      <c r="A35" s="22"/>
      <c r="B35" s="35"/>
      <c r="C35" s="1146" t="s">
        <v>535</v>
      </c>
      <c r="D35" s="1147"/>
      <c r="E35" s="1148"/>
      <c r="F35" s="36">
        <v>11.55</v>
      </c>
      <c r="G35" s="37">
        <v>12</v>
      </c>
      <c r="H35" s="37">
        <v>10.69</v>
      </c>
      <c r="I35" s="37">
        <v>9.8800000000000008</v>
      </c>
      <c r="J35" s="38">
        <v>10.26</v>
      </c>
      <c r="K35" s="22"/>
      <c r="L35" s="22"/>
      <c r="M35" s="22"/>
      <c r="N35" s="22"/>
      <c r="O35" s="22"/>
      <c r="P35" s="22"/>
    </row>
    <row r="36" spans="1:16" ht="39" customHeight="1" x14ac:dyDescent="0.2">
      <c r="A36" s="22"/>
      <c r="B36" s="35"/>
      <c r="C36" s="1146" t="s">
        <v>536</v>
      </c>
      <c r="D36" s="1147"/>
      <c r="E36" s="1148"/>
      <c r="F36" s="36">
        <v>1.4</v>
      </c>
      <c r="G36" s="37">
        <v>2.89</v>
      </c>
      <c r="H36" s="37">
        <v>3.74</v>
      </c>
      <c r="I36" s="37">
        <v>4.9400000000000004</v>
      </c>
      <c r="J36" s="38">
        <v>5.62</v>
      </c>
      <c r="K36" s="22"/>
      <c r="L36" s="22"/>
      <c r="M36" s="22"/>
      <c r="N36" s="22"/>
      <c r="O36" s="22"/>
      <c r="P36" s="22"/>
    </row>
    <row r="37" spans="1:16" ht="39" customHeight="1" x14ac:dyDescent="0.2">
      <c r="A37" s="22"/>
      <c r="B37" s="35"/>
      <c r="C37" s="1146" t="s">
        <v>537</v>
      </c>
      <c r="D37" s="1147"/>
      <c r="E37" s="1148"/>
      <c r="F37" s="36" t="s">
        <v>489</v>
      </c>
      <c r="G37" s="37">
        <v>0.02</v>
      </c>
      <c r="H37" s="37">
        <v>0.74</v>
      </c>
      <c r="I37" s="37">
        <v>1.69</v>
      </c>
      <c r="J37" s="38">
        <v>1.7</v>
      </c>
      <c r="K37" s="22"/>
      <c r="L37" s="22"/>
      <c r="M37" s="22"/>
      <c r="N37" s="22"/>
      <c r="O37" s="22"/>
      <c r="P37" s="22"/>
    </row>
    <row r="38" spans="1:16" ht="39" customHeight="1" x14ac:dyDescent="0.2">
      <c r="A38" s="22"/>
      <c r="B38" s="35"/>
      <c r="C38" s="1146" t="s">
        <v>538</v>
      </c>
      <c r="D38" s="1147"/>
      <c r="E38" s="1148"/>
      <c r="F38" s="36">
        <v>1.04</v>
      </c>
      <c r="G38" s="37">
        <v>1.39</v>
      </c>
      <c r="H38" s="37">
        <v>1.01</v>
      </c>
      <c r="I38" s="37">
        <v>0.74</v>
      </c>
      <c r="J38" s="38">
        <v>1.53</v>
      </c>
      <c r="K38" s="22"/>
      <c r="L38" s="22"/>
      <c r="M38" s="22"/>
      <c r="N38" s="22"/>
      <c r="O38" s="22"/>
      <c r="P38" s="22"/>
    </row>
    <row r="39" spans="1:16" ht="39" customHeight="1" x14ac:dyDescent="0.2">
      <c r="A39" s="22"/>
      <c r="B39" s="35"/>
      <c r="C39" s="1146" t="s">
        <v>539</v>
      </c>
      <c r="D39" s="1147"/>
      <c r="E39" s="1148"/>
      <c r="F39" s="36">
        <v>1.63</v>
      </c>
      <c r="G39" s="37">
        <v>1.7</v>
      </c>
      <c r="H39" s="37">
        <v>1.89</v>
      </c>
      <c r="I39" s="37">
        <v>0.67</v>
      </c>
      <c r="J39" s="38">
        <v>0.53</v>
      </c>
      <c r="K39" s="22"/>
      <c r="L39" s="22"/>
      <c r="M39" s="22"/>
      <c r="N39" s="22"/>
      <c r="O39" s="22"/>
      <c r="P39" s="22"/>
    </row>
    <row r="40" spans="1:16" ht="39" customHeight="1" x14ac:dyDescent="0.2">
      <c r="A40" s="22"/>
      <c r="B40" s="35"/>
      <c r="C40" s="1146" t="s">
        <v>540</v>
      </c>
      <c r="D40" s="1147"/>
      <c r="E40" s="1148"/>
      <c r="F40" s="36">
        <v>0.26</v>
      </c>
      <c r="G40" s="37">
        <v>0.01</v>
      </c>
      <c r="H40" s="37">
        <v>0.16</v>
      </c>
      <c r="I40" s="37">
        <v>0.4</v>
      </c>
      <c r="J40" s="38">
        <v>0.52</v>
      </c>
      <c r="K40" s="22"/>
      <c r="L40" s="22"/>
      <c r="M40" s="22"/>
      <c r="N40" s="22"/>
      <c r="O40" s="22"/>
      <c r="P40" s="22"/>
    </row>
    <row r="41" spans="1:16" ht="39" customHeight="1" x14ac:dyDescent="0.2">
      <c r="A41" s="22"/>
      <c r="B41" s="35"/>
      <c r="C41" s="1146" t="s">
        <v>541</v>
      </c>
      <c r="D41" s="1147"/>
      <c r="E41" s="1148"/>
      <c r="F41" s="36">
        <v>0.01</v>
      </c>
      <c r="G41" s="37">
        <v>0.01</v>
      </c>
      <c r="H41" s="37">
        <v>0.03</v>
      </c>
      <c r="I41" s="37">
        <v>0.02</v>
      </c>
      <c r="J41" s="38">
        <v>0.02</v>
      </c>
      <c r="K41" s="22"/>
      <c r="L41" s="22"/>
      <c r="M41" s="22"/>
      <c r="N41" s="22"/>
      <c r="O41" s="22"/>
      <c r="P41" s="22"/>
    </row>
    <row r="42" spans="1:16" ht="39" customHeight="1" x14ac:dyDescent="0.2">
      <c r="A42" s="22"/>
      <c r="B42" s="39"/>
      <c r="C42" s="1146" t="s">
        <v>542</v>
      </c>
      <c r="D42" s="1147"/>
      <c r="E42" s="1148"/>
      <c r="F42" s="36" t="s">
        <v>489</v>
      </c>
      <c r="G42" s="37" t="s">
        <v>489</v>
      </c>
      <c r="H42" s="37" t="s">
        <v>489</v>
      </c>
      <c r="I42" s="37" t="s">
        <v>489</v>
      </c>
      <c r="J42" s="38" t="s">
        <v>489</v>
      </c>
      <c r="K42" s="22"/>
      <c r="L42" s="22"/>
      <c r="M42" s="22"/>
      <c r="N42" s="22"/>
      <c r="O42" s="22"/>
      <c r="P42" s="22"/>
    </row>
    <row r="43" spans="1:16" ht="39" customHeight="1" thickBot="1" x14ac:dyDescent="0.25">
      <c r="A43" s="22"/>
      <c r="B43" s="40"/>
      <c r="C43" s="1149" t="s">
        <v>543</v>
      </c>
      <c r="D43" s="1150"/>
      <c r="E43" s="1151"/>
      <c r="F43" s="41" t="s">
        <v>489</v>
      </c>
      <c r="G43" s="42" t="s">
        <v>489</v>
      </c>
      <c r="H43" s="42" t="s">
        <v>489</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vyfDwyhUz/E/PTW44ckxOm/MPxwkMh49AGMJpqSkZsGJA0350sdDMTiVzFN++ydUHiK/uplvnnDirktn6bffsQ==" saltValue="U87CqLBQfh4vj1sXJOfo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54" t="s">
        <v>9</v>
      </c>
      <c r="C45" s="1155"/>
      <c r="D45" s="58"/>
      <c r="E45" s="1160" t="s">
        <v>10</v>
      </c>
      <c r="F45" s="1160"/>
      <c r="G45" s="1160"/>
      <c r="H45" s="1160"/>
      <c r="I45" s="1160"/>
      <c r="J45" s="1161"/>
      <c r="K45" s="59">
        <v>457</v>
      </c>
      <c r="L45" s="60">
        <v>471</v>
      </c>
      <c r="M45" s="60">
        <v>500</v>
      </c>
      <c r="N45" s="60">
        <v>578</v>
      </c>
      <c r="O45" s="61">
        <v>571</v>
      </c>
      <c r="P45" s="48"/>
      <c r="Q45" s="48"/>
      <c r="R45" s="48"/>
      <c r="S45" s="48"/>
      <c r="T45" s="48"/>
      <c r="U45" s="48"/>
    </row>
    <row r="46" spans="1:21" ht="30.75" customHeight="1" x14ac:dyDescent="0.2">
      <c r="A46" s="48"/>
      <c r="B46" s="1156"/>
      <c r="C46" s="1157"/>
      <c r="D46" s="62"/>
      <c r="E46" s="1162" t="s">
        <v>11</v>
      </c>
      <c r="F46" s="1162"/>
      <c r="G46" s="1162"/>
      <c r="H46" s="1162"/>
      <c r="I46" s="1162"/>
      <c r="J46" s="1163"/>
      <c r="K46" s="63" t="s">
        <v>489</v>
      </c>
      <c r="L46" s="64" t="s">
        <v>489</v>
      </c>
      <c r="M46" s="64" t="s">
        <v>489</v>
      </c>
      <c r="N46" s="64" t="s">
        <v>489</v>
      </c>
      <c r="O46" s="65" t="s">
        <v>489</v>
      </c>
      <c r="P46" s="48"/>
      <c r="Q46" s="48"/>
      <c r="R46" s="48"/>
      <c r="S46" s="48"/>
      <c r="T46" s="48"/>
      <c r="U46" s="48"/>
    </row>
    <row r="47" spans="1:21" ht="30.75" customHeight="1" x14ac:dyDescent="0.2">
      <c r="A47" s="48"/>
      <c r="B47" s="1156"/>
      <c r="C47" s="1157"/>
      <c r="D47" s="62"/>
      <c r="E47" s="1162" t="s">
        <v>12</v>
      </c>
      <c r="F47" s="1162"/>
      <c r="G47" s="1162"/>
      <c r="H47" s="1162"/>
      <c r="I47" s="1162"/>
      <c r="J47" s="1163"/>
      <c r="K47" s="63" t="s">
        <v>489</v>
      </c>
      <c r="L47" s="64" t="s">
        <v>489</v>
      </c>
      <c r="M47" s="64" t="s">
        <v>489</v>
      </c>
      <c r="N47" s="64" t="s">
        <v>489</v>
      </c>
      <c r="O47" s="65" t="s">
        <v>489</v>
      </c>
      <c r="P47" s="48"/>
      <c r="Q47" s="48"/>
      <c r="R47" s="48"/>
      <c r="S47" s="48"/>
      <c r="T47" s="48"/>
      <c r="U47" s="48"/>
    </row>
    <row r="48" spans="1:21" ht="30.75" customHeight="1" x14ac:dyDescent="0.2">
      <c r="A48" s="48"/>
      <c r="B48" s="1156"/>
      <c r="C48" s="1157"/>
      <c r="D48" s="62"/>
      <c r="E48" s="1162" t="s">
        <v>13</v>
      </c>
      <c r="F48" s="1162"/>
      <c r="G48" s="1162"/>
      <c r="H48" s="1162"/>
      <c r="I48" s="1162"/>
      <c r="J48" s="1163"/>
      <c r="K48" s="63">
        <v>127</v>
      </c>
      <c r="L48" s="64">
        <v>67</v>
      </c>
      <c r="M48" s="64">
        <v>117</v>
      </c>
      <c r="N48" s="64">
        <v>127</v>
      </c>
      <c r="O48" s="65">
        <v>159</v>
      </c>
      <c r="P48" s="48"/>
      <c r="Q48" s="48"/>
      <c r="R48" s="48"/>
      <c r="S48" s="48"/>
      <c r="T48" s="48"/>
      <c r="U48" s="48"/>
    </row>
    <row r="49" spans="1:21" ht="30.75" customHeight="1" x14ac:dyDescent="0.2">
      <c r="A49" s="48"/>
      <c r="B49" s="1156"/>
      <c r="C49" s="1157"/>
      <c r="D49" s="62"/>
      <c r="E49" s="1162" t="s">
        <v>14</v>
      </c>
      <c r="F49" s="1162"/>
      <c r="G49" s="1162"/>
      <c r="H49" s="1162"/>
      <c r="I49" s="1162"/>
      <c r="J49" s="1163"/>
      <c r="K49" s="63">
        <v>37</v>
      </c>
      <c r="L49" s="64">
        <v>14</v>
      </c>
      <c r="M49" s="64">
        <v>1</v>
      </c>
      <c r="N49" s="64">
        <v>2</v>
      </c>
      <c r="O49" s="65">
        <v>3</v>
      </c>
      <c r="P49" s="48"/>
      <c r="Q49" s="48"/>
      <c r="R49" s="48"/>
      <c r="S49" s="48"/>
      <c r="T49" s="48"/>
      <c r="U49" s="48"/>
    </row>
    <row r="50" spans="1:21" ht="30.75" customHeight="1" x14ac:dyDescent="0.2">
      <c r="A50" s="48"/>
      <c r="B50" s="1156"/>
      <c r="C50" s="1157"/>
      <c r="D50" s="62"/>
      <c r="E50" s="1162" t="s">
        <v>15</v>
      </c>
      <c r="F50" s="1162"/>
      <c r="G50" s="1162"/>
      <c r="H50" s="1162"/>
      <c r="I50" s="1162"/>
      <c r="J50" s="1163"/>
      <c r="K50" s="63">
        <v>38</v>
      </c>
      <c r="L50" s="64">
        <v>38</v>
      </c>
      <c r="M50" s="64">
        <v>38</v>
      </c>
      <c r="N50" s="64">
        <v>45</v>
      </c>
      <c r="O50" s="65">
        <v>48</v>
      </c>
      <c r="P50" s="48"/>
      <c r="Q50" s="48"/>
      <c r="R50" s="48"/>
      <c r="S50" s="48"/>
      <c r="T50" s="48"/>
      <c r="U50" s="48"/>
    </row>
    <row r="51" spans="1:21" ht="30.75" customHeight="1" x14ac:dyDescent="0.2">
      <c r="A51" s="48"/>
      <c r="B51" s="1158"/>
      <c r="C51" s="1159"/>
      <c r="D51" s="66"/>
      <c r="E51" s="1162" t="s">
        <v>16</v>
      </c>
      <c r="F51" s="1162"/>
      <c r="G51" s="1162"/>
      <c r="H51" s="1162"/>
      <c r="I51" s="1162"/>
      <c r="J51" s="1163"/>
      <c r="K51" s="63" t="s">
        <v>489</v>
      </c>
      <c r="L51" s="64" t="s">
        <v>489</v>
      </c>
      <c r="M51" s="64" t="s">
        <v>489</v>
      </c>
      <c r="N51" s="64" t="s">
        <v>489</v>
      </c>
      <c r="O51" s="65" t="s">
        <v>489</v>
      </c>
      <c r="P51" s="48"/>
      <c r="Q51" s="48"/>
      <c r="R51" s="48"/>
      <c r="S51" s="48"/>
      <c r="T51" s="48"/>
      <c r="U51" s="48"/>
    </row>
    <row r="52" spans="1:21" ht="30.75" customHeight="1" x14ac:dyDescent="0.2">
      <c r="A52" s="48"/>
      <c r="B52" s="1164" t="s">
        <v>17</v>
      </c>
      <c r="C52" s="1165"/>
      <c r="D52" s="66"/>
      <c r="E52" s="1162" t="s">
        <v>18</v>
      </c>
      <c r="F52" s="1162"/>
      <c r="G52" s="1162"/>
      <c r="H52" s="1162"/>
      <c r="I52" s="1162"/>
      <c r="J52" s="1163"/>
      <c r="K52" s="63">
        <v>446</v>
      </c>
      <c r="L52" s="64">
        <v>444</v>
      </c>
      <c r="M52" s="64">
        <v>437</v>
      </c>
      <c r="N52" s="64">
        <v>450</v>
      </c>
      <c r="O52" s="65">
        <v>441</v>
      </c>
      <c r="P52" s="48"/>
      <c r="Q52" s="48"/>
      <c r="R52" s="48"/>
      <c r="S52" s="48"/>
      <c r="T52" s="48"/>
      <c r="U52" s="48"/>
    </row>
    <row r="53" spans="1:21" ht="30.75" customHeight="1" thickBot="1" x14ac:dyDescent="0.25">
      <c r="A53" s="48"/>
      <c r="B53" s="1166" t="s">
        <v>19</v>
      </c>
      <c r="C53" s="1167"/>
      <c r="D53" s="67"/>
      <c r="E53" s="1168" t="s">
        <v>20</v>
      </c>
      <c r="F53" s="1168"/>
      <c r="G53" s="1168"/>
      <c r="H53" s="1168"/>
      <c r="I53" s="1168"/>
      <c r="J53" s="1169"/>
      <c r="K53" s="68">
        <v>213</v>
      </c>
      <c r="L53" s="69">
        <v>146</v>
      </c>
      <c r="M53" s="69">
        <v>219</v>
      </c>
      <c r="N53" s="69">
        <v>302</v>
      </c>
      <c r="O53" s="70">
        <v>340</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544</v>
      </c>
      <c r="L57" s="81" t="s">
        <v>545</v>
      </c>
      <c r="M57" s="81" t="s">
        <v>546</v>
      </c>
      <c r="N57" s="81" t="s">
        <v>547</v>
      </c>
      <c r="O57" s="82" t="s">
        <v>548</v>
      </c>
      <c r="P57" s="48"/>
      <c r="Q57" s="48"/>
      <c r="R57" s="48"/>
      <c r="S57" s="48"/>
      <c r="T57" s="48"/>
      <c r="U57" s="48"/>
    </row>
    <row r="58" spans="1:21" ht="31.5" customHeight="1" x14ac:dyDescent="0.2">
      <c r="B58" s="1170" t="s">
        <v>24</v>
      </c>
      <c r="C58" s="1171"/>
      <c r="D58" s="1176" t="s">
        <v>25</v>
      </c>
      <c r="E58" s="1177"/>
      <c r="F58" s="1177"/>
      <c r="G58" s="1177"/>
      <c r="H58" s="1177"/>
      <c r="I58" s="1177"/>
      <c r="J58" s="1178"/>
      <c r="K58" s="83"/>
      <c r="L58" s="84"/>
      <c r="M58" s="84"/>
      <c r="N58" s="84"/>
      <c r="O58" s="85"/>
    </row>
    <row r="59" spans="1:21" ht="31.5" customHeight="1" x14ac:dyDescent="0.2">
      <c r="B59" s="1172"/>
      <c r="C59" s="1173"/>
      <c r="D59" s="1179" t="s">
        <v>26</v>
      </c>
      <c r="E59" s="1180"/>
      <c r="F59" s="1180"/>
      <c r="G59" s="1180"/>
      <c r="H59" s="1180"/>
      <c r="I59" s="1180"/>
      <c r="J59" s="1181"/>
      <c r="K59" s="86"/>
      <c r="L59" s="87"/>
      <c r="M59" s="87"/>
      <c r="N59" s="87"/>
      <c r="O59" s="88"/>
    </row>
    <row r="60" spans="1:21" ht="31.5" customHeight="1" thickBot="1" x14ac:dyDescent="0.25">
      <c r="B60" s="1174"/>
      <c r="C60" s="1175"/>
      <c r="D60" s="1182" t="s">
        <v>27</v>
      </c>
      <c r="E60" s="1183"/>
      <c r="F60" s="1183"/>
      <c r="G60" s="1183"/>
      <c r="H60" s="1183"/>
      <c r="I60" s="1183"/>
      <c r="J60" s="1184"/>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TVqDn19AnBOCv5f8/8iA81rze10ubDo/5pADaYr8opQAeQ6kDqKWdN4nw/bRFlg63GUCKfxUNh2WibptQ8xEkw==" saltValue="zsGqdbVt2rmyRWKoRbFhz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85" t="s">
        <v>30</v>
      </c>
      <c r="C41" s="1186"/>
      <c r="D41" s="105"/>
      <c r="E41" s="1191" t="s">
        <v>31</v>
      </c>
      <c r="F41" s="1191"/>
      <c r="G41" s="1191"/>
      <c r="H41" s="1192"/>
      <c r="I41" s="343">
        <v>6870</v>
      </c>
      <c r="J41" s="344">
        <v>7137</v>
      </c>
      <c r="K41" s="344">
        <v>7069</v>
      </c>
      <c r="L41" s="344">
        <v>7113</v>
      </c>
      <c r="M41" s="345">
        <v>7134</v>
      </c>
    </row>
    <row r="42" spans="2:13" ht="27.75" customHeight="1" x14ac:dyDescent="0.2">
      <c r="B42" s="1187"/>
      <c r="C42" s="1188"/>
      <c r="D42" s="106"/>
      <c r="E42" s="1193" t="s">
        <v>32</v>
      </c>
      <c r="F42" s="1193"/>
      <c r="G42" s="1193"/>
      <c r="H42" s="1194"/>
      <c r="I42" s="346">
        <v>204</v>
      </c>
      <c r="J42" s="347">
        <v>227</v>
      </c>
      <c r="K42" s="347">
        <v>189</v>
      </c>
      <c r="L42" s="347">
        <v>144</v>
      </c>
      <c r="M42" s="348">
        <v>96</v>
      </c>
    </row>
    <row r="43" spans="2:13" ht="27.75" customHeight="1" x14ac:dyDescent="0.2">
      <c r="B43" s="1187"/>
      <c r="C43" s="1188"/>
      <c r="D43" s="106"/>
      <c r="E43" s="1193" t="s">
        <v>33</v>
      </c>
      <c r="F43" s="1193"/>
      <c r="G43" s="1193"/>
      <c r="H43" s="1194"/>
      <c r="I43" s="346">
        <v>1140</v>
      </c>
      <c r="J43" s="347">
        <v>826</v>
      </c>
      <c r="K43" s="347">
        <v>808</v>
      </c>
      <c r="L43" s="347">
        <v>823</v>
      </c>
      <c r="M43" s="348">
        <v>1132</v>
      </c>
    </row>
    <row r="44" spans="2:13" ht="27.75" customHeight="1" x14ac:dyDescent="0.2">
      <c r="B44" s="1187"/>
      <c r="C44" s="1188"/>
      <c r="D44" s="106"/>
      <c r="E44" s="1193" t="s">
        <v>34</v>
      </c>
      <c r="F44" s="1193"/>
      <c r="G44" s="1193"/>
      <c r="H44" s="1194"/>
      <c r="I44" s="346">
        <v>32</v>
      </c>
      <c r="J44" s="347">
        <v>19</v>
      </c>
      <c r="K44" s="347">
        <v>37</v>
      </c>
      <c r="L44" s="347">
        <v>61</v>
      </c>
      <c r="M44" s="348">
        <v>72</v>
      </c>
    </row>
    <row r="45" spans="2:13" ht="27.75" customHeight="1" x14ac:dyDescent="0.2">
      <c r="B45" s="1187"/>
      <c r="C45" s="1188"/>
      <c r="D45" s="106"/>
      <c r="E45" s="1193" t="s">
        <v>35</v>
      </c>
      <c r="F45" s="1193"/>
      <c r="G45" s="1193"/>
      <c r="H45" s="1194"/>
      <c r="I45" s="346">
        <v>714</v>
      </c>
      <c r="J45" s="347">
        <v>688</v>
      </c>
      <c r="K45" s="347">
        <v>588</v>
      </c>
      <c r="L45" s="347">
        <v>585</v>
      </c>
      <c r="M45" s="348">
        <v>642</v>
      </c>
    </row>
    <row r="46" spans="2:13" ht="27.75" customHeight="1" x14ac:dyDescent="0.2">
      <c r="B46" s="1187"/>
      <c r="C46" s="1188"/>
      <c r="D46" s="107"/>
      <c r="E46" s="1193" t="s">
        <v>36</v>
      </c>
      <c r="F46" s="1193"/>
      <c r="G46" s="1193"/>
      <c r="H46" s="1194"/>
      <c r="I46" s="346" t="s">
        <v>489</v>
      </c>
      <c r="J46" s="347" t="s">
        <v>489</v>
      </c>
      <c r="K46" s="347" t="s">
        <v>489</v>
      </c>
      <c r="L46" s="347" t="s">
        <v>489</v>
      </c>
      <c r="M46" s="348" t="s">
        <v>489</v>
      </c>
    </row>
    <row r="47" spans="2:13" ht="27.75" customHeight="1" x14ac:dyDescent="0.2">
      <c r="B47" s="1187"/>
      <c r="C47" s="1188"/>
      <c r="D47" s="108"/>
      <c r="E47" s="1195" t="s">
        <v>37</v>
      </c>
      <c r="F47" s="1196"/>
      <c r="G47" s="1196"/>
      <c r="H47" s="1197"/>
      <c r="I47" s="346" t="s">
        <v>489</v>
      </c>
      <c r="J47" s="347" t="s">
        <v>489</v>
      </c>
      <c r="K47" s="347" t="s">
        <v>489</v>
      </c>
      <c r="L47" s="347" t="s">
        <v>489</v>
      </c>
      <c r="M47" s="348" t="s">
        <v>489</v>
      </c>
    </row>
    <row r="48" spans="2:13" ht="27.75" customHeight="1" x14ac:dyDescent="0.2">
      <c r="B48" s="1187"/>
      <c r="C48" s="1188"/>
      <c r="D48" s="106"/>
      <c r="E48" s="1193" t="s">
        <v>38</v>
      </c>
      <c r="F48" s="1193"/>
      <c r="G48" s="1193"/>
      <c r="H48" s="1194"/>
      <c r="I48" s="346" t="s">
        <v>489</v>
      </c>
      <c r="J48" s="347" t="s">
        <v>489</v>
      </c>
      <c r="K48" s="347" t="s">
        <v>489</v>
      </c>
      <c r="L48" s="347" t="s">
        <v>489</v>
      </c>
      <c r="M48" s="348" t="s">
        <v>489</v>
      </c>
    </row>
    <row r="49" spans="2:13" ht="27.75" customHeight="1" x14ac:dyDescent="0.2">
      <c r="B49" s="1189"/>
      <c r="C49" s="1190"/>
      <c r="D49" s="106"/>
      <c r="E49" s="1193" t="s">
        <v>39</v>
      </c>
      <c r="F49" s="1193"/>
      <c r="G49" s="1193"/>
      <c r="H49" s="1194"/>
      <c r="I49" s="346" t="s">
        <v>489</v>
      </c>
      <c r="J49" s="347" t="s">
        <v>489</v>
      </c>
      <c r="K49" s="347" t="s">
        <v>489</v>
      </c>
      <c r="L49" s="347" t="s">
        <v>489</v>
      </c>
      <c r="M49" s="348" t="s">
        <v>489</v>
      </c>
    </row>
    <row r="50" spans="2:13" ht="27.75" customHeight="1" x14ac:dyDescent="0.2">
      <c r="B50" s="1198" t="s">
        <v>40</v>
      </c>
      <c r="C50" s="1199"/>
      <c r="D50" s="109"/>
      <c r="E50" s="1193" t="s">
        <v>41</v>
      </c>
      <c r="F50" s="1193"/>
      <c r="G50" s="1193"/>
      <c r="H50" s="1194"/>
      <c r="I50" s="346">
        <v>1523</v>
      </c>
      <c r="J50" s="347">
        <v>2477</v>
      </c>
      <c r="K50" s="347">
        <v>2376</v>
      </c>
      <c r="L50" s="347">
        <v>2477</v>
      </c>
      <c r="M50" s="348">
        <v>2645</v>
      </c>
    </row>
    <row r="51" spans="2:13" ht="27.75" customHeight="1" x14ac:dyDescent="0.2">
      <c r="B51" s="1187"/>
      <c r="C51" s="1188"/>
      <c r="D51" s="106"/>
      <c r="E51" s="1193" t="s">
        <v>42</v>
      </c>
      <c r="F51" s="1193"/>
      <c r="G51" s="1193"/>
      <c r="H51" s="1194"/>
      <c r="I51" s="346" t="s">
        <v>489</v>
      </c>
      <c r="J51" s="347" t="s">
        <v>489</v>
      </c>
      <c r="K51" s="347" t="s">
        <v>489</v>
      </c>
      <c r="L51" s="347" t="s">
        <v>489</v>
      </c>
      <c r="M51" s="348" t="s">
        <v>489</v>
      </c>
    </row>
    <row r="52" spans="2:13" ht="27.75" customHeight="1" x14ac:dyDescent="0.2">
      <c r="B52" s="1189"/>
      <c r="C52" s="1190"/>
      <c r="D52" s="106"/>
      <c r="E52" s="1193" t="s">
        <v>43</v>
      </c>
      <c r="F52" s="1193"/>
      <c r="G52" s="1193"/>
      <c r="H52" s="1194"/>
      <c r="I52" s="346">
        <v>5364</v>
      </c>
      <c r="J52" s="347">
        <v>5479</v>
      </c>
      <c r="K52" s="347">
        <v>5206</v>
      </c>
      <c r="L52" s="347">
        <v>4978</v>
      </c>
      <c r="M52" s="348">
        <v>4709</v>
      </c>
    </row>
    <row r="53" spans="2:13" ht="27.75" customHeight="1" thickBot="1" x14ac:dyDescent="0.25">
      <c r="B53" s="1200" t="s">
        <v>19</v>
      </c>
      <c r="C53" s="1201"/>
      <c r="D53" s="110"/>
      <c r="E53" s="1202" t="s">
        <v>44</v>
      </c>
      <c r="F53" s="1202"/>
      <c r="G53" s="1202"/>
      <c r="H53" s="1203"/>
      <c r="I53" s="349">
        <v>2073</v>
      </c>
      <c r="J53" s="350">
        <v>942</v>
      </c>
      <c r="K53" s="350">
        <v>1110</v>
      </c>
      <c r="L53" s="350">
        <v>1271</v>
      </c>
      <c r="M53" s="351">
        <v>1722</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7eEU0Xn15QKkVqPeXQbrl6QB+w0hyPSh0/AsgvVtWHCW2DGvawz+eP3o3+92YZtuwb9Q66bN7VcT1JMNNh4YWQ==" saltValue="llaALS6ZGv9S7z/0JfY3Q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1796875" style="1" customWidth="1"/>
    <col min="2" max="2" width="16.36328125" style="1" customWidth="1"/>
    <col min="3" max="5" width="26.1796875" style="1" customWidth="1"/>
    <col min="6" max="8" width="24.179687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530</v>
      </c>
      <c r="G54" s="119" t="s">
        <v>531</v>
      </c>
      <c r="H54" s="120" t="s">
        <v>532</v>
      </c>
    </row>
    <row r="55" spans="2:8" ht="52.5" customHeight="1" x14ac:dyDescent="0.2">
      <c r="B55" s="121"/>
      <c r="C55" s="1212" t="s">
        <v>46</v>
      </c>
      <c r="D55" s="1212"/>
      <c r="E55" s="1213"/>
      <c r="F55" s="352">
        <v>980</v>
      </c>
      <c r="G55" s="352">
        <v>1120</v>
      </c>
      <c r="H55" s="353">
        <v>1421</v>
      </c>
    </row>
    <row r="56" spans="2:8" ht="52.5" customHeight="1" x14ac:dyDescent="0.2">
      <c r="B56" s="122"/>
      <c r="C56" s="1214" t="s">
        <v>47</v>
      </c>
      <c r="D56" s="1214"/>
      <c r="E56" s="1215"/>
      <c r="F56" s="354">
        <v>13</v>
      </c>
      <c r="G56" s="354">
        <v>34</v>
      </c>
      <c r="H56" s="355">
        <v>51</v>
      </c>
    </row>
    <row r="57" spans="2:8" ht="53.25" customHeight="1" x14ac:dyDescent="0.2">
      <c r="B57" s="122"/>
      <c r="C57" s="1216" t="s">
        <v>48</v>
      </c>
      <c r="D57" s="1216"/>
      <c r="E57" s="1217"/>
      <c r="F57" s="356">
        <v>837</v>
      </c>
      <c r="G57" s="356">
        <v>767</v>
      </c>
      <c r="H57" s="357">
        <v>708</v>
      </c>
    </row>
    <row r="58" spans="2:8" ht="45.75" customHeight="1" x14ac:dyDescent="0.2">
      <c r="B58" s="123"/>
      <c r="C58" s="1204" t="s">
        <v>564</v>
      </c>
      <c r="D58" s="1205"/>
      <c r="E58" s="1206"/>
      <c r="F58" s="358">
        <v>690</v>
      </c>
      <c r="G58" s="358">
        <v>615</v>
      </c>
      <c r="H58" s="359">
        <v>585</v>
      </c>
    </row>
    <row r="59" spans="2:8" ht="45.75" customHeight="1" x14ac:dyDescent="0.2">
      <c r="B59" s="123"/>
      <c r="C59" s="1204" t="s">
        <v>565</v>
      </c>
      <c r="D59" s="1205"/>
      <c r="E59" s="1206"/>
      <c r="F59" s="358">
        <v>103</v>
      </c>
      <c r="G59" s="358">
        <v>108</v>
      </c>
      <c r="H59" s="359">
        <v>78</v>
      </c>
    </row>
    <row r="60" spans="2:8" ht="45.75" customHeight="1" x14ac:dyDescent="0.2">
      <c r="B60" s="123"/>
      <c r="C60" s="1204" t="s">
        <v>566</v>
      </c>
      <c r="D60" s="1205"/>
      <c r="E60" s="1206"/>
      <c r="F60" s="358">
        <v>24</v>
      </c>
      <c r="G60" s="358">
        <v>24</v>
      </c>
      <c r="H60" s="359">
        <v>24</v>
      </c>
    </row>
    <row r="61" spans="2:8" ht="45.75" customHeight="1" x14ac:dyDescent="0.2">
      <c r="B61" s="123"/>
      <c r="C61" s="1204" t="s">
        <v>567</v>
      </c>
      <c r="D61" s="1205"/>
      <c r="E61" s="1206"/>
      <c r="F61" s="358">
        <v>4</v>
      </c>
      <c r="G61" s="358">
        <v>9</v>
      </c>
      <c r="H61" s="359">
        <v>10</v>
      </c>
    </row>
    <row r="62" spans="2:8" ht="45.75" customHeight="1" thickBot="1" x14ac:dyDescent="0.25">
      <c r="B62" s="124"/>
      <c r="C62" s="1207" t="s">
        <v>568</v>
      </c>
      <c r="D62" s="1208"/>
      <c r="E62" s="1209"/>
      <c r="F62" s="360">
        <v>2</v>
      </c>
      <c r="G62" s="360">
        <v>3</v>
      </c>
      <c r="H62" s="361">
        <v>3</v>
      </c>
    </row>
    <row r="63" spans="2:8" ht="52.5" customHeight="1" thickBot="1" x14ac:dyDescent="0.25">
      <c r="B63" s="125"/>
      <c r="C63" s="1210" t="s">
        <v>49</v>
      </c>
      <c r="D63" s="1210"/>
      <c r="E63" s="1211"/>
      <c r="F63" s="362">
        <v>1829</v>
      </c>
      <c r="G63" s="362">
        <v>1921</v>
      </c>
      <c r="H63" s="363">
        <v>2180</v>
      </c>
    </row>
    <row r="64" spans="2:8" ht="13" x14ac:dyDescent="0.2"/>
  </sheetData>
  <sheetProtection algorithmName="SHA-512" hashValue="ipoBHsL618YKBKPYeNKQz3mzk1yahXBWTJWc7qEtoNuSS/gz0gNk+MgX8+4os/UqBRBh/r60w+IvH1VTl7T6JA==" saltValue="VmDexg4s5D4Fso/ix/wIo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46662</v>
      </c>
      <c r="E3" s="144"/>
      <c r="F3" s="145">
        <v>96248</v>
      </c>
      <c r="G3" s="146"/>
      <c r="H3" s="147"/>
    </row>
    <row r="4" spans="1:8" x14ac:dyDescent="0.2">
      <c r="A4" s="148"/>
      <c r="B4" s="149"/>
      <c r="C4" s="150"/>
      <c r="D4" s="151">
        <v>35338</v>
      </c>
      <c r="E4" s="152"/>
      <c r="F4" s="153">
        <v>55768</v>
      </c>
      <c r="G4" s="154"/>
      <c r="H4" s="155"/>
    </row>
    <row r="5" spans="1:8" x14ac:dyDescent="0.2">
      <c r="A5" s="136" t="s">
        <v>522</v>
      </c>
      <c r="B5" s="141"/>
      <c r="C5" s="142"/>
      <c r="D5" s="143">
        <v>36612</v>
      </c>
      <c r="E5" s="144"/>
      <c r="F5" s="145">
        <v>76413</v>
      </c>
      <c r="G5" s="146"/>
      <c r="H5" s="147"/>
    </row>
    <row r="6" spans="1:8" x14ac:dyDescent="0.2">
      <c r="A6" s="148"/>
      <c r="B6" s="149"/>
      <c r="C6" s="150"/>
      <c r="D6" s="151">
        <v>12239</v>
      </c>
      <c r="E6" s="152"/>
      <c r="F6" s="153">
        <v>39658</v>
      </c>
      <c r="G6" s="154"/>
      <c r="H6" s="155"/>
    </row>
    <row r="7" spans="1:8" x14ac:dyDescent="0.2">
      <c r="A7" s="136" t="s">
        <v>523</v>
      </c>
      <c r="B7" s="141"/>
      <c r="C7" s="142"/>
      <c r="D7" s="143">
        <v>51016</v>
      </c>
      <c r="E7" s="144"/>
      <c r="F7" s="145">
        <v>66481</v>
      </c>
      <c r="G7" s="146"/>
      <c r="H7" s="147"/>
    </row>
    <row r="8" spans="1:8" x14ac:dyDescent="0.2">
      <c r="A8" s="148"/>
      <c r="B8" s="149"/>
      <c r="C8" s="150"/>
      <c r="D8" s="151">
        <v>17570</v>
      </c>
      <c r="E8" s="152"/>
      <c r="F8" s="153">
        <v>36120</v>
      </c>
      <c r="G8" s="154"/>
      <c r="H8" s="155"/>
    </row>
    <row r="9" spans="1:8" x14ac:dyDescent="0.2">
      <c r="A9" s="136" t="s">
        <v>524</v>
      </c>
      <c r="B9" s="141"/>
      <c r="C9" s="142"/>
      <c r="D9" s="143">
        <v>62573</v>
      </c>
      <c r="E9" s="144"/>
      <c r="F9" s="145">
        <v>67825</v>
      </c>
      <c r="G9" s="146"/>
      <c r="H9" s="147"/>
    </row>
    <row r="10" spans="1:8" x14ac:dyDescent="0.2">
      <c r="A10" s="148"/>
      <c r="B10" s="149"/>
      <c r="C10" s="150"/>
      <c r="D10" s="151">
        <v>14191</v>
      </c>
      <c r="E10" s="152"/>
      <c r="F10" s="153">
        <v>39417</v>
      </c>
      <c r="G10" s="154"/>
      <c r="H10" s="155"/>
    </row>
    <row r="11" spans="1:8" x14ac:dyDescent="0.2">
      <c r="A11" s="136" t="s">
        <v>525</v>
      </c>
      <c r="B11" s="141"/>
      <c r="C11" s="142"/>
      <c r="D11" s="143">
        <v>49084</v>
      </c>
      <c r="E11" s="144"/>
      <c r="F11" s="145">
        <v>81158</v>
      </c>
      <c r="G11" s="146"/>
      <c r="H11" s="147"/>
    </row>
    <row r="12" spans="1:8" x14ac:dyDescent="0.2">
      <c r="A12" s="148"/>
      <c r="B12" s="149"/>
      <c r="C12" s="156"/>
      <c r="D12" s="151">
        <v>18913</v>
      </c>
      <c r="E12" s="152"/>
      <c r="F12" s="153">
        <v>45320</v>
      </c>
      <c r="G12" s="154"/>
      <c r="H12" s="155"/>
    </row>
    <row r="13" spans="1:8" x14ac:dyDescent="0.2">
      <c r="A13" s="136"/>
      <c r="B13" s="141"/>
      <c r="C13" s="157"/>
      <c r="D13" s="158">
        <v>49189</v>
      </c>
      <c r="E13" s="159"/>
      <c r="F13" s="160">
        <v>77625</v>
      </c>
      <c r="G13" s="161"/>
      <c r="H13" s="147"/>
    </row>
    <row r="14" spans="1:8" x14ac:dyDescent="0.2">
      <c r="A14" s="148"/>
      <c r="B14" s="149"/>
      <c r="C14" s="150"/>
      <c r="D14" s="151">
        <v>19650</v>
      </c>
      <c r="E14" s="152"/>
      <c r="F14" s="153">
        <v>43257</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11.57</v>
      </c>
      <c r="C19" s="162">
        <f>ROUND(VALUE(SUBSTITUTE(実質収支比率等に係る経年分析!G$48,"▲","-")),2)</f>
        <v>12.04</v>
      </c>
      <c r="D19" s="162">
        <f>ROUND(VALUE(SUBSTITUTE(実質収支比率等に係る経年分析!H$48,"▲","-")),2)</f>
        <v>11.47</v>
      </c>
      <c r="E19" s="162">
        <f>ROUND(VALUE(SUBSTITUTE(実質収支比率等に係る経年分析!I$48,"▲","-")),2)</f>
        <v>11.61</v>
      </c>
      <c r="F19" s="162">
        <f>ROUND(VALUE(SUBSTITUTE(実質収支比率等に係る経年分析!J$48,"▲","-")),2)</f>
        <v>12</v>
      </c>
    </row>
    <row r="20" spans="1:11" x14ac:dyDescent="0.2">
      <c r="A20" s="162" t="s">
        <v>53</v>
      </c>
      <c r="B20" s="162">
        <f>ROUND(VALUE(SUBSTITUTE(実質収支比率等に係る経年分析!F$47,"▲","-")),2)</f>
        <v>14.23</v>
      </c>
      <c r="C20" s="162">
        <f>ROUND(VALUE(SUBSTITUTE(実質収支比率等に係る経年分析!G$47,"▲","-")),2)</f>
        <v>26.81</v>
      </c>
      <c r="D20" s="162">
        <f>ROUND(VALUE(SUBSTITUTE(実質収支比率等に係る経年分析!H$47,"▲","-")),2)</f>
        <v>22.51</v>
      </c>
      <c r="E20" s="162">
        <f>ROUND(VALUE(SUBSTITUTE(実質収支比率等に係る経年分析!I$47,"▲","-")),2)</f>
        <v>25.21</v>
      </c>
      <c r="F20" s="162">
        <f>ROUND(VALUE(SUBSTITUTE(実質収支比率等に係る経年分析!J$47,"▲","-")),2)</f>
        <v>30.51</v>
      </c>
    </row>
    <row r="21" spans="1:11" x14ac:dyDescent="0.2">
      <c r="A21" s="162" t="s">
        <v>54</v>
      </c>
      <c r="B21" s="162">
        <f>IF(ISNUMBER(VALUE(SUBSTITUTE(実質収支比率等に係る経年分析!F$49,"▲","-"))),ROUND(VALUE(SUBSTITUTE(実質収支比率等に係る経年分析!F$49,"▲","-")),2),NA())</f>
        <v>2.44</v>
      </c>
      <c r="C21" s="162">
        <f>IF(ISNUMBER(VALUE(SUBSTITUTE(実質収支比率等に係る経年分析!G$49,"▲","-"))),ROUND(VALUE(SUBSTITUTE(実質収支比率等に係る経年分析!G$49,"▲","-")),2),NA())</f>
        <v>14.96</v>
      </c>
      <c r="D21" s="162">
        <f>IF(ISNUMBER(VALUE(SUBSTITUTE(実質収支比率等に係る経年分析!H$49,"▲","-"))),ROUND(VALUE(SUBSTITUTE(実質収支比率等に係る経年分析!H$49,"▲","-")),2),NA())</f>
        <v>-5.3</v>
      </c>
      <c r="E21" s="162">
        <f>IF(ISNUMBER(VALUE(SUBSTITUTE(実質収支比率等に係る経年分析!I$49,"▲","-"))),ROUND(VALUE(SUBSTITUTE(実質収支比率等に係る経年分析!I$49,"▲","-")),2),NA())</f>
        <v>3.52</v>
      </c>
      <c r="F21" s="162">
        <f>IF(ISNUMBER(VALUE(SUBSTITUTE(実質収支比率等に係る経年分析!J$49,"▲","-"))),ROUND(VALUE(SUBSTITUTE(実質収支比率等に係る経年分析!J$49,"▲","-")),2),NA())</f>
        <v>6.57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給食事業特別会計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0.03</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0.02</v>
      </c>
    </row>
    <row r="30" spans="1:11" x14ac:dyDescent="0.2">
      <c r="A30" s="163" t="str">
        <f>IF(連結実質赤字比率に係る赤字・黒字の構成分析!C$40="",NA(),連結実質赤字比率に係る赤字・黒字の構成分析!C$40)</f>
        <v>後期高齢者医療事業特別会計</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0.26</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0.01</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0.4</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0.52</v>
      </c>
    </row>
    <row r="31" spans="1:11" x14ac:dyDescent="0.2">
      <c r="A31" s="163" t="str">
        <f>IF(連結実質赤字比率に係る赤字・黒字の構成分析!C$39="",NA(),連結実質赤字比率に係る赤字・黒字の構成分析!C$39)</f>
        <v>国民健康保険特別会計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1.63</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1.7</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1.89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0.67</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0.53</v>
      </c>
    </row>
    <row r="32" spans="1:11" x14ac:dyDescent="0.2">
      <c r="A32" s="163" t="str">
        <f>IF(連結実質赤字比率に係る赤字・黒字の構成分析!C$38="",NA(),連結実質赤字比率に係る赤字・黒字の構成分析!C$38)</f>
        <v>介護保険事業特別会計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1.04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1.39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1.01</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0.74</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1.53</v>
      </c>
    </row>
    <row r="33" spans="1:16" x14ac:dyDescent="0.2">
      <c r="A33" s="163" t="str">
        <f>IF(連結実質赤字比率に係る赤字・黒字の構成分析!C$37="",NA(),連結実質赤字比率に係る赤字・黒字の構成分析!C$37)</f>
        <v>駅前通り線周辺地区土地区画整理事業特別会計</v>
      </c>
      <c r="B33" s="163" t="e">
        <f>IF(ROUND(VALUE(SUBSTITUTE(連結実質赤字比率に係る赤字・黒字の構成分析!F$37,"▲", "-")), 2) &lt; 0, ABS(ROUND(VALUE(SUBSTITUTE(連結実質赤字比率に係る赤字・黒字の構成分析!F$37,"▲", "-")), 2)), NA())</f>
        <v>#VALUE!</v>
      </c>
      <c r="C33" s="163" t="e">
        <f>IF(ROUND(VALUE(SUBSTITUTE(連結実質赤字比率に係る赤字・黒字の構成分析!F$37,"▲", "-")), 2) &gt;= 0, ABS(ROUND(VALUE(SUBSTITUTE(連結実質赤字比率に係る赤字・黒字の構成分析!F$37,"▲", "-")), 2)), NA())</f>
        <v>#VALUE!</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0.02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0.74</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1.69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1.7</v>
      </c>
    </row>
    <row r="34" spans="1:16" x14ac:dyDescent="0.2">
      <c r="A34" s="163" t="str">
        <f>IF(連結実質赤字比率に係る赤字・黒字の構成分析!C$36="",NA(),連結実質赤字比率に係る赤字・黒字の構成分析!C$36)</f>
        <v>下水道事業会計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1.4</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2.89</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3.74</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4.9400000000000004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5.62</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11.55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10.69</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9.8800000000000008</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10.26</v>
      </c>
    </row>
    <row r="36" spans="1:16" x14ac:dyDescent="0.2">
      <c r="A36" s="163" t="str">
        <f>IF(連結実質赤字比率に係る赤字・黒字の構成分析!C$34="",NA(),連結実質赤字比率に係る赤字・黒字の構成分析!C$34)</f>
        <v>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11.95</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11.12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12.27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12.26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11.53</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446</v>
      </c>
      <c r="E42" s="164"/>
      <c r="F42" s="164"/>
      <c r="G42" s="164">
        <f>'実質公債費比率（分子）の構造'!L$52</f>
        <v>444</v>
      </c>
      <c r="H42" s="164"/>
      <c r="I42" s="164"/>
      <c r="J42" s="164">
        <f>'実質公債費比率（分子）の構造'!M$52</f>
        <v>437</v>
      </c>
      <c r="K42" s="164"/>
      <c r="L42" s="164"/>
      <c r="M42" s="164">
        <f>'実質公債費比率（分子）の構造'!N$52</f>
        <v>450</v>
      </c>
      <c r="N42" s="164"/>
      <c r="O42" s="164"/>
      <c r="P42" s="164">
        <f>'実質公債費比率（分子）の構造'!O$52</f>
        <v>441</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38</v>
      </c>
      <c r="C44" s="164"/>
      <c r="D44" s="164"/>
      <c r="E44" s="164">
        <f>'実質公債費比率（分子）の構造'!L$50</f>
        <v>38</v>
      </c>
      <c r="F44" s="164"/>
      <c r="G44" s="164"/>
      <c r="H44" s="164">
        <f>'実質公債費比率（分子）の構造'!M$50</f>
        <v>38</v>
      </c>
      <c r="I44" s="164"/>
      <c r="J44" s="164"/>
      <c r="K44" s="164">
        <f>'実質公債費比率（分子）の構造'!N$50</f>
        <v>45</v>
      </c>
      <c r="L44" s="164"/>
      <c r="M44" s="164"/>
      <c r="N44" s="164">
        <f>'実質公債費比率（分子）の構造'!O$50</f>
        <v>48</v>
      </c>
      <c r="O44" s="164"/>
      <c r="P44" s="164"/>
    </row>
    <row r="45" spans="1:16" x14ac:dyDescent="0.2">
      <c r="A45" s="164" t="s">
        <v>63</v>
      </c>
      <c r="B45" s="164">
        <f>'実質公債費比率（分子）の構造'!K$49</f>
        <v>37</v>
      </c>
      <c r="C45" s="164"/>
      <c r="D45" s="164"/>
      <c r="E45" s="164">
        <f>'実質公債費比率（分子）の構造'!L$49</f>
        <v>14</v>
      </c>
      <c r="F45" s="164"/>
      <c r="G45" s="164"/>
      <c r="H45" s="164">
        <f>'実質公債費比率（分子）の構造'!M$49</f>
        <v>1</v>
      </c>
      <c r="I45" s="164"/>
      <c r="J45" s="164"/>
      <c r="K45" s="164">
        <f>'実質公債費比率（分子）の構造'!N$49</f>
        <v>2</v>
      </c>
      <c r="L45" s="164"/>
      <c r="M45" s="164"/>
      <c r="N45" s="164">
        <f>'実質公債費比率（分子）の構造'!O$49</f>
        <v>3</v>
      </c>
      <c r="O45" s="164"/>
      <c r="P45" s="164"/>
    </row>
    <row r="46" spans="1:16" x14ac:dyDescent="0.2">
      <c r="A46" s="164" t="s">
        <v>64</v>
      </c>
      <c r="B46" s="164">
        <f>'実質公債費比率（分子）の構造'!K$48</f>
        <v>127</v>
      </c>
      <c r="C46" s="164"/>
      <c r="D46" s="164"/>
      <c r="E46" s="164">
        <f>'実質公債費比率（分子）の構造'!L$48</f>
        <v>67</v>
      </c>
      <c r="F46" s="164"/>
      <c r="G46" s="164"/>
      <c r="H46" s="164">
        <f>'実質公債費比率（分子）の構造'!M$48</f>
        <v>117</v>
      </c>
      <c r="I46" s="164"/>
      <c r="J46" s="164"/>
      <c r="K46" s="164">
        <f>'実質公債費比率（分子）の構造'!N$48</f>
        <v>127</v>
      </c>
      <c r="L46" s="164"/>
      <c r="M46" s="164"/>
      <c r="N46" s="164">
        <f>'実質公債費比率（分子）の構造'!O$48</f>
        <v>159</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457</v>
      </c>
      <c r="C49" s="164"/>
      <c r="D49" s="164"/>
      <c r="E49" s="164">
        <f>'実質公債費比率（分子）の構造'!L$45</f>
        <v>471</v>
      </c>
      <c r="F49" s="164"/>
      <c r="G49" s="164"/>
      <c r="H49" s="164">
        <f>'実質公債費比率（分子）の構造'!M$45</f>
        <v>500</v>
      </c>
      <c r="I49" s="164"/>
      <c r="J49" s="164"/>
      <c r="K49" s="164">
        <f>'実質公債費比率（分子）の構造'!N$45</f>
        <v>578</v>
      </c>
      <c r="L49" s="164"/>
      <c r="M49" s="164"/>
      <c r="N49" s="164">
        <f>'実質公債費比率（分子）の構造'!O$45</f>
        <v>571</v>
      </c>
      <c r="O49" s="164"/>
      <c r="P49" s="164"/>
    </row>
    <row r="50" spans="1:16" x14ac:dyDescent="0.2">
      <c r="A50" s="164" t="s">
        <v>67</v>
      </c>
      <c r="B50" s="164" t="e">
        <f>NA()</f>
        <v>#N/A</v>
      </c>
      <c r="C50" s="164">
        <f>IF(ISNUMBER('実質公債費比率（分子）の構造'!K$53),'実質公債費比率（分子）の構造'!K$53,NA())</f>
        <v>213</v>
      </c>
      <c r="D50" s="164" t="e">
        <f>NA()</f>
        <v>#N/A</v>
      </c>
      <c r="E50" s="164" t="e">
        <f>NA()</f>
        <v>#N/A</v>
      </c>
      <c r="F50" s="164">
        <f>IF(ISNUMBER('実質公債費比率（分子）の構造'!L$53),'実質公債費比率（分子）の構造'!L$53,NA())</f>
        <v>146</v>
      </c>
      <c r="G50" s="164" t="e">
        <f>NA()</f>
        <v>#N/A</v>
      </c>
      <c r="H50" s="164" t="e">
        <f>NA()</f>
        <v>#N/A</v>
      </c>
      <c r="I50" s="164">
        <f>IF(ISNUMBER('実質公債費比率（分子）の構造'!M$53),'実質公債費比率（分子）の構造'!M$53,NA())</f>
        <v>219</v>
      </c>
      <c r="J50" s="164" t="e">
        <f>NA()</f>
        <v>#N/A</v>
      </c>
      <c r="K50" s="164" t="e">
        <f>NA()</f>
        <v>#N/A</v>
      </c>
      <c r="L50" s="164">
        <f>IF(ISNUMBER('実質公債費比率（分子）の構造'!N$53),'実質公債費比率（分子）の構造'!N$53,NA())</f>
        <v>302</v>
      </c>
      <c r="M50" s="164" t="e">
        <f>NA()</f>
        <v>#N/A</v>
      </c>
      <c r="N50" s="164" t="e">
        <f>NA()</f>
        <v>#N/A</v>
      </c>
      <c r="O50" s="164">
        <f>IF(ISNUMBER('実質公債費比率（分子）の構造'!O$53),'実質公債費比率（分子）の構造'!O$53,NA())</f>
        <v>340</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5364</v>
      </c>
      <c r="E56" s="163"/>
      <c r="F56" s="163"/>
      <c r="G56" s="163">
        <f>'将来負担比率（分子）の構造'!J$52</f>
        <v>5479</v>
      </c>
      <c r="H56" s="163"/>
      <c r="I56" s="163"/>
      <c r="J56" s="163">
        <f>'将来負担比率（分子）の構造'!K$52</f>
        <v>5206</v>
      </c>
      <c r="K56" s="163"/>
      <c r="L56" s="163"/>
      <c r="M56" s="163">
        <f>'将来負担比率（分子）の構造'!L$52</f>
        <v>4978</v>
      </c>
      <c r="N56" s="163"/>
      <c r="O56" s="163"/>
      <c r="P56" s="163">
        <f>'将来負担比率（分子）の構造'!M$52</f>
        <v>4709</v>
      </c>
    </row>
    <row r="57" spans="1:16" x14ac:dyDescent="0.2">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2">
      <c r="A58" s="163" t="s">
        <v>41</v>
      </c>
      <c r="B58" s="163"/>
      <c r="C58" s="163"/>
      <c r="D58" s="163">
        <f>'将来負担比率（分子）の構造'!I$50</f>
        <v>1523</v>
      </c>
      <c r="E58" s="163"/>
      <c r="F58" s="163"/>
      <c r="G58" s="163">
        <f>'将来負担比率（分子）の構造'!J$50</f>
        <v>2477</v>
      </c>
      <c r="H58" s="163"/>
      <c r="I58" s="163"/>
      <c r="J58" s="163">
        <f>'将来負担比率（分子）の構造'!K$50</f>
        <v>2376</v>
      </c>
      <c r="K58" s="163"/>
      <c r="L58" s="163"/>
      <c r="M58" s="163">
        <f>'将来負担比率（分子）の構造'!L$50</f>
        <v>2477</v>
      </c>
      <c r="N58" s="163"/>
      <c r="O58" s="163"/>
      <c r="P58" s="163">
        <f>'将来負担比率（分子）の構造'!M$50</f>
        <v>2645</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2">
      <c r="A62" s="163" t="s">
        <v>35</v>
      </c>
      <c r="B62" s="163">
        <f>'将来負担比率（分子）の構造'!I$45</f>
        <v>714</v>
      </c>
      <c r="C62" s="163"/>
      <c r="D62" s="163"/>
      <c r="E62" s="163">
        <f>'将来負担比率（分子）の構造'!J$45</f>
        <v>688</v>
      </c>
      <c r="F62" s="163"/>
      <c r="G62" s="163"/>
      <c r="H62" s="163">
        <f>'将来負担比率（分子）の構造'!K$45</f>
        <v>588</v>
      </c>
      <c r="I62" s="163"/>
      <c r="J62" s="163"/>
      <c r="K62" s="163">
        <f>'将来負担比率（分子）の構造'!L$45</f>
        <v>585</v>
      </c>
      <c r="L62" s="163"/>
      <c r="M62" s="163"/>
      <c r="N62" s="163">
        <f>'将来負担比率（分子）の構造'!M$45</f>
        <v>642</v>
      </c>
      <c r="O62" s="163"/>
      <c r="P62" s="163"/>
    </row>
    <row r="63" spans="1:16" x14ac:dyDescent="0.2">
      <c r="A63" s="163" t="s">
        <v>34</v>
      </c>
      <c r="B63" s="163">
        <f>'将来負担比率（分子）の構造'!I$44</f>
        <v>32</v>
      </c>
      <c r="C63" s="163"/>
      <c r="D63" s="163"/>
      <c r="E63" s="163">
        <f>'将来負担比率（分子）の構造'!J$44</f>
        <v>19</v>
      </c>
      <c r="F63" s="163"/>
      <c r="G63" s="163"/>
      <c r="H63" s="163">
        <f>'将来負担比率（分子）の構造'!K$44</f>
        <v>37</v>
      </c>
      <c r="I63" s="163"/>
      <c r="J63" s="163"/>
      <c r="K63" s="163">
        <f>'将来負担比率（分子）の構造'!L$44</f>
        <v>61</v>
      </c>
      <c r="L63" s="163"/>
      <c r="M63" s="163"/>
      <c r="N63" s="163">
        <f>'将来負担比率（分子）の構造'!M$44</f>
        <v>72</v>
      </c>
      <c r="O63" s="163"/>
      <c r="P63" s="163"/>
    </row>
    <row r="64" spans="1:16" x14ac:dyDescent="0.2">
      <c r="A64" s="163" t="s">
        <v>33</v>
      </c>
      <c r="B64" s="163">
        <f>'将来負担比率（分子）の構造'!I$43</f>
        <v>1140</v>
      </c>
      <c r="C64" s="163"/>
      <c r="D64" s="163"/>
      <c r="E64" s="163">
        <f>'将来負担比率（分子）の構造'!J$43</f>
        <v>826</v>
      </c>
      <c r="F64" s="163"/>
      <c r="G64" s="163"/>
      <c r="H64" s="163">
        <f>'将来負担比率（分子）の構造'!K$43</f>
        <v>808</v>
      </c>
      <c r="I64" s="163"/>
      <c r="J64" s="163"/>
      <c r="K64" s="163">
        <f>'将来負担比率（分子）の構造'!L$43</f>
        <v>823</v>
      </c>
      <c r="L64" s="163"/>
      <c r="M64" s="163"/>
      <c r="N64" s="163">
        <f>'将来負担比率（分子）の構造'!M$43</f>
        <v>1132</v>
      </c>
      <c r="O64" s="163"/>
      <c r="P64" s="163"/>
    </row>
    <row r="65" spans="1:16" x14ac:dyDescent="0.2">
      <c r="A65" s="163" t="s">
        <v>32</v>
      </c>
      <c r="B65" s="163">
        <f>'将来負担比率（分子）の構造'!I$42</f>
        <v>204</v>
      </c>
      <c r="C65" s="163"/>
      <c r="D65" s="163"/>
      <c r="E65" s="163">
        <f>'将来負担比率（分子）の構造'!J$42</f>
        <v>227</v>
      </c>
      <c r="F65" s="163"/>
      <c r="G65" s="163"/>
      <c r="H65" s="163">
        <f>'将来負担比率（分子）の構造'!K$42</f>
        <v>189</v>
      </c>
      <c r="I65" s="163"/>
      <c r="J65" s="163"/>
      <c r="K65" s="163">
        <f>'将来負担比率（分子）の構造'!L$42</f>
        <v>144</v>
      </c>
      <c r="L65" s="163"/>
      <c r="M65" s="163"/>
      <c r="N65" s="163">
        <f>'将来負担比率（分子）の構造'!M$42</f>
        <v>96</v>
      </c>
      <c r="O65" s="163"/>
      <c r="P65" s="163"/>
    </row>
    <row r="66" spans="1:16" x14ac:dyDescent="0.2">
      <c r="A66" s="163" t="s">
        <v>31</v>
      </c>
      <c r="B66" s="163">
        <f>'将来負担比率（分子）の構造'!I$41</f>
        <v>6870</v>
      </c>
      <c r="C66" s="163"/>
      <c r="D66" s="163"/>
      <c r="E66" s="163">
        <f>'将来負担比率（分子）の構造'!J$41</f>
        <v>7137</v>
      </c>
      <c r="F66" s="163"/>
      <c r="G66" s="163"/>
      <c r="H66" s="163">
        <f>'将来負担比率（分子）の構造'!K$41</f>
        <v>7069</v>
      </c>
      <c r="I66" s="163"/>
      <c r="J66" s="163"/>
      <c r="K66" s="163">
        <f>'将来負担比率（分子）の構造'!L$41</f>
        <v>7113</v>
      </c>
      <c r="L66" s="163"/>
      <c r="M66" s="163"/>
      <c r="N66" s="163">
        <f>'将来負担比率（分子）の構造'!M$41</f>
        <v>7134</v>
      </c>
      <c r="O66" s="163"/>
      <c r="P66" s="163"/>
    </row>
    <row r="67" spans="1:16" x14ac:dyDescent="0.2">
      <c r="A67" s="163" t="s">
        <v>71</v>
      </c>
      <c r="B67" s="163" t="e">
        <f>NA()</f>
        <v>#N/A</v>
      </c>
      <c r="C67" s="163">
        <f>IF(ISNUMBER('将来負担比率（分子）の構造'!I$53), IF('将来負担比率（分子）の構造'!I$53 &lt; 0, 0, '将来負担比率（分子）の構造'!I$53), NA())</f>
        <v>2073</v>
      </c>
      <c r="D67" s="163" t="e">
        <f>NA()</f>
        <v>#N/A</v>
      </c>
      <c r="E67" s="163" t="e">
        <f>NA()</f>
        <v>#N/A</v>
      </c>
      <c r="F67" s="163">
        <f>IF(ISNUMBER('将来負担比率（分子）の構造'!J$53), IF('将来負担比率（分子）の構造'!J$53 &lt; 0, 0, '将来負担比率（分子）の構造'!J$53), NA())</f>
        <v>942</v>
      </c>
      <c r="G67" s="163" t="e">
        <f>NA()</f>
        <v>#N/A</v>
      </c>
      <c r="H67" s="163" t="e">
        <f>NA()</f>
        <v>#N/A</v>
      </c>
      <c r="I67" s="163">
        <f>IF(ISNUMBER('将来負担比率（分子）の構造'!K$53), IF('将来負担比率（分子）の構造'!K$53 &lt; 0, 0, '将来負担比率（分子）の構造'!K$53), NA())</f>
        <v>1110</v>
      </c>
      <c r="J67" s="163" t="e">
        <f>NA()</f>
        <v>#N/A</v>
      </c>
      <c r="K67" s="163" t="e">
        <f>NA()</f>
        <v>#N/A</v>
      </c>
      <c r="L67" s="163">
        <f>IF(ISNUMBER('将来負担比率（分子）の構造'!L$53), IF('将来負担比率（分子）の構造'!L$53 &lt; 0, 0, '将来負担比率（分子）の構造'!L$53), NA())</f>
        <v>1271</v>
      </c>
      <c r="M67" s="163" t="e">
        <f>NA()</f>
        <v>#N/A</v>
      </c>
      <c r="N67" s="163" t="e">
        <f>NA()</f>
        <v>#N/A</v>
      </c>
      <c r="O67" s="163">
        <f>IF(ISNUMBER('将来負担比率（分子）の構造'!M$53), IF('将来負担比率（分子）の構造'!M$53 &lt; 0, 0, '将来負担比率（分子）の構造'!M$53), NA())</f>
        <v>1722</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980</v>
      </c>
      <c r="C72" s="167">
        <f>基金残高に係る経年分析!G55</f>
        <v>1120</v>
      </c>
      <c r="D72" s="167">
        <f>基金残高に係る経年分析!H55</f>
        <v>1421</v>
      </c>
    </row>
    <row r="73" spans="1:16" x14ac:dyDescent="0.2">
      <c r="A73" s="166" t="s">
        <v>74</v>
      </c>
      <c r="B73" s="167">
        <f>基金残高に係る経年分析!F56</f>
        <v>13</v>
      </c>
      <c r="C73" s="167">
        <f>基金残高に係る経年分析!G56</f>
        <v>34</v>
      </c>
      <c r="D73" s="167">
        <f>基金残高に係る経年分析!H56</f>
        <v>51</v>
      </c>
    </row>
    <row r="74" spans="1:16" x14ac:dyDescent="0.2">
      <c r="A74" s="166" t="s">
        <v>75</v>
      </c>
      <c r="B74" s="167">
        <f>基金残高に係る経年分析!F57</f>
        <v>837</v>
      </c>
      <c r="C74" s="167">
        <f>基金残高に係る経年分析!G57</f>
        <v>767</v>
      </c>
      <c r="D74" s="167">
        <f>基金残高に係る経年分析!H57</f>
        <v>708</v>
      </c>
    </row>
  </sheetData>
  <sheetProtection algorithmName="SHA-512" hashValue="UsfC5EiA8X6jyh6eVEizSUo+Acd3l+ef/zMbB6MWbiNik1oSFf9RuTOKTKsOqFLFl9iu1iYBqGz5E2hK3T8+6A==" saltValue="QLIm40ShNX+wZfNCHPK+4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3528370</v>
      </c>
      <c r="S5" s="613"/>
      <c r="T5" s="613"/>
      <c r="U5" s="613"/>
      <c r="V5" s="613"/>
      <c r="W5" s="613"/>
      <c r="X5" s="613"/>
      <c r="Y5" s="614"/>
      <c r="Z5" s="615">
        <v>39.799999999999997</v>
      </c>
      <c r="AA5" s="615"/>
      <c r="AB5" s="615"/>
      <c r="AC5" s="615"/>
      <c r="AD5" s="616">
        <v>3528370</v>
      </c>
      <c r="AE5" s="616"/>
      <c r="AF5" s="616"/>
      <c r="AG5" s="616"/>
      <c r="AH5" s="616"/>
      <c r="AI5" s="616"/>
      <c r="AJ5" s="616"/>
      <c r="AK5" s="616"/>
      <c r="AL5" s="617">
        <v>71</v>
      </c>
      <c r="AM5" s="618"/>
      <c r="AN5" s="618"/>
      <c r="AO5" s="619"/>
      <c r="AP5" s="609" t="s">
        <v>216</v>
      </c>
      <c r="AQ5" s="610"/>
      <c r="AR5" s="610"/>
      <c r="AS5" s="610"/>
      <c r="AT5" s="610"/>
      <c r="AU5" s="610"/>
      <c r="AV5" s="610"/>
      <c r="AW5" s="610"/>
      <c r="AX5" s="610"/>
      <c r="AY5" s="610"/>
      <c r="AZ5" s="610"/>
      <c r="BA5" s="610"/>
      <c r="BB5" s="610"/>
      <c r="BC5" s="610"/>
      <c r="BD5" s="610"/>
      <c r="BE5" s="610"/>
      <c r="BF5" s="611"/>
      <c r="BG5" s="623">
        <v>3528370</v>
      </c>
      <c r="BH5" s="624"/>
      <c r="BI5" s="624"/>
      <c r="BJ5" s="624"/>
      <c r="BK5" s="624"/>
      <c r="BL5" s="624"/>
      <c r="BM5" s="624"/>
      <c r="BN5" s="625"/>
      <c r="BO5" s="626">
        <v>100</v>
      </c>
      <c r="BP5" s="626"/>
      <c r="BQ5" s="626"/>
      <c r="BR5" s="626"/>
      <c r="BS5" s="627">
        <v>179492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44743</v>
      </c>
      <c r="S6" s="624"/>
      <c r="T6" s="624"/>
      <c r="U6" s="624"/>
      <c r="V6" s="624"/>
      <c r="W6" s="624"/>
      <c r="X6" s="624"/>
      <c r="Y6" s="625"/>
      <c r="Z6" s="626">
        <v>0.5</v>
      </c>
      <c r="AA6" s="626"/>
      <c r="AB6" s="626"/>
      <c r="AC6" s="626"/>
      <c r="AD6" s="627">
        <v>44743</v>
      </c>
      <c r="AE6" s="627"/>
      <c r="AF6" s="627"/>
      <c r="AG6" s="627"/>
      <c r="AH6" s="627"/>
      <c r="AI6" s="627"/>
      <c r="AJ6" s="627"/>
      <c r="AK6" s="627"/>
      <c r="AL6" s="628">
        <v>0.9</v>
      </c>
      <c r="AM6" s="629"/>
      <c r="AN6" s="629"/>
      <c r="AO6" s="630"/>
      <c r="AP6" s="620" t="s">
        <v>221</v>
      </c>
      <c r="AQ6" s="621"/>
      <c r="AR6" s="621"/>
      <c r="AS6" s="621"/>
      <c r="AT6" s="621"/>
      <c r="AU6" s="621"/>
      <c r="AV6" s="621"/>
      <c r="AW6" s="621"/>
      <c r="AX6" s="621"/>
      <c r="AY6" s="621"/>
      <c r="AZ6" s="621"/>
      <c r="BA6" s="621"/>
      <c r="BB6" s="621"/>
      <c r="BC6" s="621"/>
      <c r="BD6" s="621"/>
      <c r="BE6" s="621"/>
      <c r="BF6" s="622"/>
      <c r="BG6" s="623">
        <v>3528370</v>
      </c>
      <c r="BH6" s="624"/>
      <c r="BI6" s="624"/>
      <c r="BJ6" s="624"/>
      <c r="BK6" s="624"/>
      <c r="BL6" s="624"/>
      <c r="BM6" s="624"/>
      <c r="BN6" s="625"/>
      <c r="BO6" s="626">
        <v>100</v>
      </c>
      <c r="BP6" s="626"/>
      <c r="BQ6" s="626"/>
      <c r="BR6" s="626"/>
      <c r="BS6" s="627">
        <v>179492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99384</v>
      </c>
      <c r="CS6" s="624"/>
      <c r="CT6" s="624"/>
      <c r="CU6" s="624"/>
      <c r="CV6" s="624"/>
      <c r="CW6" s="624"/>
      <c r="CX6" s="624"/>
      <c r="CY6" s="625"/>
      <c r="CZ6" s="617">
        <v>1.2</v>
      </c>
      <c r="DA6" s="618"/>
      <c r="DB6" s="618"/>
      <c r="DC6" s="634"/>
      <c r="DD6" s="632" t="s">
        <v>122</v>
      </c>
      <c r="DE6" s="624"/>
      <c r="DF6" s="624"/>
      <c r="DG6" s="624"/>
      <c r="DH6" s="624"/>
      <c r="DI6" s="624"/>
      <c r="DJ6" s="624"/>
      <c r="DK6" s="624"/>
      <c r="DL6" s="624"/>
      <c r="DM6" s="624"/>
      <c r="DN6" s="624"/>
      <c r="DO6" s="624"/>
      <c r="DP6" s="625"/>
      <c r="DQ6" s="632">
        <v>99354</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1332</v>
      </c>
      <c r="S7" s="624"/>
      <c r="T7" s="624"/>
      <c r="U7" s="624"/>
      <c r="V7" s="624"/>
      <c r="W7" s="624"/>
      <c r="X7" s="624"/>
      <c r="Y7" s="625"/>
      <c r="Z7" s="626">
        <v>0</v>
      </c>
      <c r="AA7" s="626"/>
      <c r="AB7" s="626"/>
      <c r="AC7" s="626"/>
      <c r="AD7" s="627">
        <v>1332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1880508</v>
      </c>
      <c r="BH7" s="624"/>
      <c r="BI7" s="624"/>
      <c r="BJ7" s="624"/>
      <c r="BK7" s="624"/>
      <c r="BL7" s="624"/>
      <c r="BM7" s="624"/>
      <c r="BN7" s="625"/>
      <c r="BO7" s="626">
        <v>53.3</v>
      </c>
      <c r="BP7" s="626"/>
      <c r="BQ7" s="626"/>
      <c r="BR7" s="626"/>
      <c r="BS7" s="627">
        <v>179492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1770356</v>
      </c>
      <c r="CS7" s="624"/>
      <c r="CT7" s="624"/>
      <c r="CU7" s="624"/>
      <c r="CV7" s="624"/>
      <c r="CW7" s="624"/>
      <c r="CX7" s="624"/>
      <c r="CY7" s="625"/>
      <c r="CZ7" s="626">
        <v>21.7</v>
      </c>
      <c r="DA7" s="626"/>
      <c r="DB7" s="626"/>
      <c r="DC7" s="626"/>
      <c r="DD7" s="632">
        <v>264821</v>
      </c>
      <c r="DE7" s="624"/>
      <c r="DF7" s="624"/>
      <c r="DG7" s="624"/>
      <c r="DH7" s="624"/>
      <c r="DI7" s="624"/>
      <c r="DJ7" s="624"/>
      <c r="DK7" s="624"/>
      <c r="DL7" s="624"/>
      <c r="DM7" s="624"/>
      <c r="DN7" s="624"/>
      <c r="DO7" s="624"/>
      <c r="DP7" s="625"/>
      <c r="DQ7" s="632">
        <v>1411384</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30485</v>
      </c>
      <c r="S8" s="624"/>
      <c r="T8" s="624"/>
      <c r="U8" s="624"/>
      <c r="V8" s="624"/>
      <c r="W8" s="624"/>
      <c r="X8" s="624"/>
      <c r="Y8" s="625"/>
      <c r="Z8" s="626">
        <v>0.3</v>
      </c>
      <c r="AA8" s="626"/>
      <c r="AB8" s="626"/>
      <c r="AC8" s="626"/>
      <c r="AD8" s="627">
        <v>30485</v>
      </c>
      <c r="AE8" s="627"/>
      <c r="AF8" s="627"/>
      <c r="AG8" s="627"/>
      <c r="AH8" s="627"/>
      <c r="AI8" s="627"/>
      <c r="AJ8" s="627"/>
      <c r="AK8" s="627"/>
      <c r="AL8" s="628">
        <v>0.6</v>
      </c>
      <c r="AM8" s="629"/>
      <c r="AN8" s="629"/>
      <c r="AO8" s="630"/>
      <c r="AP8" s="620" t="s">
        <v>227</v>
      </c>
      <c r="AQ8" s="621"/>
      <c r="AR8" s="621"/>
      <c r="AS8" s="621"/>
      <c r="AT8" s="621"/>
      <c r="AU8" s="621"/>
      <c r="AV8" s="621"/>
      <c r="AW8" s="621"/>
      <c r="AX8" s="621"/>
      <c r="AY8" s="621"/>
      <c r="AZ8" s="621"/>
      <c r="BA8" s="621"/>
      <c r="BB8" s="621"/>
      <c r="BC8" s="621"/>
      <c r="BD8" s="621"/>
      <c r="BE8" s="621"/>
      <c r="BF8" s="622"/>
      <c r="BG8" s="623">
        <v>29682</v>
      </c>
      <c r="BH8" s="624"/>
      <c r="BI8" s="624"/>
      <c r="BJ8" s="624"/>
      <c r="BK8" s="624"/>
      <c r="BL8" s="624"/>
      <c r="BM8" s="624"/>
      <c r="BN8" s="625"/>
      <c r="BO8" s="626">
        <v>0.8</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2769393</v>
      </c>
      <c r="CS8" s="624"/>
      <c r="CT8" s="624"/>
      <c r="CU8" s="624"/>
      <c r="CV8" s="624"/>
      <c r="CW8" s="624"/>
      <c r="CX8" s="624"/>
      <c r="CY8" s="625"/>
      <c r="CZ8" s="626">
        <v>33.9</v>
      </c>
      <c r="DA8" s="626"/>
      <c r="DB8" s="626"/>
      <c r="DC8" s="626"/>
      <c r="DD8" s="632">
        <v>14427</v>
      </c>
      <c r="DE8" s="624"/>
      <c r="DF8" s="624"/>
      <c r="DG8" s="624"/>
      <c r="DH8" s="624"/>
      <c r="DI8" s="624"/>
      <c r="DJ8" s="624"/>
      <c r="DK8" s="624"/>
      <c r="DL8" s="624"/>
      <c r="DM8" s="624"/>
      <c r="DN8" s="624"/>
      <c r="DO8" s="624"/>
      <c r="DP8" s="625"/>
      <c r="DQ8" s="632">
        <v>1360279</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43719</v>
      </c>
      <c r="S9" s="624"/>
      <c r="T9" s="624"/>
      <c r="U9" s="624"/>
      <c r="V9" s="624"/>
      <c r="W9" s="624"/>
      <c r="X9" s="624"/>
      <c r="Y9" s="625"/>
      <c r="Z9" s="626">
        <v>0.5</v>
      </c>
      <c r="AA9" s="626"/>
      <c r="AB9" s="626"/>
      <c r="AC9" s="626"/>
      <c r="AD9" s="627">
        <v>43719</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1131902</v>
      </c>
      <c r="BH9" s="624"/>
      <c r="BI9" s="624"/>
      <c r="BJ9" s="624"/>
      <c r="BK9" s="624"/>
      <c r="BL9" s="624"/>
      <c r="BM9" s="624"/>
      <c r="BN9" s="625"/>
      <c r="BO9" s="626">
        <v>32.1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649903</v>
      </c>
      <c r="CS9" s="624"/>
      <c r="CT9" s="624"/>
      <c r="CU9" s="624"/>
      <c r="CV9" s="624"/>
      <c r="CW9" s="624"/>
      <c r="CX9" s="624"/>
      <c r="CY9" s="625"/>
      <c r="CZ9" s="626">
        <v>8</v>
      </c>
      <c r="DA9" s="626"/>
      <c r="DB9" s="626"/>
      <c r="DC9" s="626"/>
      <c r="DD9" s="632">
        <v>3384</v>
      </c>
      <c r="DE9" s="624"/>
      <c r="DF9" s="624"/>
      <c r="DG9" s="624"/>
      <c r="DH9" s="624"/>
      <c r="DI9" s="624"/>
      <c r="DJ9" s="624"/>
      <c r="DK9" s="624"/>
      <c r="DL9" s="624"/>
      <c r="DM9" s="624"/>
      <c r="DN9" s="624"/>
      <c r="DO9" s="624"/>
      <c r="DP9" s="625"/>
      <c r="DQ9" s="632">
        <v>551854</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59046</v>
      </c>
      <c r="BH10" s="624"/>
      <c r="BI10" s="624"/>
      <c r="BJ10" s="624"/>
      <c r="BK10" s="624"/>
      <c r="BL10" s="624"/>
      <c r="BM10" s="624"/>
      <c r="BN10" s="625"/>
      <c r="BO10" s="626">
        <v>1.7</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t="s">
        <v>122</v>
      </c>
      <c r="CS10" s="624"/>
      <c r="CT10" s="624"/>
      <c r="CU10" s="624"/>
      <c r="CV10" s="624"/>
      <c r="CW10" s="624"/>
      <c r="CX10" s="624"/>
      <c r="CY10" s="625"/>
      <c r="CZ10" s="626" t="s">
        <v>122</v>
      </c>
      <c r="DA10" s="626"/>
      <c r="DB10" s="626"/>
      <c r="DC10" s="626"/>
      <c r="DD10" s="632" t="s">
        <v>122</v>
      </c>
      <c r="DE10" s="624"/>
      <c r="DF10" s="624"/>
      <c r="DG10" s="624"/>
      <c r="DH10" s="624"/>
      <c r="DI10" s="624"/>
      <c r="DJ10" s="624"/>
      <c r="DK10" s="624"/>
      <c r="DL10" s="624"/>
      <c r="DM10" s="624"/>
      <c r="DN10" s="624"/>
      <c r="DO10" s="624"/>
      <c r="DP10" s="625"/>
      <c r="DQ10" s="632" t="s">
        <v>122</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447877</v>
      </c>
      <c r="S11" s="624"/>
      <c r="T11" s="624"/>
      <c r="U11" s="624"/>
      <c r="V11" s="624"/>
      <c r="W11" s="624"/>
      <c r="X11" s="624"/>
      <c r="Y11" s="625"/>
      <c r="Z11" s="628">
        <v>5</v>
      </c>
      <c r="AA11" s="629"/>
      <c r="AB11" s="629"/>
      <c r="AC11" s="635"/>
      <c r="AD11" s="632">
        <v>447877</v>
      </c>
      <c r="AE11" s="624"/>
      <c r="AF11" s="624"/>
      <c r="AG11" s="624"/>
      <c r="AH11" s="624"/>
      <c r="AI11" s="624"/>
      <c r="AJ11" s="624"/>
      <c r="AK11" s="625"/>
      <c r="AL11" s="628">
        <v>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659878</v>
      </c>
      <c r="BH11" s="624"/>
      <c r="BI11" s="624"/>
      <c r="BJ11" s="624"/>
      <c r="BK11" s="624"/>
      <c r="BL11" s="624"/>
      <c r="BM11" s="624"/>
      <c r="BN11" s="625"/>
      <c r="BO11" s="626">
        <v>18.7</v>
      </c>
      <c r="BP11" s="626"/>
      <c r="BQ11" s="626"/>
      <c r="BR11" s="626"/>
      <c r="BS11" s="627">
        <v>179492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57206</v>
      </c>
      <c r="CS11" s="624"/>
      <c r="CT11" s="624"/>
      <c r="CU11" s="624"/>
      <c r="CV11" s="624"/>
      <c r="CW11" s="624"/>
      <c r="CX11" s="624"/>
      <c r="CY11" s="625"/>
      <c r="CZ11" s="626">
        <v>0.7</v>
      </c>
      <c r="DA11" s="626"/>
      <c r="DB11" s="626"/>
      <c r="DC11" s="626"/>
      <c r="DD11" s="632">
        <v>8135</v>
      </c>
      <c r="DE11" s="624"/>
      <c r="DF11" s="624"/>
      <c r="DG11" s="624"/>
      <c r="DH11" s="624"/>
      <c r="DI11" s="624"/>
      <c r="DJ11" s="624"/>
      <c r="DK11" s="624"/>
      <c r="DL11" s="624"/>
      <c r="DM11" s="624"/>
      <c r="DN11" s="624"/>
      <c r="DO11" s="624"/>
      <c r="DP11" s="625"/>
      <c r="DQ11" s="632">
        <v>46525</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1468360</v>
      </c>
      <c r="BH12" s="624"/>
      <c r="BI12" s="624"/>
      <c r="BJ12" s="624"/>
      <c r="BK12" s="624"/>
      <c r="BL12" s="624"/>
      <c r="BM12" s="624"/>
      <c r="BN12" s="625"/>
      <c r="BO12" s="626">
        <v>41.6</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72095</v>
      </c>
      <c r="CS12" s="624"/>
      <c r="CT12" s="624"/>
      <c r="CU12" s="624"/>
      <c r="CV12" s="624"/>
      <c r="CW12" s="624"/>
      <c r="CX12" s="624"/>
      <c r="CY12" s="625"/>
      <c r="CZ12" s="626">
        <v>0.9</v>
      </c>
      <c r="DA12" s="626"/>
      <c r="DB12" s="626"/>
      <c r="DC12" s="626"/>
      <c r="DD12" s="632" t="s">
        <v>122</v>
      </c>
      <c r="DE12" s="624"/>
      <c r="DF12" s="624"/>
      <c r="DG12" s="624"/>
      <c r="DH12" s="624"/>
      <c r="DI12" s="624"/>
      <c r="DJ12" s="624"/>
      <c r="DK12" s="624"/>
      <c r="DL12" s="624"/>
      <c r="DM12" s="624"/>
      <c r="DN12" s="624"/>
      <c r="DO12" s="624"/>
      <c r="DP12" s="625"/>
      <c r="DQ12" s="632">
        <v>64819</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1468274</v>
      </c>
      <c r="BH13" s="624"/>
      <c r="BI13" s="624"/>
      <c r="BJ13" s="624"/>
      <c r="BK13" s="624"/>
      <c r="BL13" s="624"/>
      <c r="BM13" s="624"/>
      <c r="BN13" s="625"/>
      <c r="BO13" s="626">
        <v>41.6</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1005687</v>
      </c>
      <c r="CS13" s="624"/>
      <c r="CT13" s="624"/>
      <c r="CU13" s="624"/>
      <c r="CV13" s="624"/>
      <c r="CW13" s="624"/>
      <c r="CX13" s="624"/>
      <c r="CY13" s="625"/>
      <c r="CZ13" s="626">
        <v>12.3</v>
      </c>
      <c r="DA13" s="626"/>
      <c r="DB13" s="626"/>
      <c r="DC13" s="626"/>
      <c r="DD13" s="632">
        <v>605955</v>
      </c>
      <c r="DE13" s="624"/>
      <c r="DF13" s="624"/>
      <c r="DG13" s="624"/>
      <c r="DH13" s="624"/>
      <c r="DI13" s="624"/>
      <c r="DJ13" s="624"/>
      <c r="DK13" s="624"/>
      <c r="DL13" s="624"/>
      <c r="DM13" s="624"/>
      <c r="DN13" s="624"/>
      <c r="DO13" s="624"/>
      <c r="DP13" s="625"/>
      <c r="DQ13" s="632">
        <v>450287</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49503</v>
      </c>
      <c r="BH14" s="624"/>
      <c r="BI14" s="624"/>
      <c r="BJ14" s="624"/>
      <c r="BK14" s="624"/>
      <c r="BL14" s="624"/>
      <c r="BM14" s="624"/>
      <c r="BN14" s="625"/>
      <c r="BO14" s="626">
        <v>1.4</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363737</v>
      </c>
      <c r="CS14" s="624"/>
      <c r="CT14" s="624"/>
      <c r="CU14" s="624"/>
      <c r="CV14" s="624"/>
      <c r="CW14" s="624"/>
      <c r="CX14" s="624"/>
      <c r="CY14" s="625"/>
      <c r="CZ14" s="626">
        <v>4.4000000000000004</v>
      </c>
      <c r="DA14" s="626"/>
      <c r="DB14" s="626"/>
      <c r="DC14" s="626"/>
      <c r="DD14" s="632">
        <v>749</v>
      </c>
      <c r="DE14" s="624"/>
      <c r="DF14" s="624"/>
      <c r="DG14" s="624"/>
      <c r="DH14" s="624"/>
      <c r="DI14" s="624"/>
      <c r="DJ14" s="624"/>
      <c r="DK14" s="624"/>
      <c r="DL14" s="624"/>
      <c r="DM14" s="624"/>
      <c r="DN14" s="624"/>
      <c r="DO14" s="624"/>
      <c r="DP14" s="625"/>
      <c r="DQ14" s="632">
        <v>350811</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11660</v>
      </c>
      <c r="S15" s="624"/>
      <c r="T15" s="624"/>
      <c r="U15" s="624"/>
      <c r="V15" s="624"/>
      <c r="W15" s="624"/>
      <c r="X15" s="624"/>
      <c r="Y15" s="625"/>
      <c r="Z15" s="626">
        <v>0.1</v>
      </c>
      <c r="AA15" s="626"/>
      <c r="AB15" s="626"/>
      <c r="AC15" s="626"/>
      <c r="AD15" s="627">
        <v>11660</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129999</v>
      </c>
      <c r="BH15" s="624"/>
      <c r="BI15" s="624"/>
      <c r="BJ15" s="624"/>
      <c r="BK15" s="624"/>
      <c r="BL15" s="624"/>
      <c r="BM15" s="624"/>
      <c r="BN15" s="625"/>
      <c r="BO15" s="626">
        <v>3.7</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815589</v>
      </c>
      <c r="CS15" s="624"/>
      <c r="CT15" s="624"/>
      <c r="CU15" s="624"/>
      <c r="CV15" s="624"/>
      <c r="CW15" s="624"/>
      <c r="CX15" s="624"/>
      <c r="CY15" s="625"/>
      <c r="CZ15" s="626">
        <v>10</v>
      </c>
      <c r="DA15" s="626"/>
      <c r="DB15" s="626"/>
      <c r="DC15" s="626"/>
      <c r="DD15" s="632">
        <v>13831</v>
      </c>
      <c r="DE15" s="624"/>
      <c r="DF15" s="624"/>
      <c r="DG15" s="624"/>
      <c r="DH15" s="624"/>
      <c r="DI15" s="624"/>
      <c r="DJ15" s="624"/>
      <c r="DK15" s="624"/>
      <c r="DL15" s="624"/>
      <c r="DM15" s="624"/>
      <c r="DN15" s="624"/>
      <c r="DO15" s="624"/>
      <c r="DP15" s="625"/>
      <c r="DQ15" s="632">
        <v>690754</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49130</v>
      </c>
      <c r="S16" s="624"/>
      <c r="T16" s="624"/>
      <c r="U16" s="624"/>
      <c r="V16" s="624"/>
      <c r="W16" s="624"/>
      <c r="X16" s="624"/>
      <c r="Y16" s="625"/>
      <c r="Z16" s="626">
        <v>0.6</v>
      </c>
      <c r="AA16" s="626"/>
      <c r="AB16" s="626"/>
      <c r="AC16" s="626"/>
      <c r="AD16" s="627">
        <v>49130</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120123</v>
      </c>
      <c r="S17" s="624"/>
      <c r="T17" s="624"/>
      <c r="U17" s="624"/>
      <c r="V17" s="624"/>
      <c r="W17" s="624"/>
      <c r="X17" s="624"/>
      <c r="Y17" s="625"/>
      <c r="Z17" s="626">
        <v>1.4</v>
      </c>
      <c r="AA17" s="626"/>
      <c r="AB17" s="626"/>
      <c r="AC17" s="626"/>
      <c r="AD17" s="627">
        <v>120123</v>
      </c>
      <c r="AE17" s="627"/>
      <c r="AF17" s="627"/>
      <c r="AG17" s="627"/>
      <c r="AH17" s="627"/>
      <c r="AI17" s="627"/>
      <c r="AJ17" s="627"/>
      <c r="AK17" s="627"/>
      <c r="AL17" s="628">
        <v>2.4</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571059</v>
      </c>
      <c r="CS17" s="624"/>
      <c r="CT17" s="624"/>
      <c r="CU17" s="624"/>
      <c r="CV17" s="624"/>
      <c r="CW17" s="624"/>
      <c r="CX17" s="624"/>
      <c r="CY17" s="625"/>
      <c r="CZ17" s="626">
        <v>7</v>
      </c>
      <c r="DA17" s="626"/>
      <c r="DB17" s="626"/>
      <c r="DC17" s="626"/>
      <c r="DD17" s="632" t="s">
        <v>122</v>
      </c>
      <c r="DE17" s="624"/>
      <c r="DF17" s="624"/>
      <c r="DG17" s="624"/>
      <c r="DH17" s="624"/>
      <c r="DI17" s="624"/>
      <c r="DJ17" s="624"/>
      <c r="DK17" s="624"/>
      <c r="DL17" s="624"/>
      <c r="DM17" s="624"/>
      <c r="DN17" s="624"/>
      <c r="DO17" s="624"/>
      <c r="DP17" s="625"/>
      <c r="DQ17" s="632">
        <v>571059</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27765</v>
      </c>
      <c r="S18" s="624"/>
      <c r="T18" s="624"/>
      <c r="U18" s="624"/>
      <c r="V18" s="624"/>
      <c r="W18" s="624"/>
      <c r="X18" s="624"/>
      <c r="Y18" s="625"/>
      <c r="Z18" s="626">
        <v>0.3</v>
      </c>
      <c r="AA18" s="626"/>
      <c r="AB18" s="626"/>
      <c r="AC18" s="626"/>
      <c r="AD18" s="627">
        <v>27765</v>
      </c>
      <c r="AE18" s="627"/>
      <c r="AF18" s="627"/>
      <c r="AG18" s="627"/>
      <c r="AH18" s="627"/>
      <c r="AI18" s="627"/>
      <c r="AJ18" s="627"/>
      <c r="AK18" s="627"/>
      <c r="AL18" s="628">
        <v>0.6</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92058</v>
      </c>
      <c r="S19" s="624"/>
      <c r="T19" s="624"/>
      <c r="U19" s="624"/>
      <c r="V19" s="624"/>
      <c r="W19" s="624"/>
      <c r="X19" s="624"/>
      <c r="Y19" s="625"/>
      <c r="Z19" s="626">
        <v>1</v>
      </c>
      <c r="AA19" s="626"/>
      <c r="AB19" s="626"/>
      <c r="AC19" s="626"/>
      <c r="AD19" s="627">
        <v>92058</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300</v>
      </c>
      <c r="S20" s="624"/>
      <c r="T20" s="624"/>
      <c r="U20" s="624"/>
      <c r="V20" s="624"/>
      <c r="W20" s="624"/>
      <c r="X20" s="624"/>
      <c r="Y20" s="625"/>
      <c r="Z20" s="626">
        <v>0</v>
      </c>
      <c r="AA20" s="626"/>
      <c r="AB20" s="626"/>
      <c r="AC20" s="626"/>
      <c r="AD20" s="627">
        <v>300</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8174409</v>
      </c>
      <c r="CS20" s="624"/>
      <c r="CT20" s="624"/>
      <c r="CU20" s="624"/>
      <c r="CV20" s="624"/>
      <c r="CW20" s="624"/>
      <c r="CX20" s="624"/>
      <c r="CY20" s="625"/>
      <c r="CZ20" s="626">
        <v>100</v>
      </c>
      <c r="DA20" s="626"/>
      <c r="DB20" s="626"/>
      <c r="DC20" s="626"/>
      <c r="DD20" s="632">
        <v>911302</v>
      </c>
      <c r="DE20" s="624"/>
      <c r="DF20" s="624"/>
      <c r="DG20" s="624"/>
      <c r="DH20" s="624"/>
      <c r="DI20" s="624"/>
      <c r="DJ20" s="624"/>
      <c r="DK20" s="624"/>
      <c r="DL20" s="624"/>
      <c r="DM20" s="624"/>
      <c r="DN20" s="624"/>
      <c r="DO20" s="624"/>
      <c r="DP20" s="625"/>
      <c r="DQ20" s="632">
        <v>5597126</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714922</v>
      </c>
      <c r="S21" s="624"/>
      <c r="T21" s="624"/>
      <c r="U21" s="624"/>
      <c r="V21" s="624"/>
      <c r="W21" s="624"/>
      <c r="X21" s="624"/>
      <c r="Y21" s="625"/>
      <c r="Z21" s="626">
        <v>8.1</v>
      </c>
      <c r="AA21" s="626"/>
      <c r="AB21" s="626"/>
      <c r="AC21" s="626"/>
      <c r="AD21" s="627">
        <v>680803</v>
      </c>
      <c r="AE21" s="627"/>
      <c r="AF21" s="627"/>
      <c r="AG21" s="627"/>
      <c r="AH21" s="627"/>
      <c r="AI21" s="627"/>
      <c r="AJ21" s="627"/>
      <c r="AK21" s="627"/>
      <c r="AL21" s="628">
        <v>13.7</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680803</v>
      </c>
      <c r="S22" s="624"/>
      <c r="T22" s="624"/>
      <c r="U22" s="624"/>
      <c r="V22" s="624"/>
      <c r="W22" s="624"/>
      <c r="X22" s="624"/>
      <c r="Y22" s="625"/>
      <c r="Z22" s="626">
        <v>7.7</v>
      </c>
      <c r="AA22" s="626"/>
      <c r="AB22" s="626"/>
      <c r="AC22" s="626"/>
      <c r="AD22" s="627">
        <v>680803</v>
      </c>
      <c r="AE22" s="627"/>
      <c r="AF22" s="627"/>
      <c r="AG22" s="627"/>
      <c r="AH22" s="627"/>
      <c r="AI22" s="627"/>
      <c r="AJ22" s="627"/>
      <c r="AK22" s="627"/>
      <c r="AL22" s="628">
        <v>13.7</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34119</v>
      </c>
      <c r="S23" s="624"/>
      <c r="T23" s="624"/>
      <c r="U23" s="624"/>
      <c r="V23" s="624"/>
      <c r="W23" s="624"/>
      <c r="X23" s="624"/>
      <c r="Y23" s="625"/>
      <c r="Z23" s="626">
        <v>0.4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3616603</v>
      </c>
      <c r="CS24" s="613"/>
      <c r="CT24" s="613"/>
      <c r="CU24" s="613"/>
      <c r="CV24" s="613"/>
      <c r="CW24" s="613"/>
      <c r="CX24" s="613"/>
      <c r="CY24" s="614"/>
      <c r="CZ24" s="617">
        <v>44.2</v>
      </c>
      <c r="DA24" s="618"/>
      <c r="DB24" s="618"/>
      <c r="DC24" s="634"/>
      <c r="DD24" s="657">
        <v>2306471</v>
      </c>
      <c r="DE24" s="613"/>
      <c r="DF24" s="613"/>
      <c r="DG24" s="613"/>
      <c r="DH24" s="613"/>
      <c r="DI24" s="613"/>
      <c r="DJ24" s="613"/>
      <c r="DK24" s="614"/>
      <c r="DL24" s="657">
        <v>2094227</v>
      </c>
      <c r="DM24" s="613"/>
      <c r="DN24" s="613"/>
      <c r="DO24" s="613"/>
      <c r="DP24" s="613"/>
      <c r="DQ24" s="613"/>
      <c r="DR24" s="613"/>
      <c r="DS24" s="613"/>
      <c r="DT24" s="613"/>
      <c r="DU24" s="613"/>
      <c r="DV24" s="614"/>
      <c r="DW24" s="617">
        <v>42</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4992361</v>
      </c>
      <c r="S25" s="624"/>
      <c r="T25" s="624"/>
      <c r="U25" s="624"/>
      <c r="V25" s="624"/>
      <c r="W25" s="624"/>
      <c r="X25" s="624"/>
      <c r="Y25" s="625"/>
      <c r="Z25" s="626">
        <v>56.3</v>
      </c>
      <c r="AA25" s="626"/>
      <c r="AB25" s="626"/>
      <c r="AC25" s="626"/>
      <c r="AD25" s="627">
        <v>4958242</v>
      </c>
      <c r="AE25" s="627"/>
      <c r="AF25" s="627"/>
      <c r="AG25" s="627"/>
      <c r="AH25" s="627"/>
      <c r="AI25" s="627"/>
      <c r="AJ25" s="627"/>
      <c r="AK25" s="627"/>
      <c r="AL25" s="628">
        <v>99.8</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1181188</v>
      </c>
      <c r="CS25" s="653"/>
      <c r="CT25" s="653"/>
      <c r="CU25" s="653"/>
      <c r="CV25" s="653"/>
      <c r="CW25" s="653"/>
      <c r="CX25" s="653"/>
      <c r="CY25" s="654"/>
      <c r="CZ25" s="628">
        <v>14.4</v>
      </c>
      <c r="DA25" s="655"/>
      <c r="DB25" s="655"/>
      <c r="DC25" s="658"/>
      <c r="DD25" s="632">
        <v>1125343</v>
      </c>
      <c r="DE25" s="653"/>
      <c r="DF25" s="653"/>
      <c r="DG25" s="653"/>
      <c r="DH25" s="653"/>
      <c r="DI25" s="653"/>
      <c r="DJ25" s="653"/>
      <c r="DK25" s="654"/>
      <c r="DL25" s="632">
        <v>1105959</v>
      </c>
      <c r="DM25" s="653"/>
      <c r="DN25" s="653"/>
      <c r="DO25" s="653"/>
      <c r="DP25" s="653"/>
      <c r="DQ25" s="653"/>
      <c r="DR25" s="653"/>
      <c r="DS25" s="653"/>
      <c r="DT25" s="653"/>
      <c r="DU25" s="653"/>
      <c r="DV25" s="654"/>
      <c r="DW25" s="628">
        <v>22.2</v>
      </c>
      <c r="DX25" s="655"/>
      <c r="DY25" s="655"/>
      <c r="DZ25" s="655"/>
      <c r="EA25" s="655"/>
      <c r="EB25" s="655"/>
      <c r="EC25" s="656"/>
    </row>
    <row r="26" spans="2:133" ht="11.25" customHeight="1" x14ac:dyDescent="0.2">
      <c r="B26" s="620" t="s">
        <v>283</v>
      </c>
      <c r="C26" s="621"/>
      <c r="D26" s="621"/>
      <c r="E26" s="621"/>
      <c r="F26" s="621"/>
      <c r="G26" s="621"/>
      <c r="H26" s="621"/>
      <c r="I26" s="621"/>
      <c r="J26" s="621"/>
      <c r="K26" s="621"/>
      <c r="L26" s="621"/>
      <c r="M26" s="621"/>
      <c r="N26" s="621"/>
      <c r="O26" s="621"/>
      <c r="P26" s="621"/>
      <c r="Q26" s="622"/>
      <c r="R26" s="623">
        <v>1906</v>
      </c>
      <c r="S26" s="624"/>
      <c r="T26" s="624"/>
      <c r="U26" s="624"/>
      <c r="V26" s="624"/>
      <c r="W26" s="624"/>
      <c r="X26" s="624"/>
      <c r="Y26" s="625"/>
      <c r="Z26" s="626">
        <v>0</v>
      </c>
      <c r="AA26" s="626"/>
      <c r="AB26" s="626"/>
      <c r="AC26" s="626"/>
      <c r="AD26" s="627">
        <v>1906</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669991</v>
      </c>
      <c r="CS26" s="624"/>
      <c r="CT26" s="624"/>
      <c r="CU26" s="624"/>
      <c r="CV26" s="624"/>
      <c r="CW26" s="624"/>
      <c r="CX26" s="624"/>
      <c r="CY26" s="625"/>
      <c r="CZ26" s="628">
        <v>8.1999999999999993</v>
      </c>
      <c r="DA26" s="655"/>
      <c r="DB26" s="655"/>
      <c r="DC26" s="658"/>
      <c r="DD26" s="632">
        <v>630814</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2">
      <c r="B27" s="620" t="s">
        <v>286</v>
      </c>
      <c r="C27" s="621"/>
      <c r="D27" s="621"/>
      <c r="E27" s="621"/>
      <c r="F27" s="621"/>
      <c r="G27" s="621"/>
      <c r="H27" s="621"/>
      <c r="I27" s="621"/>
      <c r="J27" s="621"/>
      <c r="K27" s="621"/>
      <c r="L27" s="621"/>
      <c r="M27" s="621"/>
      <c r="N27" s="621"/>
      <c r="O27" s="621"/>
      <c r="P27" s="621"/>
      <c r="Q27" s="622"/>
      <c r="R27" s="623">
        <v>86333</v>
      </c>
      <c r="S27" s="624"/>
      <c r="T27" s="624"/>
      <c r="U27" s="624"/>
      <c r="V27" s="624"/>
      <c r="W27" s="624"/>
      <c r="X27" s="624"/>
      <c r="Y27" s="625"/>
      <c r="Z27" s="626">
        <v>1</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3528370</v>
      </c>
      <c r="BH27" s="624"/>
      <c r="BI27" s="624"/>
      <c r="BJ27" s="624"/>
      <c r="BK27" s="624"/>
      <c r="BL27" s="624"/>
      <c r="BM27" s="624"/>
      <c r="BN27" s="625"/>
      <c r="BO27" s="626">
        <v>100</v>
      </c>
      <c r="BP27" s="626"/>
      <c r="BQ27" s="626"/>
      <c r="BR27" s="626"/>
      <c r="BS27" s="627">
        <v>179492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1864356</v>
      </c>
      <c r="CS27" s="653"/>
      <c r="CT27" s="653"/>
      <c r="CU27" s="653"/>
      <c r="CV27" s="653"/>
      <c r="CW27" s="653"/>
      <c r="CX27" s="653"/>
      <c r="CY27" s="654"/>
      <c r="CZ27" s="628">
        <v>22.8</v>
      </c>
      <c r="DA27" s="655"/>
      <c r="DB27" s="655"/>
      <c r="DC27" s="658"/>
      <c r="DD27" s="632">
        <v>610069</v>
      </c>
      <c r="DE27" s="653"/>
      <c r="DF27" s="653"/>
      <c r="DG27" s="653"/>
      <c r="DH27" s="653"/>
      <c r="DI27" s="653"/>
      <c r="DJ27" s="653"/>
      <c r="DK27" s="654"/>
      <c r="DL27" s="632">
        <v>417209</v>
      </c>
      <c r="DM27" s="653"/>
      <c r="DN27" s="653"/>
      <c r="DO27" s="653"/>
      <c r="DP27" s="653"/>
      <c r="DQ27" s="653"/>
      <c r="DR27" s="653"/>
      <c r="DS27" s="653"/>
      <c r="DT27" s="653"/>
      <c r="DU27" s="653"/>
      <c r="DV27" s="654"/>
      <c r="DW27" s="628">
        <v>8.4</v>
      </c>
      <c r="DX27" s="655"/>
      <c r="DY27" s="655"/>
      <c r="DZ27" s="655"/>
      <c r="EA27" s="655"/>
      <c r="EB27" s="655"/>
      <c r="EC27" s="656"/>
    </row>
    <row r="28" spans="2:133" ht="11.25" customHeight="1" x14ac:dyDescent="0.2">
      <c r="B28" s="620" t="s">
        <v>289</v>
      </c>
      <c r="C28" s="621"/>
      <c r="D28" s="621"/>
      <c r="E28" s="621"/>
      <c r="F28" s="621"/>
      <c r="G28" s="621"/>
      <c r="H28" s="621"/>
      <c r="I28" s="621"/>
      <c r="J28" s="621"/>
      <c r="K28" s="621"/>
      <c r="L28" s="621"/>
      <c r="M28" s="621"/>
      <c r="N28" s="621"/>
      <c r="O28" s="621"/>
      <c r="P28" s="621"/>
      <c r="Q28" s="622"/>
      <c r="R28" s="623">
        <v>11645</v>
      </c>
      <c r="S28" s="624"/>
      <c r="T28" s="624"/>
      <c r="U28" s="624"/>
      <c r="V28" s="624"/>
      <c r="W28" s="624"/>
      <c r="X28" s="624"/>
      <c r="Y28" s="625"/>
      <c r="Z28" s="626">
        <v>0.1</v>
      </c>
      <c r="AA28" s="626"/>
      <c r="AB28" s="626"/>
      <c r="AC28" s="626"/>
      <c r="AD28" s="627">
        <v>3377</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571059</v>
      </c>
      <c r="CS28" s="624"/>
      <c r="CT28" s="624"/>
      <c r="CU28" s="624"/>
      <c r="CV28" s="624"/>
      <c r="CW28" s="624"/>
      <c r="CX28" s="624"/>
      <c r="CY28" s="625"/>
      <c r="CZ28" s="628">
        <v>7</v>
      </c>
      <c r="DA28" s="655"/>
      <c r="DB28" s="655"/>
      <c r="DC28" s="658"/>
      <c r="DD28" s="632">
        <v>571059</v>
      </c>
      <c r="DE28" s="624"/>
      <c r="DF28" s="624"/>
      <c r="DG28" s="624"/>
      <c r="DH28" s="624"/>
      <c r="DI28" s="624"/>
      <c r="DJ28" s="624"/>
      <c r="DK28" s="625"/>
      <c r="DL28" s="632">
        <v>571059</v>
      </c>
      <c r="DM28" s="624"/>
      <c r="DN28" s="624"/>
      <c r="DO28" s="624"/>
      <c r="DP28" s="624"/>
      <c r="DQ28" s="624"/>
      <c r="DR28" s="624"/>
      <c r="DS28" s="624"/>
      <c r="DT28" s="624"/>
      <c r="DU28" s="624"/>
      <c r="DV28" s="625"/>
      <c r="DW28" s="628">
        <v>11.5</v>
      </c>
      <c r="DX28" s="655"/>
      <c r="DY28" s="655"/>
      <c r="DZ28" s="655"/>
      <c r="EA28" s="655"/>
      <c r="EB28" s="655"/>
      <c r="EC28" s="656"/>
    </row>
    <row r="29" spans="2:133" ht="11.25" customHeight="1" x14ac:dyDescent="0.2">
      <c r="B29" s="620" t="s">
        <v>291</v>
      </c>
      <c r="C29" s="621"/>
      <c r="D29" s="621"/>
      <c r="E29" s="621"/>
      <c r="F29" s="621"/>
      <c r="G29" s="621"/>
      <c r="H29" s="621"/>
      <c r="I29" s="621"/>
      <c r="J29" s="621"/>
      <c r="K29" s="621"/>
      <c r="L29" s="621"/>
      <c r="M29" s="621"/>
      <c r="N29" s="621"/>
      <c r="O29" s="621"/>
      <c r="P29" s="621"/>
      <c r="Q29" s="622"/>
      <c r="R29" s="623">
        <v>11281</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571059</v>
      </c>
      <c r="CS29" s="653"/>
      <c r="CT29" s="653"/>
      <c r="CU29" s="653"/>
      <c r="CV29" s="653"/>
      <c r="CW29" s="653"/>
      <c r="CX29" s="653"/>
      <c r="CY29" s="654"/>
      <c r="CZ29" s="628">
        <v>7</v>
      </c>
      <c r="DA29" s="655"/>
      <c r="DB29" s="655"/>
      <c r="DC29" s="658"/>
      <c r="DD29" s="632">
        <v>571059</v>
      </c>
      <c r="DE29" s="653"/>
      <c r="DF29" s="653"/>
      <c r="DG29" s="653"/>
      <c r="DH29" s="653"/>
      <c r="DI29" s="653"/>
      <c r="DJ29" s="653"/>
      <c r="DK29" s="654"/>
      <c r="DL29" s="632">
        <v>571059</v>
      </c>
      <c r="DM29" s="653"/>
      <c r="DN29" s="653"/>
      <c r="DO29" s="653"/>
      <c r="DP29" s="653"/>
      <c r="DQ29" s="653"/>
      <c r="DR29" s="653"/>
      <c r="DS29" s="653"/>
      <c r="DT29" s="653"/>
      <c r="DU29" s="653"/>
      <c r="DV29" s="654"/>
      <c r="DW29" s="628">
        <v>11.5</v>
      </c>
      <c r="DX29" s="655"/>
      <c r="DY29" s="655"/>
      <c r="DZ29" s="655"/>
      <c r="EA29" s="655"/>
      <c r="EB29" s="655"/>
      <c r="EC29" s="656"/>
    </row>
    <row r="30" spans="2:133" ht="11.25" customHeight="1" x14ac:dyDescent="0.2">
      <c r="B30" s="620" t="s">
        <v>293</v>
      </c>
      <c r="C30" s="621"/>
      <c r="D30" s="621"/>
      <c r="E30" s="621"/>
      <c r="F30" s="621"/>
      <c r="G30" s="621"/>
      <c r="H30" s="621"/>
      <c r="I30" s="621"/>
      <c r="J30" s="621"/>
      <c r="K30" s="621"/>
      <c r="L30" s="621"/>
      <c r="M30" s="621"/>
      <c r="N30" s="621"/>
      <c r="O30" s="621"/>
      <c r="P30" s="621"/>
      <c r="Q30" s="622"/>
      <c r="R30" s="623">
        <v>1314756</v>
      </c>
      <c r="S30" s="624"/>
      <c r="T30" s="624"/>
      <c r="U30" s="624"/>
      <c r="V30" s="624"/>
      <c r="W30" s="624"/>
      <c r="X30" s="624"/>
      <c r="Y30" s="625"/>
      <c r="Z30" s="626">
        <v>14.8</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539610</v>
      </c>
      <c r="CS30" s="624"/>
      <c r="CT30" s="624"/>
      <c r="CU30" s="624"/>
      <c r="CV30" s="624"/>
      <c r="CW30" s="624"/>
      <c r="CX30" s="624"/>
      <c r="CY30" s="625"/>
      <c r="CZ30" s="628">
        <v>6.6</v>
      </c>
      <c r="DA30" s="655"/>
      <c r="DB30" s="655"/>
      <c r="DC30" s="658"/>
      <c r="DD30" s="632">
        <v>539610</v>
      </c>
      <c r="DE30" s="624"/>
      <c r="DF30" s="624"/>
      <c r="DG30" s="624"/>
      <c r="DH30" s="624"/>
      <c r="DI30" s="624"/>
      <c r="DJ30" s="624"/>
      <c r="DK30" s="625"/>
      <c r="DL30" s="632">
        <v>539610</v>
      </c>
      <c r="DM30" s="624"/>
      <c r="DN30" s="624"/>
      <c r="DO30" s="624"/>
      <c r="DP30" s="624"/>
      <c r="DQ30" s="624"/>
      <c r="DR30" s="624"/>
      <c r="DS30" s="624"/>
      <c r="DT30" s="624"/>
      <c r="DU30" s="624"/>
      <c r="DV30" s="625"/>
      <c r="DW30" s="628">
        <v>10.8</v>
      </c>
      <c r="DX30" s="655"/>
      <c r="DY30" s="655"/>
      <c r="DZ30" s="655"/>
      <c r="EA30" s="655"/>
      <c r="EB30" s="655"/>
      <c r="EC30" s="656"/>
    </row>
    <row r="31" spans="2:133" ht="11.25" customHeight="1" x14ac:dyDescent="0.2">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99.7</v>
      </c>
      <c r="BH31" s="667"/>
      <c r="BI31" s="667"/>
      <c r="BJ31" s="667"/>
      <c r="BK31" s="667"/>
      <c r="BL31" s="667"/>
      <c r="BM31" s="618">
        <v>99.4</v>
      </c>
      <c r="BN31" s="667"/>
      <c r="BO31" s="667"/>
      <c r="BP31" s="667"/>
      <c r="BQ31" s="668"/>
      <c r="BR31" s="670">
        <v>99.7</v>
      </c>
      <c r="BS31" s="667"/>
      <c r="BT31" s="667"/>
      <c r="BU31" s="667"/>
      <c r="BV31" s="667"/>
      <c r="BW31" s="667"/>
      <c r="BX31" s="618">
        <v>99.3</v>
      </c>
      <c r="BY31" s="667"/>
      <c r="BZ31" s="667"/>
      <c r="CA31" s="667"/>
      <c r="CB31" s="668"/>
      <c r="CD31" s="663"/>
      <c r="CE31" s="664"/>
      <c r="CF31" s="620" t="s">
        <v>300</v>
      </c>
      <c r="CG31" s="621"/>
      <c r="CH31" s="621"/>
      <c r="CI31" s="621"/>
      <c r="CJ31" s="621"/>
      <c r="CK31" s="621"/>
      <c r="CL31" s="621"/>
      <c r="CM31" s="621"/>
      <c r="CN31" s="621"/>
      <c r="CO31" s="621"/>
      <c r="CP31" s="621"/>
      <c r="CQ31" s="622"/>
      <c r="CR31" s="623">
        <v>31449</v>
      </c>
      <c r="CS31" s="653"/>
      <c r="CT31" s="653"/>
      <c r="CU31" s="653"/>
      <c r="CV31" s="653"/>
      <c r="CW31" s="653"/>
      <c r="CX31" s="653"/>
      <c r="CY31" s="654"/>
      <c r="CZ31" s="628">
        <v>0.4</v>
      </c>
      <c r="DA31" s="655"/>
      <c r="DB31" s="655"/>
      <c r="DC31" s="658"/>
      <c r="DD31" s="632">
        <v>31449</v>
      </c>
      <c r="DE31" s="653"/>
      <c r="DF31" s="653"/>
      <c r="DG31" s="653"/>
      <c r="DH31" s="653"/>
      <c r="DI31" s="653"/>
      <c r="DJ31" s="653"/>
      <c r="DK31" s="654"/>
      <c r="DL31" s="632">
        <v>31449</v>
      </c>
      <c r="DM31" s="653"/>
      <c r="DN31" s="653"/>
      <c r="DO31" s="653"/>
      <c r="DP31" s="653"/>
      <c r="DQ31" s="653"/>
      <c r="DR31" s="653"/>
      <c r="DS31" s="653"/>
      <c r="DT31" s="653"/>
      <c r="DU31" s="653"/>
      <c r="DV31" s="654"/>
      <c r="DW31" s="628">
        <v>0.6</v>
      </c>
      <c r="DX31" s="655"/>
      <c r="DY31" s="655"/>
      <c r="DZ31" s="655"/>
      <c r="EA31" s="655"/>
      <c r="EB31" s="655"/>
      <c r="EC31" s="656"/>
    </row>
    <row r="32" spans="2:133" ht="11.25" customHeight="1" x14ac:dyDescent="0.2">
      <c r="B32" s="620" t="s">
        <v>301</v>
      </c>
      <c r="C32" s="621"/>
      <c r="D32" s="621"/>
      <c r="E32" s="621"/>
      <c r="F32" s="621"/>
      <c r="G32" s="621"/>
      <c r="H32" s="621"/>
      <c r="I32" s="621"/>
      <c r="J32" s="621"/>
      <c r="K32" s="621"/>
      <c r="L32" s="621"/>
      <c r="M32" s="621"/>
      <c r="N32" s="621"/>
      <c r="O32" s="621"/>
      <c r="P32" s="621"/>
      <c r="Q32" s="622"/>
      <c r="R32" s="623">
        <v>563544</v>
      </c>
      <c r="S32" s="624"/>
      <c r="T32" s="624"/>
      <c r="U32" s="624"/>
      <c r="V32" s="624"/>
      <c r="W32" s="624"/>
      <c r="X32" s="624"/>
      <c r="Y32" s="625"/>
      <c r="Z32" s="626">
        <v>6.4</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99.7</v>
      </c>
      <c r="BH32" s="653"/>
      <c r="BI32" s="653"/>
      <c r="BJ32" s="653"/>
      <c r="BK32" s="653"/>
      <c r="BL32" s="653"/>
      <c r="BM32" s="629">
        <v>99.6</v>
      </c>
      <c r="BN32" s="653"/>
      <c r="BO32" s="653"/>
      <c r="BP32" s="653"/>
      <c r="BQ32" s="669"/>
      <c r="BR32" s="680">
        <v>99.7</v>
      </c>
      <c r="BS32" s="653"/>
      <c r="BT32" s="653"/>
      <c r="BU32" s="653"/>
      <c r="BV32" s="653"/>
      <c r="BW32" s="653"/>
      <c r="BX32" s="629">
        <v>99.6</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2">
      <c r="B33" s="620" t="s">
        <v>305</v>
      </c>
      <c r="C33" s="621"/>
      <c r="D33" s="621"/>
      <c r="E33" s="621"/>
      <c r="F33" s="621"/>
      <c r="G33" s="621"/>
      <c r="H33" s="621"/>
      <c r="I33" s="621"/>
      <c r="J33" s="621"/>
      <c r="K33" s="621"/>
      <c r="L33" s="621"/>
      <c r="M33" s="621"/>
      <c r="N33" s="621"/>
      <c r="O33" s="621"/>
      <c r="P33" s="621"/>
      <c r="Q33" s="622"/>
      <c r="R33" s="623">
        <v>14675</v>
      </c>
      <c r="S33" s="624"/>
      <c r="T33" s="624"/>
      <c r="U33" s="624"/>
      <c r="V33" s="624"/>
      <c r="W33" s="624"/>
      <c r="X33" s="624"/>
      <c r="Y33" s="625"/>
      <c r="Z33" s="626">
        <v>0.2</v>
      </c>
      <c r="AA33" s="626"/>
      <c r="AB33" s="626"/>
      <c r="AC33" s="626"/>
      <c r="AD33" s="627">
        <v>3427</v>
      </c>
      <c r="AE33" s="627"/>
      <c r="AF33" s="627"/>
      <c r="AG33" s="627"/>
      <c r="AH33" s="627"/>
      <c r="AI33" s="627"/>
      <c r="AJ33" s="627"/>
      <c r="AK33" s="627"/>
      <c r="AL33" s="628">
        <v>0.1</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99.7</v>
      </c>
      <c r="BH33" s="682"/>
      <c r="BI33" s="682"/>
      <c r="BJ33" s="682"/>
      <c r="BK33" s="682"/>
      <c r="BL33" s="682"/>
      <c r="BM33" s="683">
        <v>99.1</v>
      </c>
      <c r="BN33" s="682"/>
      <c r="BO33" s="682"/>
      <c r="BP33" s="682"/>
      <c r="BQ33" s="684"/>
      <c r="BR33" s="681">
        <v>99.7</v>
      </c>
      <c r="BS33" s="682"/>
      <c r="BT33" s="682"/>
      <c r="BU33" s="682"/>
      <c r="BV33" s="682"/>
      <c r="BW33" s="682"/>
      <c r="BX33" s="683">
        <v>99</v>
      </c>
      <c r="BY33" s="682"/>
      <c r="BZ33" s="682"/>
      <c r="CA33" s="682"/>
      <c r="CB33" s="684"/>
      <c r="CD33" s="620" t="s">
        <v>307</v>
      </c>
      <c r="CE33" s="621"/>
      <c r="CF33" s="621"/>
      <c r="CG33" s="621"/>
      <c r="CH33" s="621"/>
      <c r="CI33" s="621"/>
      <c r="CJ33" s="621"/>
      <c r="CK33" s="621"/>
      <c r="CL33" s="621"/>
      <c r="CM33" s="621"/>
      <c r="CN33" s="621"/>
      <c r="CO33" s="621"/>
      <c r="CP33" s="621"/>
      <c r="CQ33" s="622"/>
      <c r="CR33" s="623">
        <v>3646504</v>
      </c>
      <c r="CS33" s="653"/>
      <c r="CT33" s="653"/>
      <c r="CU33" s="653"/>
      <c r="CV33" s="653"/>
      <c r="CW33" s="653"/>
      <c r="CX33" s="653"/>
      <c r="CY33" s="654"/>
      <c r="CZ33" s="628">
        <v>44.6</v>
      </c>
      <c r="DA33" s="655"/>
      <c r="DB33" s="655"/>
      <c r="DC33" s="658"/>
      <c r="DD33" s="632">
        <v>3122296</v>
      </c>
      <c r="DE33" s="653"/>
      <c r="DF33" s="653"/>
      <c r="DG33" s="653"/>
      <c r="DH33" s="653"/>
      <c r="DI33" s="653"/>
      <c r="DJ33" s="653"/>
      <c r="DK33" s="654"/>
      <c r="DL33" s="632">
        <v>2061798</v>
      </c>
      <c r="DM33" s="653"/>
      <c r="DN33" s="653"/>
      <c r="DO33" s="653"/>
      <c r="DP33" s="653"/>
      <c r="DQ33" s="653"/>
      <c r="DR33" s="653"/>
      <c r="DS33" s="653"/>
      <c r="DT33" s="653"/>
      <c r="DU33" s="653"/>
      <c r="DV33" s="654"/>
      <c r="DW33" s="628">
        <v>41.3</v>
      </c>
      <c r="DX33" s="655"/>
      <c r="DY33" s="655"/>
      <c r="DZ33" s="655"/>
      <c r="EA33" s="655"/>
      <c r="EB33" s="655"/>
      <c r="EC33" s="656"/>
    </row>
    <row r="34" spans="2:133" ht="11.25" customHeight="1" x14ac:dyDescent="0.2">
      <c r="B34" s="620" t="s">
        <v>308</v>
      </c>
      <c r="C34" s="621"/>
      <c r="D34" s="621"/>
      <c r="E34" s="621"/>
      <c r="F34" s="621"/>
      <c r="G34" s="621"/>
      <c r="H34" s="621"/>
      <c r="I34" s="621"/>
      <c r="J34" s="621"/>
      <c r="K34" s="621"/>
      <c r="L34" s="621"/>
      <c r="M34" s="621"/>
      <c r="N34" s="621"/>
      <c r="O34" s="621"/>
      <c r="P34" s="621"/>
      <c r="Q34" s="622"/>
      <c r="R34" s="623">
        <v>190116</v>
      </c>
      <c r="S34" s="624"/>
      <c r="T34" s="624"/>
      <c r="U34" s="624"/>
      <c r="V34" s="624"/>
      <c r="W34" s="624"/>
      <c r="X34" s="624"/>
      <c r="Y34" s="625"/>
      <c r="Z34" s="626">
        <v>2.1</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1359868</v>
      </c>
      <c r="CS34" s="624"/>
      <c r="CT34" s="624"/>
      <c r="CU34" s="624"/>
      <c r="CV34" s="624"/>
      <c r="CW34" s="624"/>
      <c r="CX34" s="624"/>
      <c r="CY34" s="625"/>
      <c r="CZ34" s="628">
        <v>16.600000000000001</v>
      </c>
      <c r="DA34" s="655"/>
      <c r="DB34" s="655"/>
      <c r="DC34" s="658"/>
      <c r="DD34" s="632">
        <v>1025975</v>
      </c>
      <c r="DE34" s="624"/>
      <c r="DF34" s="624"/>
      <c r="DG34" s="624"/>
      <c r="DH34" s="624"/>
      <c r="DI34" s="624"/>
      <c r="DJ34" s="624"/>
      <c r="DK34" s="625"/>
      <c r="DL34" s="632">
        <v>847987</v>
      </c>
      <c r="DM34" s="624"/>
      <c r="DN34" s="624"/>
      <c r="DO34" s="624"/>
      <c r="DP34" s="624"/>
      <c r="DQ34" s="624"/>
      <c r="DR34" s="624"/>
      <c r="DS34" s="624"/>
      <c r="DT34" s="624"/>
      <c r="DU34" s="624"/>
      <c r="DV34" s="625"/>
      <c r="DW34" s="628">
        <v>17</v>
      </c>
      <c r="DX34" s="655"/>
      <c r="DY34" s="655"/>
      <c r="DZ34" s="655"/>
      <c r="EA34" s="655"/>
      <c r="EB34" s="655"/>
      <c r="EC34" s="656"/>
    </row>
    <row r="35" spans="2:133" ht="11.25" customHeight="1" x14ac:dyDescent="0.2">
      <c r="B35" s="620" t="s">
        <v>310</v>
      </c>
      <c r="C35" s="621"/>
      <c r="D35" s="621"/>
      <c r="E35" s="621"/>
      <c r="F35" s="621"/>
      <c r="G35" s="621"/>
      <c r="H35" s="621"/>
      <c r="I35" s="621"/>
      <c r="J35" s="621"/>
      <c r="K35" s="621"/>
      <c r="L35" s="621"/>
      <c r="M35" s="621"/>
      <c r="N35" s="621"/>
      <c r="O35" s="621"/>
      <c r="P35" s="621"/>
      <c r="Q35" s="622"/>
      <c r="R35" s="623">
        <v>276926</v>
      </c>
      <c r="S35" s="624"/>
      <c r="T35" s="624"/>
      <c r="U35" s="624"/>
      <c r="V35" s="624"/>
      <c r="W35" s="624"/>
      <c r="X35" s="624"/>
      <c r="Y35" s="625"/>
      <c r="Z35" s="626">
        <v>3.1</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46672</v>
      </c>
      <c r="CS35" s="653"/>
      <c r="CT35" s="653"/>
      <c r="CU35" s="653"/>
      <c r="CV35" s="653"/>
      <c r="CW35" s="653"/>
      <c r="CX35" s="653"/>
      <c r="CY35" s="654"/>
      <c r="CZ35" s="628">
        <v>0.6</v>
      </c>
      <c r="DA35" s="655"/>
      <c r="DB35" s="655"/>
      <c r="DC35" s="658"/>
      <c r="DD35" s="632">
        <v>45572</v>
      </c>
      <c r="DE35" s="653"/>
      <c r="DF35" s="653"/>
      <c r="DG35" s="653"/>
      <c r="DH35" s="653"/>
      <c r="DI35" s="653"/>
      <c r="DJ35" s="653"/>
      <c r="DK35" s="654"/>
      <c r="DL35" s="632">
        <v>45572</v>
      </c>
      <c r="DM35" s="653"/>
      <c r="DN35" s="653"/>
      <c r="DO35" s="653"/>
      <c r="DP35" s="653"/>
      <c r="DQ35" s="653"/>
      <c r="DR35" s="653"/>
      <c r="DS35" s="653"/>
      <c r="DT35" s="653"/>
      <c r="DU35" s="653"/>
      <c r="DV35" s="654"/>
      <c r="DW35" s="628">
        <v>0.9</v>
      </c>
      <c r="DX35" s="655"/>
      <c r="DY35" s="655"/>
      <c r="DZ35" s="655"/>
      <c r="EA35" s="655"/>
      <c r="EB35" s="655"/>
      <c r="EC35" s="656"/>
    </row>
    <row r="36" spans="2:133" ht="11.25" customHeight="1" x14ac:dyDescent="0.2">
      <c r="B36" s="620" t="s">
        <v>314</v>
      </c>
      <c r="C36" s="621"/>
      <c r="D36" s="621"/>
      <c r="E36" s="621"/>
      <c r="F36" s="621"/>
      <c r="G36" s="621"/>
      <c r="H36" s="621"/>
      <c r="I36" s="621"/>
      <c r="J36" s="621"/>
      <c r="K36" s="621"/>
      <c r="L36" s="621"/>
      <c r="M36" s="621"/>
      <c r="N36" s="621"/>
      <c r="O36" s="621"/>
      <c r="P36" s="621"/>
      <c r="Q36" s="622"/>
      <c r="R36" s="623">
        <v>673972</v>
      </c>
      <c r="S36" s="624"/>
      <c r="T36" s="624"/>
      <c r="U36" s="624"/>
      <c r="V36" s="624"/>
      <c r="W36" s="624"/>
      <c r="X36" s="624"/>
      <c r="Y36" s="625"/>
      <c r="Z36" s="626">
        <v>7.6</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799523</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25016</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1102869</v>
      </c>
      <c r="CS36" s="624"/>
      <c r="CT36" s="624"/>
      <c r="CU36" s="624"/>
      <c r="CV36" s="624"/>
      <c r="CW36" s="624"/>
      <c r="CX36" s="624"/>
      <c r="CY36" s="625"/>
      <c r="CZ36" s="628">
        <v>13.5</v>
      </c>
      <c r="DA36" s="655"/>
      <c r="DB36" s="655"/>
      <c r="DC36" s="658"/>
      <c r="DD36" s="632">
        <v>1013871</v>
      </c>
      <c r="DE36" s="624"/>
      <c r="DF36" s="624"/>
      <c r="DG36" s="624"/>
      <c r="DH36" s="624"/>
      <c r="DI36" s="624"/>
      <c r="DJ36" s="624"/>
      <c r="DK36" s="625"/>
      <c r="DL36" s="632">
        <v>719660</v>
      </c>
      <c r="DM36" s="624"/>
      <c r="DN36" s="624"/>
      <c r="DO36" s="624"/>
      <c r="DP36" s="624"/>
      <c r="DQ36" s="624"/>
      <c r="DR36" s="624"/>
      <c r="DS36" s="624"/>
      <c r="DT36" s="624"/>
      <c r="DU36" s="624"/>
      <c r="DV36" s="625"/>
      <c r="DW36" s="628">
        <v>14.4</v>
      </c>
      <c r="DX36" s="655"/>
      <c r="DY36" s="655"/>
      <c r="DZ36" s="655"/>
      <c r="EA36" s="655"/>
      <c r="EB36" s="655"/>
      <c r="EC36" s="656"/>
    </row>
    <row r="37" spans="2:133" ht="11.25" customHeight="1" x14ac:dyDescent="0.2">
      <c r="B37" s="620" t="s">
        <v>318</v>
      </c>
      <c r="C37" s="621"/>
      <c r="D37" s="621"/>
      <c r="E37" s="621"/>
      <c r="F37" s="621"/>
      <c r="G37" s="621"/>
      <c r="H37" s="621"/>
      <c r="I37" s="621"/>
      <c r="J37" s="621"/>
      <c r="K37" s="621"/>
      <c r="L37" s="621"/>
      <c r="M37" s="621"/>
      <c r="N37" s="621"/>
      <c r="O37" s="621"/>
      <c r="P37" s="621"/>
      <c r="Q37" s="622"/>
      <c r="R37" s="623">
        <v>175969</v>
      </c>
      <c r="S37" s="624"/>
      <c r="T37" s="624"/>
      <c r="U37" s="624"/>
      <c r="V37" s="624"/>
      <c r="W37" s="624"/>
      <c r="X37" s="624"/>
      <c r="Y37" s="625"/>
      <c r="Z37" s="626">
        <v>2</v>
      </c>
      <c r="AA37" s="626"/>
      <c r="AB37" s="626"/>
      <c r="AC37" s="626"/>
      <c r="AD37" s="627">
        <v>12</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195000</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25016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227398</v>
      </c>
      <c r="CS37" s="653"/>
      <c r="CT37" s="653"/>
      <c r="CU37" s="653"/>
      <c r="CV37" s="653"/>
      <c r="CW37" s="653"/>
      <c r="CX37" s="653"/>
      <c r="CY37" s="654"/>
      <c r="CZ37" s="628">
        <v>2.8</v>
      </c>
      <c r="DA37" s="655"/>
      <c r="DB37" s="655"/>
      <c r="DC37" s="658"/>
      <c r="DD37" s="632">
        <v>224866</v>
      </c>
      <c r="DE37" s="653"/>
      <c r="DF37" s="653"/>
      <c r="DG37" s="653"/>
      <c r="DH37" s="653"/>
      <c r="DI37" s="653"/>
      <c r="DJ37" s="653"/>
      <c r="DK37" s="654"/>
      <c r="DL37" s="632">
        <v>126736</v>
      </c>
      <c r="DM37" s="653"/>
      <c r="DN37" s="653"/>
      <c r="DO37" s="653"/>
      <c r="DP37" s="653"/>
      <c r="DQ37" s="653"/>
      <c r="DR37" s="653"/>
      <c r="DS37" s="653"/>
      <c r="DT37" s="653"/>
      <c r="DU37" s="653"/>
      <c r="DV37" s="654"/>
      <c r="DW37" s="628">
        <v>2.5</v>
      </c>
      <c r="DX37" s="655"/>
      <c r="DY37" s="655"/>
      <c r="DZ37" s="655"/>
      <c r="EA37" s="655"/>
      <c r="EB37" s="655"/>
      <c r="EC37" s="656"/>
    </row>
    <row r="38" spans="2:133" ht="11.25" customHeight="1" x14ac:dyDescent="0.2">
      <c r="B38" s="620" t="s">
        <v>322</v>
      </c>
      <c r="C38" s="621"/>
      <c r="D38" s="621"/>
      <c r="E38" s="621"/>
      <c r="F38" s="621"/>
      <c r="G38" s="621"/>
      <c r="H38" s="621"/>
      <c r="I38" s="621"/>
      <c r="J38" s="621"/>
      <c r="K38" s="621"/>
      <c r="L38" s="621"/>
      <c r="M38" s="621"/>
      <c r="N38" s="621"/>
      <c r="O38" s="621"/>
      <c r="P38" s="621"/>
      <c r="Q38" s="622"/>
      <c r="R38" s="623">
        <v>560400</v>
      </c>
      <c r="S38" s="624"/>
      <c r="T38" s="624"/>
      <c r="U38" s="624"/>
      <c r="V38" s="624"/>
      <c r="W38" s="624"/>
      <c r="X38" s="624"/>
      <c r="Y38" s="625"/>
      <c r="Z38" s="626">
        <v>6.3</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51580</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1851</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597711</v>
      </c>
      <c r="CS38" s="624"/>
      <c r="CT38" s="624"/>
      <c r="CU38" s="624"/>
      <c r="CV38" s="624"/>
      <c r="CW38" s="624"/>
      <c r="CX38" s="624"/>
      <c r="CY38" s="625"/>
      <c r="CZ38" s="628">
        <v>7.3</v>
      </c>
      <c r="DA38" s="655"/>
      <c r="DB38" s="655"/>
      <c r="DC38" s="658"/>
      <c r="DD38" s="632">
        <v>517356</v>
      </c>
      <c r="DE38" s="624"/>
      <c r="DF38" s="624"/>
      <c r="DG38" s="624"/>
      <c r="DH38" s="624"/>
      <c r="DI38" s="624"/>
      <c r="DJ38" s="624"/>
      <c r="DK38" s="625"/>
      <c r="DL38" s="632">
        <v>448579</v>
      </c>
      <c r="DM38" s="624"/>
      <c r="DN38" s="624"/>
      <c r="DO38" s="624"/>
      <c r="DP38" s="624"/>
      <c r="DQ38" s="624"/>
      <c r="DR38" s="624"/>
      <c r="DS38" s="624"/>
      <c r="DT38" s="624"/>
      <c r="DU38" s="624"/>
      <c r="DV38" s="625"/>
      <c r="DW38" s="628">
        <v>9</v>
      </c>
      <c r="DX38" s="655"/>
      <c r="DY38" s="655"/>
      <c r="DZ38" s="655"/>
      <c r="EA38" s="655"/>
      <c r="EB38" s="655"/>
      <c r="EC38" s="656"/>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v>6812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2727</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531904</v>
      </c>
      <c r="CS39" s="653"/>
      <c r="CT39" s="653"/>
      <c r="CU39" s="653"/>
      <c r="CV39" s="653"/>
      <c r="CW39" s="653"/>
      <c r="CX39" s="653"/>
      <c r="CY39" s="654"/>
      <c r="CZ39" s="628">
        <v>6.5</v>
      </c>
      <c r="DA39" s="655"/>
      <c r="DB39" s="655"/>
      <c r="DC39" s="658"/>
      <c r="DD39" s="632">
        <v>519522</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2">
      <c r="B40" s="620" t="s">
        <v>330</v>
      </c>
      <c r="C40" s="621"/>
      <c r="D40" s="621"/>
      <c r="E40" s="621"/>
      <c r="F40" s="621"/>
      <c r="G40" s="621"/>
      <c r="H40" s="621"/>
      <c r="I40" s="621"/>
      <c r="J40" s="621"/>
      <c r="K40" s="621"/>
      <c r="L40" s="621"/>
      <c r="M40" s="621"/>
      <c r="N40" s="621"/>
      <c r="O40" s="621"/>
      <c r="P40" s="621"/>
      <c r="Q40" s="622"/>
      <c r="R40" s="623">
        <v>20000</v>
      </c>
      <c r="S40" s="624"/>
      <c r="T40" s="624"/>
      <c r="U40" s="624"/>
      <c r="V40" s="624"/>
      <c r="W40" s="624"/>
      <c r="X40" s="624"/>
      <c r="Y40" s="625"/>
      <c r="Z40" s="626">
        <v>0.2</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112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7480</v>
      </c>
      <c r="CS40" s="624"/>
      <c r="CT40" s="624"/>
      <c r="CU40" s="624"/>
      <c r="CV40" s="624"/>
      <c r="CW40" s="624"/>
      <c r="CX40" s="624"/>
      <c r="CY40" s="625"/>
      <c r="CZ40" s="628">
        <v>0.1</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2">
      <c r="B41" s="644" t="s">
        <v>335</v>
      </c>
      <c r="C41" s="645"/>
      <c r="D41" s="645"/>
      <c r="E41" s="645"/>
      <c r="F41" s="645"/>
      <c r="G41" s="645"/>
      <c r="H41" s="645"/>
      <c r="I41" s="645"/>
      <c r="J41" s="645"/>
      <c r="K41" s="645"/>
      <c r="L41" s="645"/>
      <c r="M41" s="645"/>
      <c r="N41" s="645"/>
      <c r="O41" s="645"/>
      <c r="P41" s="645"/>
      <c r="Q41" s="646"/>
      <c r="R41" s="698">
        <v>8873884</v>
      </c>
      <c r="S41" s="699"/>
      <c r="T41" s="699"/>
      <c r="U41" s="699"/>
      <c r="V41" s="699"/>
      <c r="W41" s="699"/>
      <c r="X41" s="699"/>
      <c r="Y41" s="700"/>
      <c r="Z41" s="701">
        <v>100</v>
      </c>
      <c r="AA41" s="701"/>
      <c r="AB41" s="701"/>
      <c r="AC41" s="701"/>
      <c r="AD41" s="702">
        <v>4966964</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98689</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2">
      <c r="AQ42" s="705" t="s">
        <v>339</v>
      </c>
      <c r="AR42" s="706"/>
      <c r="AS42" s="706"/>
      <c r="AT42" s="706"/>
      <c r="AU42" s="706"/>
      <c r="AV42" s="706"/>
      <c r="AW42" s="706"/>
      <c r="AX42" s="706"/>
      <c r="AY42" s="707"/>
      <c r="AZ42" s="698">
        <v>447442</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348</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911302</v>
      </c>
      <c r="CS42" s="653"/>
      <c r="CT42" s="653"/>
      <c r="CU42" s="653"/>
      <c r="CV42" s="653"/>
      <c r="CW42" s="653"/>
      <c r="CX42" s="653"/>
      <c r="CY42" s="654"/>
      <c r="CZ42" s="628">
        <v>11.1</v>
      </c>
      <c r="DA42" s="655"/>
      <c r="DB42" s="655"/>
      <c r="DC42" s="658"/>
      <c r="DD42" s="632">
        <v>168359</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34018</v>
      </c>
      <c r="CS43" s="653"/>
      <c r="CT43" s="653"/>
      <c r="CU43" s="653"/>
      <c r="CV43" s="653"/>
      <c r="CW43" s="653"/>
      <c r="CX43" s="653"/>
      <c r="CY43" s="654"/>
      <c r="CZ43" s="628">
        <v>0.4</v>
      </c>
      <c r="DA43" s="655"/>
      <c r="DB43" s="655"/>
      <c r="DC43" s="658"/>
      <c r="DD43" s="632">
        <v>34018</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911302</v>
      </c>
      <c r="CS44" s="624"/>
      <c r="CT44" s="624"/>
      <c r="CU44" s="624"/>
      <c r="CV44" s="624"/>
      <c r="CW44" s="624"/>
      <c r="CX44" s="624"/>
      <c r="CY44" s="625"/>
      <c r="CZ44" s="628">
        <v>11.1</v>
      </c>
      <c r="DA44" s="629"/>
      <c r="DB44" s="629"/>
      <c r="DC44" s="635"/>
      <c r="DD44" s="632">
        <v>168359</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560161</v>
      </c>
      <c r="CS45" s="653"/>
      <c r="CT45" s="653"/>
      <c r="CU45" s="653"/>
      <c r="CV45" s="653"/>
      <c r="CW45" s="653"/>
      <c r="CX45" s="653"/>
      <c r="CY45" s="654"/>
      <c r="CZ45" s="628">
        <v>6.9</v>
      </c>
      <c r="DA45" s="655"/>
      <c r="DB45" s="655"/>
      <c r="DC45" s="658"/>
      <c r="DD45" s="632">
        <v>42480</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2">
      <c r="B46" s="213"/>
      <c r="CD46" s="663"/>
      <c r="CE46" s="664"/>
      <c r="CF46" s="620" t="s">
        <v>348</v>
      </c>
      <c r="CG46" s="621"/>
      <c r="CH46" s="621"/>
      <c r="CI46" s="621"/>
      <c r="CJ46" s="621"/>
      <c r="CK46" s="621"/>
      <c r="CL46" s="621"/>
      <c r="CM46" s="621"/>
      <c r="CN46" s="621"/>
      <c r="CO46" s="621"/>
      <c r="CP46" s="621"/>
      <c r="CQ46" s="622"/>
      <c r="CR46" s="623">
        <v>351141</v>
      </c>
      <c r="CS46" s="624"/>
      <c r="CT46" s="624"/>
      <c r="CU46" s="624"/>
      <c r="CV46" s="624"/>
      <c r="CW46" s="624"/>
      <c r="CX46" s="624"/>
      <c r="CY46" s="625"/>
      <c r="CZ46" s="628">
        <v>4.3</v>
      </c>
      <c r="DA46" s="629"/>
      <c r="DB46" s="629"/>
      <c r="DC46" s="635"/>
      <c r="DD46" s="632">
        <v>125879</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2">
      <c r="B47" s="213"/>
      <c r="CD47" s="663"/>
      <c r="CE47" s="664"/>
      <c r="CF47" s="620" t="s">
        <v>349</v>
      </c>
      <c r="CG47" s="621"/>
      <c r="CH47" s="621"/>
      <c r="CI47" s="621"/>
      <c r="CJ47" s="621"/>
      <c r="CK47" s="621"/>
      <c r="CL47" s="621"/>
      <c r="CM47" s="621"/>
      <c r="CN47" s="621"/>
      <c r="CO47" s="621"/>
      <c r="CP47" s="621"/>
      <c r="CQ47" s="622"/>
      <c r="CR47" s="623" t="s">
        <v>122</v>
      </c>
      <c r="CS47" s="653"/>
      <c r="CT47" s="653"/>
      <c r="CU47" s="653"/>
      <c r="CV47" s="653"/>
      <c r="CW47" s="653"/>
      <c r="CX47" s="653"/>
      <c r="CY47" s="654"/>
      <c r="CZ47" s="628" t="s">
        <v>122</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ht="11" x14ac:dyDescent="0.2">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2">
      <c r="B49" s="213"/>
      <c r="CD49" s="644" t="s">
        <v>351</v>
      </c>
      <c r="CE49" s="645"/>
      <c r="CF49" s="645"/>
      <c r="CG49" s="645"/>
      <c r="CH49" s="645"/>
      <c r="CI49" s="645"/>
      <c r="CJ49" s="645"/>
      <c r="CK49" s="645"/>
      <c r="CL49" s="645"/>
      <c r="CM49" s="645"/>
      <c r="CN49" s="645"/>
      <c r="CO49" s="645"/>
      <c r="CP49" s="645"/>
      <c r="CQ49" s="646"/>
      <c r="CR49" s="698">
        <v>8174409</v>
      </c>
      <c r="CS49" s="682"/>
      <c r="CT49" s="682"/>
      <c r="CU49" s="682"/>
      <c r="CV49" s="682"/>
      <c r="CW49" s="682"/>
      <c r="CX49" s="682"/>
      <c r="CY49" s="711"/>
      <c r="CZ49" s="703">
        <v>100</v>
      </c>
      <c r="DA49" s="712"/>
      <c r="DB49" s="712"/>
      <c r="DC49" s="713"/>
      <c r="DD49" s="714">
        <v>5597126</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8bnqAiD/X5SohkUdMODVDKxYJRBP6HoqUYhXnKuRR73s2C2iqIqakijBLXf/JJ4rMB8KuNL1WgLCUHE0QUqkvw==" saltValue="e/K+y6m5RBrOq75e5MyvF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81640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8496</v>
      </c>
      <c r="R7" s="753"/>
      <c r="S7" s="753"/>
      <c r="T7" s="753"/>
      <c r="U7" s="753"/>
      <c r="V7" s="753">
        <v>7919</v>
      </c>
      <c r="W7" s="753"/>
      <c r="X7" s="753"/>
      <c r="Y7" s="753"/>
      <c r="Z7" s="753"/>
      <c r="AA7" s="753">
        <v>577</v>
      </c>
      <c r="AB7" s="753"/>
      <c r="AC7" s="753"/>
      <c r="AD7" s="753"/>
      <c r="AE7" s="754"/>
      <c r="AF7" s="755">
        <v>478</v>
      </c>
      <c r="AG7" s="756"/>
      <c r="AH7" s="756"/>
      <c r="AI7" s="756"/>
      <c r="AJ7" s="757"/>
      <c r="AK7" s="758">
        <v>277</v>
      </c>
      <c r="AL7" s="759"/>
      <c r="AM7" s="759"/>
      <c r="AN7" s="759"/>
      <c r="AO7" s="759"/>
      <c r="AP7" s="759">
        <v>7134</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562</v>
      </c>
      <c r="BS7" s="746" t="s">
        <v>563</v>
      </c>
      <c r="BT7" s="747"/>
      <c r="BU7" s="747"/>
      <c r="BV7" s="747"/>
      <c r="BW7" s="747"/>
      <c r="BX7" s="747"/>
      <c r="BY7" s="747"/>
      <c r="BZ7" s="747"/>
      <c r="CA7" s="747"/>
      <c r="CB7" s="747"/>
      <c r="CC7" s="747"/>
      <c r="CD7" s="747"/>
      <c r="CE7" s="747"/>
      <c r="CF7" s="747"/>
      <c r="CG7" s="762"/>
      <c r="CH7" s="743">
        <v>0</v>
      </c>
      <c r="CI7" s="744"/>
      <c r="CJ7" s="744"/>
      <c r="CK7" s="744"/>
      <c r="CL7" s="745"/>
      <c r="CM7" s="743">
        <v>27</v>
      </c>
      <c r="CN7" s="744"/>
      <c r="CO7" s="744"/>
      <c r="CP7" s="744"/>
      <c r="CQ7" s="745"/>
      <c r="CR7" s="743">
        <v>5</v>
      </c>
      <c r="CS7" s="744"/>
      <c r="CT7" s="744"/>
      <c r="CU7" s="744"/>
      <c r="CV7" s="745"/>
      <c r="CW7" s="743" t="s">
        <v>549</v>
      </c>
      <c r="CX7" s="744"/>
      <c r="CY7" s="744"/>
      <c r="CZ7" s="744"/>
      <c r="DA7" s="745"/>
      <c r="DB7" s="743" t="s">
        <v>549</v>
      </c>
      <c r="DC7" s="744"/>
      <c r="DD7" s="744"/>
      <c r="DE7" s="744"/>
      <c r="DF7" s="745"/>
      <c r="DG7" s="743">
        <v>96</v>
      </c>
      <c r="DH7" s="744"/>
      <c r="DI7" s="744"/>
      <c r="DJ7" s="744"/>
      <c r="DK7" s="745"/>
      <c r="DL7" s="743" t="s">
        <v>549</v>
      </c>
      <c r="DM7" s="744"/>
      <c r="DN7" s="744"/>
      <c r="DO7" s="744"/>
      <c r="DP7" s="745"/>
      <c r="DQ7" s="743" t="s">
        <v>549</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115</v>
      </c>
      <c r="R8" s="784"/>
      <c r="S8" s="784"/>
      <c r="T8" s="784"/>
      <c r="U8" s="784"/>
      <c r="V8" s="784">
        <v>113</v>
      </c>
      <c r="W8" s="784"/>
      <c r="X8" s="784"/>
      <c r="Y8" s="784"/>
      <c r="Z8" s="784"/>
      <c r="AA8" s="784">
        <v>1</v>
      </c>
      <c r="AB8" s="784"/>
      <c r="AC8" s="784"/>
      <c r="AD8" s="784"/>
      <c r="AE8" s="785"/>
      <c r="AF8" s="786">
        <v>1</v>
      </c>
      <c r="AG8" s="787"/>
      <c r="AH8" s="787"/>
      <c r="AI8" s="787"/>
      <c r="AJ8" s="788"/>
      <c r="AK8" s="769">
        <v>8</v>
      </c>
      <c r="AL8" s="770"/>
      <c r="AM8" s="770"/>
      <c r="AN8" s="770"/>
      <c r="AO8" s="770"/>
      <c r="AP8" s="770" t="s">
        <v>549</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958</v>
      </c>
      <c r="R9" s="784"/>
      <c r="S9" s="784"/>
      <c r="T9" s="784"/>
      <c r="U9" s="784"/>
      <c r="V9" s="784">
        <v>837</v>
      </c>
      <c r="W9" s="784"/>
      <c r="X9" s="784"/>
      <c r="Y9" s="784"/>
      <c r="Z9" s="784"/>
      <c r="AA9" s="784">
        <v>121</v>
      </c>
      <c r="AB9" s="784"/>
      <c r="AC9" s="784"/>
      <c r="AD9" s="784"/>
      <c r="AE9" s="785"/>
      <c r="AF9" s="786">
        <v>80</v>
      </c>
      <c r="AG9" s="787"/>
      <c r="AH9" s="787"/>
      <c r="AI9" s="787"/>
      <c r="AJ9" s="788"/>
      <c r="AK9" s="769">
        <v>365</v>
      </c>
      <c r="AL9" s="770"/>
      <c r="AM9" s="770"/>
      <c r="AN9" s="770"/>
      <c r="AO9" s="770"/>
      <c r="AP9" s="770" t="s">
        <v>549</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2">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378</v>
      </c>
      <c r="B23" s="789" t="s">
        <v>379</v>
      </c>
      <c r="C23" s="790"/>
      <c r="D23" s="790"/>
      <c r="E23" s="790"/>
      <c r="F23" s="790"/>
      <c r="G23" s="790"/>
      <c r="H23" s="790"/>
      <c r="I23" s="790"/>
      <c r="J23" s="790"/>
      <c r="K23" s="790"/>
      <c r="L23" s="790"/>
      <c r="M23" s="790"/>
      <c r="N23" s="790"/>
      <c r="O23" s="790"/>
      <c r="P23" s="791"/>
      <c r="Q23" s="792">
        <v>8874</v>
      </c>
      <c r="R23" s="793"/>
      <c r="S23" s="793"/>
      <c r="T23" s="793"/>
      <c r="U23" s="793"/>
      <c r="V23" s="793">
        <v>8174</v>
      </c>
      <c r="W23" s="793"/>
      <c r="X23" s="793"/>
      <c r="Y23" s="793"/>
      <c r="Z23" s="793"/>
      <c r="AA23" s="793">
        <v>699</v>
      </c>
      <c r="AB23" s="793"/>
      <c r="AC23" s="793"/>
      <c r="AD23" s="793"/>
      <c r="AE23" s="794"/>
      <c r="AF23" s="795">
        <v>559</v>
      </c>
      <c r="AG23" s="793"/>
      <c r="AH23" s="793"/>
      <c r="AI23" s="793"/>
      <c r="AJ23" s="796"/>
      <c r="AK23" s="797"/>
      <c r="AL23" s="798"/>
      <c r="AM23" s="798"/>
      <c r="AN23" s="798"/>
      <c r="AO23" s="798"/>
      <c r="AP23" s="793">
        <v>7134</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390</v>
      </c>
      <c r="C28" s="750"/>
      <c r="D28" s="750"/>
      <c r="E28" s="750"/>
      <c r="F28" s="750"/>
      <c r="G28" s="750"/>
      <c r="H28" s="750"/>
      <c r="I28" s="750"/>
      <c r="J28" s="750"/>
      <c r="K28" s="750"/>
      <c r="L28" s="750"/>
      <c r="M28" s="750"/>
      <c r="N28" s="750"/>
      <c r="O28" s="750"/>
      <c r="P28" s="751"/>
      <c r="Q28" s="822">
        <v>1472</v>
      </c>
      <c r="R28" s="823"/>
      <c r="S28" s="823"/>
      <c r="T28" s="823"/>
      <c r="U28" s="823"/>
      <c r="V28" s="823">
        <v>1447</v>
      </c>
      <c r="W28" s="823"/>
      <c r="X28" s="823"/>
      <c r="Y28" s="823"/>
      <c r="Z28" s="823"/>
      <c r="AA28" s="823">
        <v>25</v>
      </c>
      <c r="AB28" s="823"/>
      <c r="AC28" s="823"/>
      <c r="AD28" s="823"/>
      <c r="AE28" s="824"/>
      <c r="AF28" s="825">
        <v>25</v>
      </c>
      <c r="AG28" s="823"/>
      <c r="AH28" s="823"/>
      <c r="AI28" s="823"/>
      <c r="AJ28" s="826"/>
      <c r="AK28" s="827">
        <v>157</v>
      </c>
      <c r="AL28" s="828"/>
      <c r="AM28" s="828"/>
      <c r="AN28" s="828"/>
      <c r="AO28" s="828"/>
      <c r="AP28" s="828" t="s">
        <v>549</v>
      </c>
      <c r="AQ28" s="828"/>
      <c r="AR28" s="828"/>
      <c r="AS28" s="828"/>
      <c r="AT28" s="828"/>
      <c r="AU28" s="828" t="s">
        <v>549</v>
      </c>
      <c r="AV28" s="828"/>
      <c r="AW28" s="828"/>
      <c r="AX28" s="828"/>
      <c r="AY28" s="828"/>
      <c r="AZ28" s="829" t="s">
        <v>549</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391</v>
      </c>
      <c r="C29" s="781"/>
      <c r="D29" s="781"/>
      <c r="E29" s="781"/>
      <c r="F29" s="781"/>
      <c r="G29" s="781"/>
      <c r="H29" s="781"/>
      <c r="I29" s="781"/>
      <c r="J29" s="781"/>
      <c r="K29" s="781"/>
      <c r="L29" s="781"/>
      <c r="M29" s="781"/>
      <c r="N29" s="781"/>
      <c r="O29" s="781"/>
      <c r="P29" s="782"/>
      <c r="Q29" s="783">
        <v>1533</v>
      </c>
      <c r="R29" s="784"/>
      <c r="S29" s="784"/>
      <c r="T29" s="784"/>
      <c r="U29" s="784"/>
      <c r="V29" s="784">
        <v>1461</v>
      </c>
      <c r="W29" s="784"/>
      <c r="X29" s="784"/>
      <c r="Y29" s="784"/>
      <c r="Z29" s="784"/>
      <c r="AA29" s="784">
        <v>71</v>
      </c>
      <c r="AB29" s="784"/>
      <c r="AC29" s="784"/>
      <c r="AD29" s="784"/>
      <c r="AE29" s="785"/>
      <c r="AF29" s="786">
        <v>71</v>
      </c>
      <c r="AG29" s="787"/>
      <c r="AH29" s="787"/>
      <c r="AI29" s="787"/>
      <c r="AJ29" s="788"/>
      <c r="AK29" s="834">
        <v>258</v>
      </c>
      <c r="AL29" s="830"/>
      <c r="AM29" s="830"/>
      <c r="AN29" s="830"/>
      <c r="AO29" s="830"/>
      <c r="AP29" s="830" t="s">
        <v>549</v>
      </c>
      <c r="AQ29" s="830"/>
      <c r="AR29" s="830"/>
      <c r="AS29" s="830"/>
      <c r="AT29" s="830"/>
      <c r="AU29" s="830" t="s">
        <v>549</v>
      </c>
      <c r="AV29" s="830"/>
      <c r="AW29" s="830"/>
      <c r="AX29" s="830"/>
      <c r="AY29" s="830"/>
      <c r="AZ29" s="831" t="s">
        <v>549</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392</v>
      </c>
      <c r="C30" s="781"/>
      <c r="D30" s="781"/>
      <c r="E30" s="781"/>
      <c r="F30" s="781"/>
      <c r="G30" s="781"/>
      <c r="H30" s="781"/>
      <c r="I30" s="781"/>
      <c r="J30" s="781"/>
      <c r="K30" s="781"/>
      <c r="L30" s="781"/>
      <c r="M30" s="781"/>
      <c r="N30" s="781"/>
      <c r="O30" s="781"/>
      <c r="P30" s="782"/>
      <c r="Q30" s="783">
        <v>332</v>
      </c>
      <c r="R30" s="784"/>
      <c r="S30" s="784"/>
      <c r="T30" s="784"/>
      <c r="U30" s="784"/>
      <c r="V30" s="784">
        <v>307</v>
      </c>
      <c r="W30" s="784"/>
      <c r="X30" s="784"/>
      <c r="Y30" s="784"/>
      <c r="Z30" s="784"/>
      <c r="AA30" s="784">
        <v>25</v>
      </c>
      <c r="AB30" s="784"/>
      <c r="AC30" s="784"/>
      <c r="AD30" s="784"/>
      <c r="AE30" s="785"/>
      <c r="AF30" s="786">
        <v>25</v>
      </c>
      <c r="AG30" s="787"/>
      <c r="AH30" s="787"/>
      <c r="AI30" s="787"/>
      <c r="AJ30" s="788"/>
      <c r="AK30" s="834">
        <v>38</v>
      </c>
      <c r="AL30" s="830"/>
      <c r="AM30" s="830"/>
      <c r="AN30" s="830"/>
      <c r="AO30" s="830"/>
      <c r="AP30" s="830" t="s">
        <v>549</v>
      </c>
      <c r="AQ30" s="830"/>
      <c r="AR30" s="830"/>
      <c r="AS30" s="830"/>
      <c r="AT30" s="830"/>
      <c r="AU30" s="830" t="s">
        <v>549</v>
      </c>
      <c r="AV30" s="830"/>
      <c r="AW30" s="830"/>
      <c r="AX30" s="830"/>
      <c r="AY30" s="830"/>
      <c r="AZ30" s="831" t="s">
        <v>549</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393</v>
      </c>
      <c r="C31" s="781"/>
      <c r="D31" s="781"/>
      <c r="E31" s="781"/>
      <c r="F31" s="781"/>
      <c r="G31" s="781"/>
      <c r="H31" s="781"/>
      <c r="I31" s="781"/>
      <c r="J31" s="781"/>
      <c r="K31" s="781"/>
      <c r="L31" s="781"/>
      <c r="M31" s="781"/>
      <c r="N31" s="781"/>
      <c r="O31" s="781"/>
      <c r="P31" s="782"/>
      <c r="Q31" s="783">
        <v>242</v>
      </c>
      <c r="R31" s="784"/>
      <c r="S31" s="784"/>
      <c r="T31" s="784"/>
      <c r="U31" s="784"/>
      <c r="V31" s="784">
        <v>237</v>
      </c>
      <c r="W31" s="784"/>
      <c r="X31" s="784"/>
      <c r="Y31" s="784"/>
      <c r="Z31" s="784"/>
      <c r="AA31" s="784">
        <v>5</v>
      </c>
      <c r="AB31" s="784"/>
      <c r="AC31" s="784"/>
      <c r="AD31" s="784"/>
      <c r="AE31" s="785"/>
      <c r="AF31" s="786">
        <v>537</v>
      </c>
      <c r="AG31" s="787"/>
      <c r="AH31" s="787"/>
      <c r="AI31" s="787"/>
      <c r="AJ31" s="788"/>
      <c r="AK31" s="834">
        <v>7</v>
      </c>
      <c r="AL31" s="830"/>
      <c r="AM31" s="830"/>
      <c r="AN31" s="830"/>
      <c r="AO31" s="830"/>
      <c r="AP31" s="830">
        <v>872</v>
      </c>
      <c r="AQ31" s="830"/>
      <c r="AR31" s="830"/>
      <c r="AS31" s="830"/>
      <c r="AT31" s="830"/>
      <c r="AU31" s="830">
        <v>282</v>
      </c>
      <c r="AV31" s="830"/>
      <c r="AW31" s="830"/>
      <c r="AX31" s="830"/>
      <c r="AY31" s="830"/>
      <c r="AZ31" s="831" t="s">
        <v>549</v>
      </c>
      <c r="BA31" s="831"/>
      <c r="BB31" s="831"/>
      <c r="BC31" s="831"/>
      <c r="BD31" s="831"/>
      <c r="BE31" s="832" t="s">
        <v>394</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395</v>
      </c>
      <c r="C32" s="781"/>
      <c r="D32" s="781"/>
      <c r="E32" s="781"/>
      <c r="F32" s="781"/>
      <c r="G32" s="781"/>
      <c r="H32" s="781"/>
      <c r="I32" s="781"/>
      <c r="J32" s="781"/>
      <c r="K32" s="781"/>
      <c r="L32" s="781"/>
      <c r="M32" s="781"/>
      <c r="N32" s="781"/>
      <c r="O32" s="781"/>
      <c r="P32" s="782"/>
      <c r="Q32" s="783">
        <v>569</v>
      </c>
      <c r="R32" s="784"/>
      <c r="S32" s="784"/>
      <c r="T32" s="784"/>
      <c r="U32" s="784"/>
      <c r="V32" s="784">
        <v>504</v>
      </c>
      <c r="W32" s="784"/>
      <c r="X32" s="784"/>
      <c r="Y32" s="784"/>
      <c r="Z32" s="784"/>
      <c r="AA32" s="784">
        <v>64</v>
      </c>
      <c r="AB32" s="784"/>
      <c r="AC32" s="784"/>
      <c r="AD32" s="784"/>
      <c r="AE32" s="785"/>
      <c r="AF32" s="786">
        <v>262</v>
      </c>
      <c r="AG32" s="787"/>
      <c r="AH32" s="787"/>
      <c r="AI32" s="787"/>
      <c r="AJ32" s="788"/>
      <c r="AK32" s="834">
        <v>195</v>
      </c>
      <c r="AL32" s="830"/>
      <c r="AM32" s="830"/>
      <c r="AN32" s="830"/>
      <c r="AO32" s="830"/>
      <c r="AP32" s="830">
        <v>1614</v>
      </c>
      <c r="AQ32" s="830"/>
      <c r="AR32" s="830"/>
      <c r="AS32" s="830"/>
      <c r="AT32" s="830"/>
      <c r="AU32" s="830">
        <v>851</v>
      </c>
      <c r="AV32" s="830"/>
      <c r="AW32" s="830"/>
      <c r="AX32" s="830"/>
      <c r="AY32" s="830"/>
      <c r="AZ32" s="831" t="s">
        <v>549</v>
      </c>
      <c r="BA32" s="831"/>
      <c r="BB32" s="831"/>
      <c r="BC32" s="831"/>
      <c r="BD32" s="831"/>
      <c r="BE32" s="832" t="s">
        <v>394</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396</v>
      </c>
      <c r="C33" s="781"/>
      <c r="D33" s="781"/>
      <c r="E33" s="781"/>
      <c r="F33" s="781"/>
      <c r="G33" s="781"/>
      <c r="H33" s="781"/>
      <c r="I33" s="781"/>
      <c r="J33" s="781"/>
      <c r="K33" s="781"/>
      <c r="L33" s="781"/>
      <c r="M33" s="781"/>
      <c r="N33" s="781"/>
      <c r="O33" s="781"/>
      <c r="P33" s="782"/>
      <c r="Q33" s="783">
        <v>302</v>
      </c>
      <c r="R33" s="784"/>
      <c r="S33" s="784"/>
      <c r="T33" s="784"/>
      <c r="U33" s="784"/>
      <c r="V33" s="784">
        <v>302</v>
      </c>
      <c r="W33" s="784"/>
      <c r="X33" s="784"/>
      <c r="Y33" s="784"/>
      <c r="Z33" s="784"/>
      <c r="AA33" s="784" t="s">
        <v>549</v>
      </c>
      <c r="AB33" s="784"/>
      <c r="AC33" s="784"/>
      <c r="AD33" s="784"/>
      <c r="AE33" s="785"/>
      <c r="AF33" s="786" t="s">
        <v>122</v>
      </c>
      <c r="AG33" s="787"/>
      <c r="AH33" s="787"/>
      <c r="AI33" s="787"/>
      <c r="AJ33" s="788"/>
      <c r="AK33" s="834">
        <v>52</v>
      </c>
      <c r="AL33" s="830"/>
      <c r="AM33" s="830"/>
      <c r="AN33" s="830"/>
      <c r="AO33" s="830"/>
      <c r="AP33" s="830">
        <v>250</v>
      </c>
      <c r="AQ33" s="830"/>
      <c r="AR33" s="830"/>
      <c r="AS33" s="830"/>
      <c r="AT33" s="830"/>
      <c r="AU33" s="830" t="s">
        <v>549</v>
      </c>
      <c r="AV33" s="830"/>
      <c r="AW33" s="830"/>
      <c r="AX33" s="830"/>
      <c r="AY33" s="830"/>
      <c r="AZ33" s="831" t="s">
        <v>549</v>
      </c>
      <c r="BA33" s="831"/>
      <c r="BB33" s="831"/>
      <c r="BC33" s="831"/>
      <c r="BD33" s="831"/>
      <c r="BE33" s="832" t="s">
        <v>397</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378</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920</v>
      </c>
      <c r="AG63" s="844"/>
      <c r="AH63" s="844"/>
      <c r="AI63" s="844"/>
      <c r="AJ63" s="845"/>
      <c r="AK63" s="846"/>
      <c r="AL63" s="841"/>
      <c r="AM63" s="841"/>
      <c r="AN63" s="841"/>
      <c r="AO63" s="841"/>
      <c r="AP63" s="844">
        <v>2736</v>
      </c>
      <c r="AQ63" s="844"/>
      <c r="AR63" s="844"/>
      <c r="AS63" s="844"/>
      <c r="AT63" s="844"/>
      <c r="AU63" s="844">
        <v>1132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401</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550</v>
      </c>
      <c r="C68" s="870"/>
      <c r="D68" s="870"/>
      <c r="E68" s="870"/>
      <c r="F68" s="870"/>
      <c r="G68" s="870"/>
      <c r="H68" s="870"/>
      <c r="I68" s="870"/>
      <c r="J68" s="870"/>
      <c r="K68" s="870"/>
      <c r="L68" s="870"/>
      <c r="M68" s="870"/>
      <c r="N68" s="870"/>
      <c r="O68" s="870"/>
      <c r="P68" s="871"/>
      <c r="Q68" s="872">
        <v>35</v>
      </c>
      <c r="R68" s="866"/>
      <c r="S68" s="866"/>
      <c r="T68" s="866"/>
      <c r="U68" s="866"/>
      <c r="V68" s="866">
        <v>8</v>
      </c>
      <c r="W68" s="866"/>
      <c r="X68" s="866"/>
      <c r="Y68" s="866"/>
      <c r="Z68" s="866"/>
      <c r="AA68" s="866">
        <v>27</v>
      </c>
      <c r="AB68" s="866"/>
      <c r="AC68" s="866"/>
      <c r="AD68" s="866"/>
      <c r="AE68" s="866"/>
      <c r="AF68" s="866">
        <v>27</v>
      </c>
      <c r="AG68" s="866"/>
      <c r="AH68" s="866"/>
      <c r="AI68" s="866"/>
      <c r="AJ68" s="866"/>
      <c r="AK68" s="866" t="s">
        <v>549</v>
      </c>
      <c r="AL68" s="866"/>
      <c r="AM68" s="866"/>
      <c r="AN68" s="866"/>
      <c r="AO68" s="866"/>
      <c r="AP68" s="866" t="s">
        <v>549</v>
      </c>
      <c r="AQ68" s="866"/>
      <c r="AR68" s="866"/>
      <c r="AS68" s="866"/>
      <c r="AT68" s="866"/>
      <c r="AU68" s="866" t="s">
        <v>549</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551</v>
      </c>
      <c r="C69" s="874"/>
      <c r="D69" s="874"/>
      <c r="E69" s="874"/>
      <c r="F69" s="874"/>
      <c r="G69" s="874"/>
      <c r="H69" s="874"/>
      <c r="I69" s="874"/>
      <c r="J69" s="874"/>
      <c r="K69" s="874"/>
      <c r="L69" s="874"/>
      <c r="M69" s="874"/>
      <c r="N69" s="874"/>
      <c r="O69" s="874"/>
      <c r="P69" s="875"/>
      <c r="Q69" s="876">
        <v>65</v>
      </c>
      <c r="R69" s="830"/>
      <c r="S69" s="830"/>
      <c r="T69" s="830"/>
      <c r="U69" s="830"/>
      <c r="V69" s="830">
        <v>36</v>
      </c>
      <c r="W69" s="830"/>
      <c r="X69" s="830"/>
      <c r="Y69" s="830"/>
      <c r="Z69" s="830"/>
      <c r="AA69" s="830">
        <v>29</v>
      </c>
      <c r="AB69" s="830"/>
      <c r="AC69" s="830"/>
      <c r="AD69" s="830"/>
      <c r="AE69" s="830"/>
      <c r="AF69" s="830">
        <v>29</v>
      </c>
      <c r="AG69" s="830"/>
      <c r="AH69" s="830"/>
      <c r="AI69" s="830"/>
      <c r="AJ69" s="830"/>
      <c r="AK69" s="830" t="s">
        <v>549</v>
      </c>
      <c r="AL69" s="830"/>
      <c r="AM69" s="830"/>
      <c r="AN69" s="830"/>
      <c r="AO69" s="830"/>
      <c r="AP69" s="830" t="s">
        <v>549</v>
      </c>
      <c r="AQ69" s="830"/>
      <c r="AR69" s="830"/>
      <c r="AS69" s="830"/>
      <c r="AT69" s="830"/>
      <c r="AU69" s="830" t="s">
        <v>549</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552</v>
      </c>
      <c r="C70" s="874"/>
      <c r="D70" s="874"/>
      <c r="E70" s="874"/>
      <c r="F70" s="874"/>
      <c r="G70" s="874"/>
      <c r="H70" s="874"/>
      <c r="I70" s="874"/>
      <c r="J70" s="874"/>
      <c r="K70" s="874"/>
      <c r="L70" s="874"/>
      <c r="M70" s="874"/>
      <c r="N70" s="874"/>
      <c r="O70" s="874"/>
      <c r="P70" s="875"/>
      <c r="Q70" s="876">
        <v>6</v>
      </c>
      <c r="R70" s="830"/>
      <c r="S70" s="830"/>
      <c r="T70" s="830"/>
      <c r="U70" s="830"/>
      <c r="V70" s="830">
        <v>1</v>
      </c>
      <c r="W70" s="830"/>
      <c r="X70" s="830"/>
      <c r="Y70" s="830"/>
      <c r="Z70" s="830"/>
      <c r="AA70" s="830">
        <v>5</v>
      </c>
      <c r="AB70" s="830"/>
      <c r="AC70" s="830"/>
      <c r="AD70" s="830"/>
      <c r="AE70" s="830"/>
      <c r="AF70" s="830">
        <v>5</v>
      </c>
      <c r="AG70" s="830"/>
      <c r="AH70" s="830"/>
      <c r="AI70" s="830"/>
      <c r="AJ70" s="830"/>
      <c r="AK70" s="830" t="s">
        <v>549</v>
      </c>
      <c r="AL70" s="830"/>
      <c r="AM70" s="830"/>
      <c r="AN70" s="830"/>
      <c r="AO70" s="830"/>
      <c r="AP70" s="830" t="s">
        <v>549</v>
      </c>
      <c r="AQ70" s="830"/>
      <c r="AR70" s="830"/>
      <c r="AS70" s="830"/>
      <c r="AT70" s="830"/>
      <c r="AU70" s="830" t="s">
        <v>549</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t="s">
        <v>553</v>
      </c>
      <c r="C71" s="874"/>
      <c r="D71" s="874"/>
      <c r="E71" s="874"/>
      <c r="F71" s="874"/>
      <c r="G71" s="874"/>
      <c r="H71" s="874"/>
      <c r="I71" s="874"/>
      <c r="J71" s="874"/>
      <c r="K71" s="874"/>
      <c r="L71" s="874"/>
      <c r="M71" s="874"/>
      <c r="N71" s="874"/>
      <c r="O71" s="874"/>
      <c r="P71" s="875"/>
      <c r="Q71" s="876">
        <v>35</v>
      </c>
      <c r="R71" s="830"/>
      <c r="S71" s="830"/>
      <c r="T71" s="830"/>
      <c r="U71" s="830"/>
      <c r="V71" s="830">
        <v>2</v>
      </c>
      <c r="W71" s="830"/>
      <c r="X71" s="830"/>
      <c r="Y71" s="830"/>
      <c r="Z71" s="830"/>
      <c r="AA71" s="830">
        <v>33</v>
      </c>
      <c r="AB71" s="830"/>
      <c r="AC71" s="830"/>
      <c r="AD71" s="830"/>
      <c r="AE71" s="830"/>
      <c r="AF71" s="830">
        <v>33</v>
      </c>
      <c r="AG71" s="830"/>
      <c r="AH71" s="830"/>
      <c r="AI71" s="830"/>
      <c r="AJ71" s="830"/>
      <c r="AK71" s="830" t="s">
        <v>549</v>
      </c>
      <c r="AL71" s="830"/>
      <c r="AM71" s="830"/>
      <c r="AN71" s="830"/>
      <c r="AO71" s="830"/>
      <c r="AP71" s="830" t="s">
        <v>549</v>
      </c>
      <c r="AQ71" s="830"/>
      <c r="AR71" s="830"/>
      <c r="AS71" s="830"/>
      <c r="AT71" s="830"/>
      <c r="AU71" s="830" t="s">
        <v>549</v>
      </c>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t="s">
        <v>554</v>
      </c>
      <c r="C72" s="874"/>
      <c r="D72" s="874"/>
      <c r="E72" s="874"/>
      <c r="F72" s="874"/>
      <c r="G72" s="874"/>
      <c r="H72" s="874"/>
      <c r="I72" s="874"/>
      <c r="J72" s="874"/>
      <c r="K72" s="874"/>
      <c r="L72" s="874"/>
      <c r="M72" s="874"/>
      <c r="N72" s="874"/>
      <c r="O72" s="874"/>
      <c r="P72" s="875"/>
      <c r="Q72" s="876">
        <v>11</v>
      </c>
      <c r="R72" s="830"/>
      <c r="S72" s="830"/>
      <c r="T72" s="830"/>
      <c r="U72" s="830"/>
      <c r="V72" s="830">
        <v>10</v>
      </c>
      <c r="W72" s="830"/>
      <c r="X72" s="830"/>
      <c r="Y72" s="830"/>
      <c r="Z72" s="830"/>
      <c r="AA72" s="830">
        <v>1</v>
      </c>
      <c r="AB72" s="830"/>
      <c r="AC72" s="830"/>
      <c r="AD72" s="830"/>
      <c r="AE72" s="830"/>
      <c r="AF72" s="830">
        <v>1</v>
      </c>
      <c r="AG72" s="830"/>
      <c r="AH72" s="830"/>
      <c r="AI72" s="830"/>
      <c r="AJ72" s="830"/>
      <c r="AK72" s="830" t="s">
        <v>549</v>
      </c>
      <c r="AL72" s="830"/>
      <c r="AM72" s="830"/>
      <c r="AN72" s="830"/>
      <c r="AO72" s="830"/>
      <c r="AP72" s="830" t="s">
        <v>549</v>
      </c>
      <c r="AQ72" s="830"/>
      <c r="AR72" s="830"/>
      <c r="AS72" s="830"/>
      <c r="AT72" s="830"/>
      <c r="AU72" s="830" t="s">
        <v>549</v>
      </c>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t="s">
        <v>555</v>
      </c>
      <c r="C73" s="874"/>
      <c r="D73" s="874"/>
      <c r="E73" s="874"/>
      <c r="F73" s="874"/>
      <c r="G73" s="874"/>
      <c r="H73" s="874"/>
      <c r="I73" s="874"/>
      <c r="J73" s="874"/>
      <c r="K73" s="874"/>
      <c r="L73" s="874"/>
      <c r="M73" s="874"/>
      <c r="N73" s="874"/>
      <c r="O73" s="874"/>
      <c r="P73" s="875"/>
      <c r="Q73" s="876">
        <v>167</v>
      </c>
      <c r="R73" s="830"/>
      <c r="S73" s="830"/>
      <c r="T73" s="830"/>
      <c r="U73" s="830"/>
      <c r="V73" s="830">
        <v>153</v>
      </c>
      <c r="W73" s="830"/>
      <c r="X73" s="830"/>
      <c r="Y73" s="830"/>
      <c r="Z73" s="830"/>
      <c r="AA73" s="830">
        <v>14</v>
      </c>
      <c r="AB73" s="830"/>
      <c r="AC73" s="830"/>
      <c r="AD73" s="830"/>
      <c r="AE73" s="830"/>
      <c r="AF73" s="830">
        <v>14</v>
      </c>
      <c r="AG73" s="830"/>
      <c r="AH73" s="830"/>
      <c r="AI73" s="830"/>
      <c r="AJ73" s="830"/>
      <c r="AK73" s="830">
        <v>23</v>
      </c>
      <c r="AL73" s="830"/>
      <c r="AM73" s="830"/>
      <c r="AN73" s="830"/>
      <c r="AO73" s="830"/>
      <c r="AP73" s="830" t="s">
        <v>549</v>
      </c>
      <c r="AQ73" s="830"/>
      <c r="AR73" s="830"/>
      <c r="AS73" s="830"/>
      <c r="AT73" s="830"/>
      <c r="AU73" s="830" t="s">
        <v>549</v>
      </c>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t="s">
        <v>556</v>
      </c>
      <c r="C74" s="874"/>
      <c r="D74" s="874"/>
      <c r="E74" s="874"/>
      <c r="F74" s="874"/>
      <c r="G74" s="874"/>
      <c r="H74" s="874"/>
      <c r="I74" s="874"/>
      <c r="J74" s="874"/>
      <c r="K74" s="874"/>
      <c r="L74" s="874"/>
      <c r="M74" s="874"/>
      <c r="N74" s="874"/>
      <c r="O74" s="874"/>
      <c r="P74" s="875"/>
      <c r="Q74" s="876">
        <v>3611</v>
      </c>
      <c r="R74" s="830"/>
      <c r="S74" s="830"/>
      <c r="T74" s="830"/>
      <c r="U74" s="830"/>
      <c r="V74" s="830">
        <v>3403</v>
      </c>
      <c r="W74" s="830"/>
      <c r="X74" s="830"/>
      <c r="Y74" s="830"/>
      <c r="Z74" s="830"/>
      <c r="AA74" s="830">
        <v>207</v>
      </c>
      <c r="AB74" s="830"/>
      <c r="AC74" s="830"/>
      <c r="AD74" s="830"/>
      <c r="AE74" s="830"/>
      <c r="AF74" s="830">
        <v>207</v>
      </c>
      <c r="AG74" s="830"/>
      <c r="AH74" s="830"/>
      <c r="AI74" s="830"/>
      <c r="AJ74" s="830"/>
      <c r="AK74" s="830">
        <v>50</v>
      </c>
      <c r="AL74" s="830"/>
      <c r="AM74" s="830"/>
      <c r="AN74" s="830"/>
      <c r="AO74" s="830"/>
      <c r="AP74" s="830" t="s">
        <v>549</v>
      </c>
      <c r="AQ74" s="830"/>
      <c r="AR74" s="830"/>
      <c r="AS74" s="830"/>
      <c r="AT74" s="830"/>
      <c r="AU74" s="830" t="s">
        <v>549</v>
      </c>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t="s">
        <v>557</v>
      </c>
      <c r="C75" s="874"/>
      <c r="D75" s="874"/>
      <c r="E75" s="874"/>
      <c r="F75" s="874"/>
      <c r="G75" s="874"/>
      <c r="H75" s="874"/>
      <c r="I75" s="874"/>
      <c r="J75" s="874"/>
      <c r="K75" s="874"/>
      <c r="L75" s="874"/>
      <c r="M75" s="874"/>
      <c r="N75" s="874"/>
      <c r="O75" s="874"/>
      <c r="P75" s="875"/>
      <c r="Q75" s="877">
        <v>17</v>
      </c>
      <c r="R75" s="878"/>
      <c r="S75" s="878"/>
      <c r="T75" s="878"/>
      <c r="U75" s="834"/>
      <c r="V75" s="879">
        <v>1</v>
      </c>
      <c r="W75" s="878"/>
      <c r="X75" s="878"/>
      <c r="Y75" s="878"/>
      <c r="Z75" s="834"/>
      <c r="AA75" s="879">
        <v>16</v>
      </c>
      <c r="AB75" s="878"/>
      <c r="AC75" s="878"/>
      <c r="AD75" s="878"/>
      <c r="AE75" s="834"/>
      <c r="AF75" s="879">
        <v>16</v>
      </c>
      <c r="AG75" s="878"/>
      <c r="AH75" s="878"/>
      <c r="AI75" s="878"/>
      <c r="AJ75" s="834"/>
      <c r="AK75" s="880" t="s">
        <v>549</v>
      </c>
      <c r="AL75" s="878"/>
      <c r="AM75" s="878"/>
      <c r="AN75" s="878"/>
      <c r="AO75" s="834"/>
      <c r="AP75" s="879" t="s">
        <v>549</v>
      </c>
      <c r="AQ75" s="878"/>
      <c r="AR75" s="878"/>
      <c r="AS75" s="878"/>
      <c r="AT75" s="834"/>
      <c r="AU75" s="879" t="s">
        <v>549</v>
      </c>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t="s">
        <v>558</v>
      </c>
      <c r="C76" s="874"/>
      <c r="D76" s="874"/>
      <c r="E76" s="874"/>
      <c r="F76" s="874"/>
      <c r="G76" s="874"/>
      <c r="H76" s="874"/>
      <c r="I76" s="874"/>
      <c r="J76" s="874"/>
      <c r="K76" s="874"/>
      <c r="L76" s="874"/>
      <c r="M76" s="874"/>
      <c r="N76" s="874"/>
      <c r="O76" s="874"/>
      <c r="P76" s="875"/>
      <c r="Q76" s="877">
        <v>367</v>
      </c>
      <c r="R76" s="878"/>
      <c r="S76" s="878"/>
      <c r="T76" s="878"/>
      <c r="U76" s="834"/>
      <c r="V76" s="879">
        <v>308</v>
      </c>
      <c r="W76" s="878"/>
      <c r="X76" s="878"/>
      <c r="Y76" s="878"/>
      <c r="Z76" s="834"/>
      <c r="AA76" s="879">
        <v>59</v>
      </c>
      <c r="AB76" s="878"/>
      <c r="AC76" s="878"/>
      <c r="AD76" s="878"/>
      <c r="AE76" s="834"/>
      <c r="AF76" s="879">
        <v>59</v>
      </c>
      <c r="AG76" s="878"/>
      <c r="AH76" s="878"/>
      <c r="AI76" s="878"/>
      <c r="AJ76" s="834"/>
      <c r="AK76" s="879" t="s">
        <v>549</v>
      </c>
      <c r="AL76" s="878"/>
      <c r="AM76" s="878"/>
      <c r="AN76" s="878"/>
      <c r="AO76" s="834"/>
      <c r="AP76" s="879">
        <v>143</v>
      </c>
      <c r="AQ76" s="878"/>
      <c r="AR76" s="878"/>
      <c r="AS76" s="878"/>
      <c r="AT76" s="834"/>
      <c r="AU76" s="879">
        <v>72</v>
      </c>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t="s">
        <v>559</v>
      </c>
      <c r="C77" s="874"/>
      <c r="D77" s="874"/>
      <c r="E77" s="874"/>
      <c r="F77" s="874"/>
      <c r="G77" s="874"/>
      <c r="H77" s="874"/>
      <c r="I77" s="874"/>
      <c r="J77" s="874"/>
      <c r="K77" s="874"/>
      <c r="L77" s="874"/>
      <c r="M77" s="874"/>
      <c r="N77" s="874"/>
      <c r="O77" s="874"/>
      <c r="P77" s="875"/>
      <c r="Q77" s="877">
        <v>5236</v>
      </c>
      <c r="R77" s="878"/>
      <c r="S77" s="878"/>
      <c r="T77" s="878"/>
      <c r="U77" s="834"/>
      <c r="V77" s="879">
        <v>4899</v>
      </c>
      <c r="W77" s="878"/>
      <c r="X77" s="878"/>
      <c r="Y77" s="878"/>
      <c r="Z77" s="834"/>
      <c r="AA77" s="879">
        <v>337</v>
      </c>
      <c r="AB77" s="878"/>
      <c r="AC77" s="878"/>
      <c r="AD77" s="878"/>
      <c r="AE77" s="834"/>
      <c r="AF77" s="879">
        <v>337</v>
      </c>
      <c r="AG77" s="878"/>
      <c r="AH77" s="878"/>
      <c r="AI77" s="878"/>
      <c r="AJ77" s="834"/>
      <c r="AK77" s="879">
        <v>863</v>
      </c>
      <c r="AL77" s="878"/>
      <c r="AM77" s="878"/>
      <c r="AN77" s="878"/>
      <c r="AO77" s="834"/>
      <c r="AP77" s="879" t="s">
        <v>549</v>
      </c>
      <c r="AQ77" s="878"/>
      <c r="AR77" s="878"/>
      <c r="AS77" s="878"/>
      <c r="AT77" s="834"/>
      <c r="AU77" s="879" t="s">
        <v>549</v>
      </c>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t="s">
        <v>560</v>
      </c>
      <c r="C78" s="874"/>
      <c r="D78" s="874"/>
      <c r="E78" s="874"/>
      <c r="F78" s="874"/>
      <c r="G78" s="874"/>
      <c r="H78" s="874"/>
      <c r="I78" s="874"/>
      <c r="J78" s="874"/>
      <c r="K78" s="874"/>
      <c r="L78" s="874"/>
      <c r="M78" s="874"/>
      <c r="N78" s="874"/>
      <c r="O78" s="874"/>
      <c r="P78" s="875"/>
      <c r="Q78" s="876">
        <v>1148479</v>
      </c>
      <c r="R78" s="830"/>
      <c r="S78" s="830"/>
      <c r="T78" s="830"/>
      <c r="U78" s="830"/>
      <c r="V78" s="830">
        <v>1132469</v>
      </c>
      <c r="W78" s="830"/>
      <c r="X78" s="830"/>
      <c r="Y78" s="830"/>
      <c r="Z78" s="830"/>
      <c r="AA78" s="830">
        <v>16010</v>
      </c>
      <c r="AB78" s="830"/>
      <c r="AC78" s="830"/>
      <c r="AD78" s="830"/>
      <c r="AE78" s="830"/>
      <c r="AF78" s="830">
        <v>16010</v>
      </c>
      <c r="AG78" s="830"/>
      <c r="AH78" s="830"/>
      <c r="AI78" s="830"/>
      <c r="AJ78" s="830"/>
      <c r="AK78" s="830">
        <v>6316</v>
      </c>
      <c r="AL78" s="830"/>
      <c r="AM78" s="830"/>
      <c r="AN78" s="830"/>
      <c r="AO78" s="830"/>
      <c r="AP78" s="830" t="s">
        <v>549</v>
      </c>
      <c r="AQ78" s="830"/>
      <c r="AR78" s="830"/>
      <c r="AS78" s="830"/>
      <c r="AT78" s="830"/>
      <c r="AU78" s="830" t="s">
        <v>549</v>
      </c>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t="s">
        <v>561</v>
      </c>
      <c r="C79" s="874"/>
      <c r="D79" s="874"/>
      <c r="E79" s="874"/>
      <c r="F79" s="874"/>
      <c r="G79" s="874"/>
      <c r="H79" s="874"/>
      <c r="I79" s="874"/>
      <c r="J79" s="874"/>
      <c r="K79" s="874"/>
      <c r="L79" s="874"/>
      <c r="M79" s="874"/>
      <c r="N79" s="874"/>
      <c r="O79" s="874"/>
      <c r="P79" s="875"/>
      <c r="Q79" s="876">
        <v>1213</v>
      </c>
      <c r="R79" s="830"/>
      <c r="S79" s="830"/>
      <c r="T79" s="830"/>
      <c r="U79" s="830"/>
      <c r="V79" s="830">
        <v>1170</v>
      </c>
      <c r="W79" s="830"/>
      <c r="X79" s="830"/>
      <c r="Y79" s="830"/>
      <c r="Z79" s="830"/>
      <c r="AA79" s="830">
        <v>43</v>
      </c>
      <c r="AB79" s="830"/>
      <c r="AC79" s="830"/>
      <c r="AD79" s="830"/>
      <c r="AE79" s="830"/>
      <c r="AF79" s="830">
        <v>43</v>
      </c>
      <c r="AG79" s="830"/>
      <c r="AH79" s="830"/>
      <c r="AI79" s="830"/>
      <c r="AJ79" s="830"/>
      <c r="AK79" s="830" t="s">
        <v>549</v>
      </c>
      <c r="AL79" s="830"/>
      <c r="AM79" s="830"/>
      <c r="AN79" s="830"/>
      <c r="AO79" s="830"/>
      <c r="AP79" s="830" t="s">
        <v>549</v>
      </c>
      <c r="AQ79" s="830"/>
      <c r="AR79" s="830"/>
      <c r="AS79" s="830"/>
      <c r="AT79" s="830"/>
      <c r="AU79" s="830" t="s">
        <v>549</v>
      </c>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1"/>
      <c r="C87" s="882"/>
      <c r="D87" s="882"/>
      <c r="E87" s="882"/>
      <c r="F87" s="882"/>
      <c r="G87" s="882"/>
      <c r="H87" s="882"/>
      <c r="I87" s="882"/>
      <c r="J87" s="882"/>
      <c r="K87" s="882"/>
      <c r="L87" s="882"/>
      <c r="M87" s="882"/>
      <c r="N87" s="882"/>
      <c r="O87" s="882"/>
      <c r="P87" s="883"/>
      <c r="Q87" s="884"/>
      <c r="R87" s="885"/>
      <c r="S87" s="885"/>
      <c r="T87" s="885"/>
      <c r="U87" s="885"/>
      <c r="V87" s="885"/>
      <c r="W87" s="885"/>
      <c r="X87" s="885"/>
      <c r="Y87" s="885"/>
      <c r="Z87" s="885"/>
      <c r="AA87" s="885"/>
      <c r="AB87" s="885"/>
      <c r="AC87" s="885"/>
      <c r="AD87" s="885"/>
      <c r="AE87" s="885"/>
      <c r="AF87" s="885"/>
      <c r="AG87" s="885"/>
      <c r="AH87" s="885"/>
      <c r="AI87" s="885"/>
      <c r="AJ87" s="885"/>
      <c r="AK87" s="885"/>
      <c r="AL87" s="885"/>
      <c r="AM87" s="885"/>
      <c r="AN87" s="885"/>
      <c r="AO87" s="885"/>
      <c r="AP87" s="885"/>
      <c r="AQ87" s="885"/>
      <c r="AR87" s="885"/>
      <c r="AS87" s="885"/>
      <c r="AT87" s="885"/>
      <c r="AU87" s="885"/>
      <c r="AV87" s="885"/>
      <c r="AW87" s="885"/>
      <c r="AX87" s="885"/>
      <c r="AY87" s="885"/>
      <c r="AZ87" s="886"/>
      <c r="BA87" s="886"/>
      <c r="BB87" s="886"/>
      <c r="BC87" s="886"/>
      <c r="BD87" s="887"/>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378</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16781</v>
      </c>
      <c r="AG88" s="844"/>
      <c r="AH88" s="844"/>
      <c r="AI88" s="844"/>
      <c r="AJ88" s="844"/>
      <c r="AK88" s="841"/>
      <c r="AL88" s="841"/>
      <c r="AM88" s="841"/>
      <c r="AN88" s="841"/>
      <c r="AO88" s="841"/>
      <c r="AP88" s="844">
        <v>143</v>
      </c>
      <c r="AQ88" s="844"/>
      <c r="AR88" s="844"/>
      <c r="AS88" s="844"/>
      <c r="AT88" s="844"/>
      <c r="AU88" s="844">
        <v>72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404</v>
      </c>
      <c r="BS102" s="790"/>
      <c r="BT102" s="790"/>
      <c r="BU102" s="790"/>
      <c r="BV102" s="790"/>
      <c r="BW102" s="790"/>
      <c r="BX102" s="790"/>
      <c r="BY102" s="790"/>
      <c r="BZ102" s="790"/>
      <c r="CA102" s="790"/>
      <c r="CB102" s="790"/>
      <c r="CC102" s="790"/>
      <c r="CD102" s="790"/>
      <c r="CE102" s="790"/>
      <c r="CF102" s="790"/>
      <c r="CG102" s="791"/>
      <c r="CH102" s="888"/>
      <c r="CI102" s="889"/>
      <c r="CJ102" s="889"/>
      <c r="CK102" s="889"/>
      <c r="CL102" s="890"/>
      <c r="CM102" s="888"/>
      <c r="CN102" s="889"/>
      <c r="CO102" s="889"/>
      <c r="CP102" s="889"/>
      <c r="CQ102" s="890"/>
      <c r="CR102" s="891">
        <v>5</v>
      </c>
      <c r="CS102" s="852"/>
      <c r="CT102" s="852"/>
      <c r="CU102" s="852"/>
      <c r="CV102" s="892"/>
      <c r="CW102" s="891" t="s">
        <v>549</v>
      </c>
      <c r="CX102" s="852"/>
      <c r="CY102" s="852"/>
      <c r="CZ102" s="852"/>
      <c r="DA102" s="892"/>
      <c r="DB102" s="891" t="s">
        <v>549</v>
      </c>
      <c r="DC102" s="852"/>
      <c r="DD102" s="852"/>
      <c r="DE102" s="852"/>
      <c r="DF102" s="892"/>
      <c r="DG102" s="891">
        <v>96</v>
      </c>
      <c r="DH102" s="852"/>
      <c r="DI102" s="852"/>
      <c r="DJ102" s="852"/>
      <c r="DK102" s="892"/>
      <c r="DL102" s="891" t="s">
        <v>549</v>
      </c>
      <c r="DM102" s="852"/>
      <c r="DN102" s="852"/>
      <c r="DO102" s="852"/>
      <c r="DP102" s="892"/>
      <c r="DQ102" s="891" t="s">
        <v>549</v>
      </c>
      <c r="DR102" s="852"/>
      <c r="DS102" s="852"/>
      <c r="DT102" s="852"/>
      <c r="DU102" s="892"/>
      <c r="DV102" s="789"/>
      <c r="DW102" s="790"/>
      <c r="DX102" s="790"/>
      <c r="DY102" s="790"/>
      <c r="DZ102" s="915"/>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6" t="s">
        <v>405</v>
      </c>
      <c r="BR103" s="916"/>
      <c r="BS103" s="916"/>
      <c r="BT103" s="916"/>
      <c r="BU103" s="916"/>
      <c r="BV103" s="916"/>
      <c r="BW103" s="916"/>
      <c r="BX103" s="916"/>
      <c r="BY103" s="916"/>
      <c r="BZ103" s="916"/>
      <c r="CA103" s="916"/>
      <c r="CB103" s="916"/>
      <c r="CC103" s="916"/>
      <c r="CD103" s="916"/>
      <c r="CE103" s="916"/>
      <c r="CF103" s="916"/>
      <c r="CG103" s="916"/>
      <c r="CH103" s="916"/>
      <c r="CI103" s="916"/>
      <c r="CJ103" s="916"/>
      <c r="CK103" s="916"/>
      <c r="CL103" s="916"/>
      <c r="CM103" s="916"/>
      <c r="CN103" s="916"/>
      <c r="CO103" s="916"/>
      <c r="CP103" s="916"/>
      <c r="CQ103" s="916"/>
      <c r="CR103" s="916"/>
      <c r="CS103" s="916"/>
      <c r="CT103" s="916"/>
      <c r="CU103" s="916"/>
      <c r="CV103" s="916"/>
      <c r="CW103" s="916"/>
      <c r="CX103" s="916"/>
      <c r="CY103" s="916"/>
      <c r="CZ103" s="916"/>
      <c r="DA103" s="916"/>
      <c r="DB103" s="916"/>
      <c r="DC103" s="916"/>
      <c r="DD103" s="916"/>
      <c r="DE103" s="916"/>
      <c r="DF103" s="916"/>
      <c r="DG103" s="916"/>
      <c r="DH103" s="916"/>
      <c r="DI103" s="916"/>
      <c r="DJ103" s="916"/>
      <c r="DK103" s="916"/>
      <c r="DL103" s="916"/>
      <c r="DM103" s="916"/>
      <c r="DN103" s="916"/>
      <c r="DO103" s="916"/>
      <c r="DP103" s="916"/>
      <c r="DQ103" s="916"/>
      <c r="DR103" s="916"/>
      <c r="DS103" s="916"/>
      <c r="DT103" s="916"/>
      <c r="DU103" s="916"/>
      <c r="DV103" s="916"/>
      <c r="DW103" s="916"/>
      <c r="DX103" s="916"/>
      <c r="DY103" s="916"/>
      <c r="DZ103" s="916"/>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7" t="s">
        <v>406</v>
      </c>
      <c r="BR104" s="917"/>
      <c r="BS104" s="917"/>
      <c r="BT104" s="917"/>
      <c r="BU104" s="917"/>
      <c r="BV104" s="917"/>
      <c r="BW104" s="917"/>
      <c r="BX104" s="917"/>
      <c r="BY104" s="917"/>
      <c r="BZ104" s="917"/>
      <c r="CA104" s="917"/>
      <c r="CB104" s="917"/>
      <c r="CC104" s="917"/>
      <c r="CD104" s="917"/>
      <c r="CE104" s="917"/>
      <c r="CF104" s="917"/>
      <c r="CG104" s="917"/>
      <c r="CH104" s="917"/>
      <c r="CI104" s="917"/>
      <c r="CJ104" s="917"/>
      <c r="CK104" s="917"/>
      <c r="CL104" s="917"/>
      <c r="CM104" s="917"/>
      <c r="CN104" s="917"/>
      <c r="CO104" s="917"/>
      <c r="CP104" s="917"/>
      <c r="CQ104" s="917"/>
      <c r="CR104" s="917"/>
      <c r="CS104" s="917"/>
      <c r="CT104" s="917"/>
      <c r="CU104" s="917"/>
      <c r="CV104" s="917"/>
      <c r="CW104" s="917"/>
      <c r="CX104" s="917"/>
      <c r="CY104" s="917"/>
      <c r="CZ104" s="917"/>
      <c r="DA104" s="917"/>
      <c r="DB104" s="917"/>
      <c r="DC104" s="917"/>
      <c r="DD104" s="917"/>
      <c r="DE104" s="917"/>
      <c r="DF104" s="917"/>
      <c r="DG104" s="917"/>
      <c r="DH104" s="917"/>
      <c r="DI104" s="917"/>
      <c r="DJ104" s="917"/>
      <c r="DK104" s="917"/>
      <c r="DL104" s="917"/>
      <c r="DM104" s="917"/>
      <c r="DN104" s="917"/>
      <c r="DO104" s="917"/>
      <c r="DP104" s="917"/>
      <c r="DQ104" s="917"/>
      <c r="DR104" s="917"/>
      <c r="DS104" s="917"/>
      <c r="DT104" s="917"/>
      <c r="DU104" s="917"/>
      <c r="DV104" s="917"/>
      <c r="DW104" s="917"/>
      <c r="DX104" s="917"/>
      <c r="DY104" s="917"/>
      <c r="DZ104" s="917"/>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8" t="s">
        <v>409</v>
      </c>
      <c r="B108" s="919"/>
      <c r="C108" s="919"/>
      <c r="D108" s="919"/>
      <c r="E108" s="919"/>
      <c r="F108" s="919"/>
      <c r="G108" s="919"/>
      <c r="H108" s="919"/>
      <c r="I108" s="919"/>
      <c r="J108" s="919"/>
      <c r="K108" s="919"/>
      <c r="L108" s="919"/>
      <c r="M108" s="919"/>
      <c r="N108" s="919"/>
      <c r="O108" s="919"/>
      <c r="P108" s="919"/>
      <c r="Q108" s="919"/>
      <c r="R108" s="919"/>
      <c r="S108" s="919"/>
      <c r="T108" s="919"/>
      <c r="U108" s="919"/>
      <c r="V108" s="919"/>
      <c r="W108" s="919"/>
      <c r="X108" s="919"/>
      <c r="Y108" s="919"/>
      <c r="Z108" s="919"/>
      <c r="AA108" s="919"/>
      <c r="AB108" s="919"/>
      <c r="AC108" s="919"/>
      <c r="AD108" s="919"/>
      <c r="AE108" s="919"/>
      <c r="AF108" s="919"/>
      <c r="AG108" s="919"/>
      <c r="AH108" s="919"/>
      <c r="AI108" s="919"/>
      <c r="AJ108" s="919"/>
      <c r="AK108" s="919"/>
      <c r="AL108" s="919"/>
      <c r="AM108" s="919"/>
      <c r="AN108" s="919"/>
      <c r="AO108" s="919"/>
      <c r="AP108" s="919"/>
      <c r="AQ108" s="919"/>
      <c r="AR108" s="919"/>
      <c r="AS108" s="919"/>
      <c r="AT108" s="920"/>
      <c r="AU108" s="918" t="s">
        <v>410</v>
      </c>
      <c r="AV108" s="919"/>
      <c r="AW108" s="919"/>
      <c r="AX108" s="919"/>
      <c r="AY108" s="919"/>
      <c r="AZ108" s="919"/>
      <c r="BA108" s="919"/>
      <c r="BB108" s="919"/>
      <c r="BC108" s="919"/>
      <c r="BD108" s="919"/>
      <c r="BE108" s="919"/>
      <c r="BF108" s="919"/>
      <c r="BG108" s="919"/>
      <c r="BH108" s="919"/>
      <c r="BI108" s="919"/>
      <c r="BJ108" s="919"/>
      <c r="BK108" s="919"/>
      <c r="BL108" s="919"/>
      <c r="BM108" s="919"/>
      <c r="BN108" s="919"/>
      <c r="BO108" s="919"/>
      <c r="BP108" s="919"/>
      <c r="BQ108" s="919"/>
      <c r="BR108" s="919"/>
      <c r="BS108" s="919"/>
      <c r="BT108" s="919"/>
      <c r="BU108" s="919"/>
      <c r="BV108" s="919"/>
      <c r="BW108" s="919"/>
      <c r="BX108" s="919"/>
      <c r="BY108" s="919"/>
      <c r="BZ108" s="919"/>
      <c r="CA108" s="919"/>
      <c r="CB108" s="919"/>
      <c r="CC108" s="919"/>
      <c r="CD108" s="919"/>
      <c r="CE108" s="919"/>
      <c r="CF108" s="919"/>
      <c r="CG108" s="919"/>
      <c r="CH108" s="919"/>
      <c r="CI108" s="919"/>
      <c r="CJ108" s="919"/>
      <c r="CK108" s="919"/>
      <c r="CL108" s="919"/>
      <c r="CM108" s="919"/>
      <c r="CN108" s="919"/>
      <c r="CO108" s="919"/>
      <c r="CP108" s="919"/>
      <c r="CQ108" s="919"/>
      <c r="CR108" s="919"/>
      <c r="CS108" s="919"/>
      <c r="CT108" s="919"/>
      <c r="CU108" s="919"/>
      <c r="CV108" s="919"/>
      <c r="CW108" s="919"/>
      <c r="CX108" s="919"/>
      <c r="CY108" s="919"/>
      <c r="CZ108" s="919"/>
      <c r="DA108" s="919"/>
      <c r="DB108" s="919"/>
      <c r="DC108" s="919"/>
      <c r="DD108" s="919"/>
      <c r="DE108" s="919"/>
      <c r="DF108" s="919"/>
      <c r="DG108" s="919"/>
      <c r="DH108" s="919"/>
      <c r="DI108" s="919"/>
      <c r="DJ108" s="919"/>
      <c r="DK108" s="919"/>
      <c r="DL108" s="919"/>
      <c r="DM108" s="919"/>
      <c r="DN108" s="919"/>
      <c r="DO108" s="919"/>
      <c r="DP108" s="919"/>
      <c r="DQ108" s="919"/>
      <c r="DR108" s="919"/>
      <c r="DS108" s="919"/>
      <c r="DT108" s="919"/>
      <c r="DU108" s="919"/>
      <c r="DV108" s="919"/>
      <c r="DW108" s="919"/>
      <c r="DX108" s="919"/>
      <c r="DY108" s="919"/>
      <c r="DZ108" s="920"/>
    </row>
    <row r="109" spans="1:131" s="218" customFormat="1" ht="26.25" customHeight="1" x14ac:dyDescent="0.2">
      <c r="A109" s="913" t="s">
        <v>411</v>
      </c>
      <c r="B109" s="894"/>
      <c r="C109" s="894"/>
      <c r="D109" s="894"/>
      <c r="E109" s="894"/>
      <c r="F109" s="894"/>
      <c r="G109" s="894"/>
      <c r="H109" s="894"/>
      <c r="I109" s="894"/>
      <c r="J109" s="894"/>
      <c r="K109" s="894"/>
      <c r="L109" s="894"/>
      <c r="M109" s="894"/>
      <c r="N109" s="894"/>
      <c r="O109" s="894"/>
      <c r="P109" s="894"/>
      <c r="Q109" s="894"/>
      <c r="R109" s="894"/>
      <c r="S109" s="894"/>
      <c r="T109" s="894"/>
      <c r="U109" s="894"/>
      <c r="V109" s="894"/>
      <c r="W109" s="894"/>
      <c r="X109" s="894"/>
      <c r="Y109" s="894"/>
      <c r="Z109" s="895"/>
      <c r="AA109" s="893" t="s">
        <v>412</v>
      </c>
      <c r="AB109" s="894"/>
      <c r="AC109" s="894"/>
      <c r="AD109" s="894"/>
      <c r="AE109" s="895"/>
      <c r="AF109" s="893" t="s">
        <v>413</v>
      </c>
      <c r="AG109" s="894"/>
      <c r="AH109" s="894"/>
      <c r="AI109" s="894"/>
      <c r="AJ109" s="895"/>
      <c r="AK109" s="893" t="s">
        <v>294</v>
      </c>
      <c r="AL109" s="894"/>
      <c r="AM109" s="894"/>
      <c r="AN109" s="894"/>
      <c r="AO109" s="895"/>
      <c r="AP109" s="893" t="s">
        <v>414</v>
      </c>
      <c r="AQ109" s="894"/>
      <c r="AR109" s="894"/>
      <c r="AS109" s="894"/>
      <c r="AT109" s="896"/>
      <c r="AU109" s="913" t="s">
        <v>411</v>
      </c>
      <c r="AV109" s="894"/>
      <c r="AW109" s="894"/>
      <c r="AX109" s="894"/>
      <c r="AY109" s="894"/>
      <c r="AZ109" s="894"/>
      <c r="BA109" s="894"/>
      <c r="BB109" s="894"/>
      <c r="BC109" s="894"/>
      <c r="BD109" s="894"/>
      <c r="BE109" s="894"/>
      <c r="BF109" s="894"/>
      <c r="BG109" s="894"/>
      <c r="BH109" s="894"/>
      <c r="BI109" s="894"/>
      <c r="BJ109" s="894"/>
      <c r="BK109" s="894"/>
      <c r="BL109" s="894"/>
      <c r="BM109" s="894"/>
      <c r="BN109" s="894"/>
      <c r="BO109" s="894"/>
      <c r="BP109" s="895"/>
      <c r="BQ109" s="893" t="s">
        <v>412</v>
      </c>
      <c r="BR109" s="894"/>
      <c r="BS109" s="894"/>
      <c r="BT109" s="894"/>
      <c r="BU109" s="895"/>
      <c r="BV109" s="893" t="s">
        <v>413</v>
      </c>
      <c r="BW109" s="894"/>
      <c r="BX109" s="894"/>
      <c r="BY109" s="894"/>
      <c r="BZ109" s="895"/>
      <c r="CA109" s="893" t="s">
        <v>294</v>
      </c>
      <c r="CB109" s="894"/>
      <c r="CC109" s="894"/>
      <c r="CD109" s="894"/>
      <c r="CE109" s="895"/>
      <c r="CF109" s="914" t="s">
        <v>414</v>
      </c>
      <c r="CG109" s="914"/>
      <c r="CH109" s="914"/>
      <c r="CI109" s="914"/>
      <c r="CJ109" s="914"/>
      <c r="CK109" s="893" t="s">
        <v>415</v>
      </c>
      <c r="CL109" s="894"/>
      <c r="CM109" s="894"/>
      <c r="CN109" s="894"/>
      <c r="CO109" s="894"/>
      <c r="CP109" s="894"/>
      <c r="CQ109" s="894"/>
      <c r="CR109" s="894"/>
      <c r="CS109" s="894"/>
      <c r="CT109" s="894"/>
      <c r="CU109" s="894"/>
      <c r="CV109" s="894"/>
      <c r="CW109" s="894"/>
      <c r="CX109" s="894"/>
      <c r="CY109" s="894"/>
      <c r="CZ109" s="894"/>
      <c r="DA109" s="894"/>
      <c r="DB109" s="894"/>
      <c r="DC109" s="894"/>
      <c r="DD109" s="894"/>
      <c r="DE109" s="894"/>
      <c r="DF109" s="895"/>
      <c r="DG109" s="893" t="s">
        <v>412</v>
      </c>
      <c r="DH109" s="894"/>
      <c r="DI109" s="894"/>
      <c r="DJ109" s="894"/>
      <c r="DK109" s="895"/>
      <c r="DL109" s="893" t="s">
        <v>413</v>
      </c>
      <c r="DM109" s="894"/>
      <c r="DN109" s="894"/>
      <c r="DO109" s="894"/>
      <c r="DP109" s="895"/>
      <c r="DQ109" s="893" t="s">
        <v>294</v>
      </c>
      <c r="DR109" s="894"/>
      <c r="DS109" s="894"/>
      <c r="DT109" s="894"/>
      <c r="DU109" s="895"/>
      <c r="DV109" s="893" t="s">
        <v>414</v>
      </c>
      <c r="DW109" s="894"/>
      <c r="DX109" s="894"/>
      <c r="DY109" s="894"/>
      <c r="DZ109" s="896"/>
    </row>
    <row r="110" spans="1:131" s="218" customFormat="1" ht="26.25" customHeight="1" x14ac:dyDescent="0.2">
      <c r="A110" s="897" t="s">
        <v>416</v>
      </c>
      <c r="B110" s="898"/>
      <c r="C110" s="898"/>
      <c r="D110" s="898"/>
      <c r="E110" s="898"/>
      <c r="F110" s="898"/>
      <c r="G110" s="898"/>
      <c r="H110" s="898"/>
      <c r="I110" s="898"/>
      <c r="J110" s="898"/>
      <c r="K110" s="898"/>
      <c r="L110" s="898"/>
      <c r="M110" s="898"/>
      <c r="N110" s="898"/>
      <c r="O110" s="898"/>
      <c r="P110" s="898"/>
      <c r="Q110" s="898"/>
      <c r="R110" s="898"/>
      <c r="S110" s="898"/>
      <c r="T110" s="898"/>
      <c r="U110" s="898"/>
      <c r="V110" s="898"/>
      <c r="W110" s="898"/>
      <c r="X110" s="898"/>
      <c r="Y110" s="898"/>
      <c r="Z110" s="899"/>
      <c r="AA110" s="900">
        <v>499502</v>
      </c>
      <c r="AB110" s="901"/>
      <c r="AC110" s="901"/>
      <c r="AD110" s="901"/>
      <c r="AE110" s="902"/>
      <c r="AF110" s="903">
        <v>578191</v>
      </c>
      <c r="AG110" s="901"/>
      <c r="AH110" s="901"/>
      <c r="AI110" s="901"/>
      <c r="AJ110" s="902"/>
      <c r="AK110" s="903">
        <v>571059</v>
      </c>
      <c r="AL110" s="901"/>
      <c r="AM110" s="901"/>
      <c r="AN110" s="901"/>
      <c r="AO110" s="902"/>
      <c r="AP110" s="904">
        <v>13.5</v>
      </c>
      <c r="AQ110" s="905"/>
      <c r="AR110" s="905"/>
      <c r="AS110" s="905"/>
      <c r="AT110" s="906"/>
      <c r="AU110" s="907" t="s">
        <v>69</v>
      </c>
      <c r="AV110" s="908"/>
      <c r="AW110" s="908"/>
      <c r="AX110" s="908"/>
      <c r="AY110" s="908"/>
      <c r="AZ110" s="930" t="s">
        <v>417</v>
      </c>
      <c r="BA110" s="898"/>
      <c r="BB110" s="898"/>
      <c r="BC110" s="898"/>
      <c r="BD110" s="898"/>
      <c r="BE110" s="898"/>
      <c r="BF110" s="898"/>
      <c r="BG110" s="898"/>
      <c r="BH110" s="898"/>
      <c r="BI110" s="898"/>
      <c r="BJ110" s="898"/>
      <c r="BK110" s="898"/>
      <c r="BL110" s="898"/>
      <c r="BM110" s="898"/>
      <c r="BN110" s="898"/>
      <c r="BO110" s="898"/>
      <c r="BP110" s="899"/>
      <c r="BQ110" s="931">
        <v>7069048</v>
      </c>
      <c r="BR110" s="932"/>
      <c r="BS110" s="932"/>
      <c r="BT110" s="932"/>
      <c r="BU110" s="932"/>
      <c r="BV110" s="932">
        <v>7112741</v>
      </c>
      <c r="BW110" s="932"/>
      <c r="BX110" s="932"/>
      <c r="BY110" s="932"/>
      <c r="BZ110" s="932"/>
      <c r="CA110" s="932">
        <v>7133531</v>
      </c>
      <c r="CB110" s="932"/>
      <c r="CC110" s="932"/>
      <c r="CD110" s="932"/>
      <c r="CE110" s="932"/>
      <c r="CF110" s="945">
        <v>168.7</v>
      </c>
      <c r="CG110" s="946"/>
      <c r="CH110" s="946"/>
      <c r="CI110" s="946"/>
      <c r="CJ110" s="946"/>
      <c r="CK110" s="947" t="s">
        <v>418</v>
      </c>
      <c r="CL110" s="948"/>
      <c r="CM110" s="930" t="s">
        <v>419</v>
      </c>
      <c r="CN110" s="898"/>
      <c r="CO110" s="898"/>
      <c r="CP110" s="898"/>
      <c r="CQ110" s="898"/>
      <c r="CR110" s="898"/>
      <c r="CS110" s="898"/>
      <c r="CT110" s="898"/>
      <c r="CU110" s="898"/>
      <c r="CV110" s="898"/>
      <c r="CW110" s="898"/>
      <c r="CX110" s="898"/>
      <c r="CY110" s="898"/>
      <c r="CZ110" s="898"/>
      <c r="DA110" s="898"/>
      <c r="DB110" s="898"/>
      <c r="DC110" s="898"/>
      <c r="DD110" s="898"/>
      <c r="DE110" s="898"/>
      <c r="DF110" s="899"/>
      <c r="DG110" s="931" t="s">
        <v>122</v>
      </c>
      <c r="DH110" s="932"/>
      <c r="DI110" s="932"/>
      <c r="DJ110" s="932"/>
      <c r="DK110" s="932"/>
      <c r="DL110" s="932" t="s">
        <v>122</v>
      </c>
      <c r="DM110" s="932"/>
      <c r="DN110" s="932"/>
      <c r="DO110" s="932"/>
      <c r="DP110" s="932"/>
      <c r="DQ110" s="932" t="s">
        <v>122</v>
      </c>
      <c r="DR110" s="932"/>
      <c r="DS110" s="932"/>
      <c r="DT110" s="932"/>
      <c r="DU110" s="932"/>
      <c r="DV110" s="933" t="s">
        <v>122</v>
      </c>
      <c r="DW110" s="933"/>
      <c r="DX110" s="933"/>
      <c r="DY110" s="933"/>
      <c r="DZ110" s="934"/>
    </row>
    <row r="111" spans="1:131" s="218" customFormat="1" ht="26.25" customHeight="1" x14ac:dyDescent="0.2">
      <c r="A111" s="935" t="s">
        <v>420</v>
      </c>
      <c r="B111" s="936"/>
      <c r="C111" s="936"/>
      <c r="D111" s="936"/>
      <c r="E111" s="936"/>
      <c r="F111" s="936"/>
      <c r="G111" s="936"/>
      <c r="H111" s="936"/>
      <c r="I111" s="936"/>
      <c r="J111" s="936"/>
      <c r="K111" s="936"/>
      <c r="L111" s="936"/>
      <c r="M111" s="936"/>
      <c r="N111" s="936"/>
      <c r="O111" s="936"/>
      <c r="P111" s="936"/>
      <c r="Q111" s="936"/>
      <c r="R111" s="936"/>
      <c r="S111" s="936"/>
      <c r="T111" s="936"/>
      <c r="U111" s="936"/>
      <c r="V111" s="936"/>
      <c r="W111" s="936"/>
      <c r="X111" s="936"/>
      <c r="Y111" s="936"/>
      <c r="Z111" s="937"/>
      <c r="AA111" s="938" t="s">
        <v>122</v>
      </c>
      <c r="AB111" s="939"/>
      <c r="AC111" s="939"/>
      <c r="AD111" s="939"/>
      <c r="AE111" s="940"/>
      <c r="AF111" s="941" t="s">
        <v>122</v>
      </c>
      <c r="AG111" s="939"/>
      <c r="AH111" s="939"/>
      <c r="AI111" s="939"/>
      <c r="AJ111" s="940"/>
      <c r="AK111" s="941" t="s">
        <v>122</v>
      </c>
      <c r="AL111" s="939"/>
      <c r="AM111" s="939"/>
      <c r="AN111" s="939"/>
      <c r="AO111" s="940"/>
      <c r="AP111" s="942" t="s">
        <v>122</v>
      </c>
      <c r="AQ111" s="943"/>
      <c r="AR111" s="943"/>
      <c r="AS111" s="943"/>
      <c r="AT111" s="944"/>
      <c r="AU111" s="909"/>
      <c r="AV111" s="910"/>
      <c r="AW111" s="910"/>
      <c r="AX111" s="910"/>
      <c r="AY111" s="910"/>
      <c r="AZ111" s="923" t="s">
        <v>421</v>
      </c>
      <c r="BA111" s="924"/>
      <c r="BB111" s="924"/>
      <c r="BC111" s="924"/>
      <c r="BD111" s="924"/>
      <c r="BE111" s="924"/>
      <c r="BF111" s="924"/>
      <c r="BG111" s="924"/>
      <c r="BH111" s="924"/>
      <c r="BI111" s="924"/>
      <c r="BJ111" s="924"/>
      <c r="BK111" s="924"/>
      <c r="BL111" s="924"/>
      <c r="BM111" s="924"/>
      <c r="BN111" s="924"/>
      <c r="BO111" s="924"/>
      <c r="BP111" s="925"/>
      <c r="BQ111" s="926">
        <v>189318</v>
      </c>
      <c r="BR111" s="927"/>
      <c r="BS111" s="927"/>
      <c r="BT111" s="927"/>
      <c r="BU111" s="927"/>
      <c r="BV111" s="927">
        <v>144245</v>
      </c>
      <c r="BW111" s="927"/>
      <c r="BX111" s="927"/>
      <c r="BY111" s="927"/>
      <c r="BZ111" s="927"/>
      <c r="CA111" s="927">
        <v>96390</v>
      </c>
      <c r="CB111" s="927"/>
      <c r="CC111" s="927"/>
      <c r="CD111" s="927"/>
      <c r="CE111" s="927"/>
      <c r="CF111" s="921">
        <v>2.2999999999999998</v>
      </c>
      <c r="CG111" s="922"/>
      <c r="CH111" s="922"/>
      <c r="CI111" s="922"/>
      <c r="CJ111" s="922"/>
      <c r="CK111" s="949"/>
      <c r="CL111" s="950"/>
      <c r="CM111" s="923" t="s">
        <v>422</v>
      </c>
      <c r="CN111" s="924"/>
      <c r="CO111" s="924"/>
      <c r="CP111" s="924"/>
      <c r="CQ111" s="924"/>
      <c r="CR111" s="924"/>
      <c r="CS111" s="924"/>
      <c r="CT111" s="924"/>
      <c r="CU111" s="924"/>
      <c r="CV111" s="924"/>
      <c r="CW111" s="924"/>
      <c r="CX111" s="924"/>
      <c r="CY111" s="924"/>
      <c r="CZ111" s="924"/>
      <c r="DA111" s="924"/>
      <c r="DB111" s="924"/>
      <c r="DC111" s="924"/>
      <c r="DD111" s="924"/>
      <c r="DE111" s="924"/>
      <c r="DF111" s="925"/>
      <c r="DG111" s="926" t="s">
        <v>122</v>
      </c>
      <c r="DH111" s="927"/>
      <c r="DI111" s="927"/>
      <c r="DJ111" s="927"/>
      <c r="DK111" s="927"/>
      <c r="DL111" s="927" t="s">
        <v>122</v>
      </c>
      <c r="DM111" s="927"/>
      <c r="DN111" s="927"/>
      <c r="DO111" s="927"/>
      <c r="DP111" s="927"/>
      <c r="DQ111" s="927" t="s">
        <v>122</v>
      </c>
      <c r="DR111" s="927"/>
      <c r="DS111" s="927"/>
      <c r="DT111" s="927"/>
      <c r="DU111" s="927"/>
      <c r="DV111" s="928" t="s">
        <v>122</v>
      </c>
      <c r="DW111" s="928"/>
      <c r="DX111" s="928"/>
      <c r="DY111" s="928"/>
      <c r="DZ111" s="929"/>
    </row>
    <row r="112" spans="1:131" s="218" customFormat="1" ht="26.25" customHeight="1" x14ac:dyDescent="0.2">
      <c r="A112" s="953" t="s">
        <v>423</v>
      </c>
      <c r="B112" s="954"/>
      <c r="C112" s="924" t="s">
        <v>424</v>
      </c>
      <c r="D112" s="924"/>
      <c r="E112" s="924"/>
      <c r="F112" s="924"/>
      <c r="G112" s="924"/>
      <c r="H112" s="924"/>
      <c r="I112" s="924"/>
      <c r="J112" s="924"/>
      <c r="K112" s="924"/>
      <c r="L112" s="924"/>
      <c r="M112" s="924"/>
      <c r="N112" s="924"/>
      <c r="O112" s="924"/>
      <c r="P112" s="924"/>
      <c r="Q112" s="924"/>
      <c r="R112" s="924"/>
      <c r="S112" s="924"/>
      <c r="T112" s="924"/>
      <c r="U112" s="924"/>
      <c r="V112" s="924"/>
      <c r="W112" s="924"/>
      <c r="X112" s="924"/>
      <c r="Y112" s="924"/>
      <c r="Z112" s="925"/>
      <c r="AA112" s="959" t="s">
        <v>122</v>
      </c>
      <c r="AB112" s="960"/>
      <c r="AC112" s="960"/>
      <c r="AD112" s="960"/>
      <c r="AE112" s="961"/>
      <c r="AF112" s="962" t="s">
        <v>122</v>
      </c>
      <c r="AG112" s="960"/>
      <c r="AH112" s="960"/>
      <c r="AI112" s="960"/>
      <c r="AJ112" s="961"/>
      <c r="AK112" s="962" t="s">
        <v>122</v>
      </c>
      <c r="AL112" s="960"/>
      <c r="AM112" s="960"/>
      <c r="AN112" s="960"/>
      <c r="AO112" s="961"/>
      <c r="AP112" s="963" t="s">
        <v>122</v>
      </c>
      <c r="AQ112" s="964"/>
      <c r="AR112" s="964"/>
      <c r="AS112" s="964"/>
      <c r="AT112" s="965"/>
      <c r="AU112" s="909"/>
      <c r="AV112" s="910"/>
      <c r="AW112" s="910"/>
      <c r="AX112" s="910"/>
      <c r="AY112" s="910"/>
      <c r="AZ112" s="923" t="s">
        <v>425</v>
      </c>
      <c r="BA112" s="924"/>
      <c r="BB112" s="924"/>
      <c r="BC112" s="924"/>
      <c r="BD112" s="924"/>
      <c r="BE112" s="924"/>
      <c r="BF112" s="924"/>
      <c r="BG112" s="924"/>
      <c r="BH112" s="924"/>
      <c r="BI112" s="924"/>
      <c r="BJ112" s="924"/>
      <c r="BK112" s="924"/>
      <c r="BL112" s="924"/>
      <c r="BM112" s="924"/>
      <c r="BN112" s="924"/>
      <c r="BO112" s="924"/>
      <c r="BP112" s="925"/>
      <c r="BQ112" s="926">
        <v>808468</v>
      </c>
      <c r="BR112" s="927"/>
      <c r="BS112" s="927"/>
      <c r="BT112" s="927"/>
      <c r="BU112" s="927"/>
      <c r="BV112" s="927">
        <v>822873</v>
      </c>
      <c r="BW112" s="927"/>
      <c r="BX112" s="927"/>
      <c r="BY112" s="927"/>
      <c r="BZ112" s="927"/>
      <c r="CA112" s="927">
        <v>1132233</v>
      </c>
      <c r="CB112" s="927"/>
      <c r="CC112" s="927"/>
      <c r="CD112" s="927"/>
      <c r="CE112" s="927"/>
      <c r="CF112" s="921">
        <v>26.8</v>
      </c>
      <c r="CG112" s="922"/>
      <c r="CH112" s="922"/>
      <c r="CI112" s="922"/>
      <c r="CJ112" s="922"/>
      <c r="CK112" s="949"/>
      <c r="CL112" s="950"/>
      <c r="CM112" s="923" t="s">
        <v>426</v>
      </c>
      <c r="CN112" s="924"/>
      <c r="CO112" s="924"/>
      <c r="CP112" s="924"/>
      <c r="CQ112" s="924"/>
      <c r="CR112" s="924"/>
      <c r="CS112" s="924"/>
      <c r="CT112" s="924"/>
      <c r="CU112" s="924"/>
      <c r="CV112" s="924"/>
      <c r="CW112" s="924"/>
      <c r="CX112" s="924"/>
      <c r="CY112" s="924"/>
      <c r="CZ112" s="924"/>
      <c r="DA112" s="924"/>
      <c r="DB112" s="924"/>
      <c r="DC112" s="924"/>
      <c r="DD112" s="924"/>
      <c r="DE112" s="924"/>
      <c r="DF112" s="925"/>
      <c r="DG112" s="926" t="s">
        <v>122</v>
      </c>
      <c r="DH112" s="927"/>
      <c r="DI112" s="927"/>
      <c r="DJ112" s="927"/>
      <c r="DK112" s="927"/>
      <c r="DL112" s="927" t="s">
        <v>122</v>
      </c>
      <c r="DM112" s="927"/>
      <c r="DN112" s="927"/>
      <c r="DO112" s="927"/>
      <c r="DP112" s="927"/>
      <c r="DQ112" s="927" t="s">
        <v>122</v>
      </c>
      <c r="DR112" s="927"/>
      <c r="DS112" s="927"/>
      <c r="DT112" s="927"/>
      <c r="DU112" s="927"/>
      <c r="DV112" s="928" t="s">
        <v>122</v>
      </c>
      <c r="DW112" s="928"/>
      <c r="DX112" s="928"/>
      <c r="DY112" s="928"/>
      <c r="DZ112" s="929"/>
    </row>
    <row r="113" spans="1:130" s="218" customFormat="1" ht="26.25" customHeight="1" x14ac:dyDescent="0.2">
      <c r="A113" s="955"/>
      <c r="B113" s="956"/>
      <c r="C113" s="924" t="s">
        <v>427</v>
      </c>
      <c r="D113" s="924"/>
      <c r="E113" s="924"/>
      <c r="F113" s="924"/>
      <c r="G113" s="924"/>
      <c r="H113" s="924"/>
      <c r="I113" s="924"/>
      <c r="J113" s="924"/>
      <c r="K113" s="924"/>
      <c r="L113" s="924"/>
      <c r="M113" s="924"/>
      <c r="N113" s="924"/>
      <c r="O113" s="924"/>
      <c r="P113" s="924"/>
      <c r="Q113" s="924"/>
      <c r="R113" s="924"/>
      <c r="S113" s="924"/>
      <c r="T113" s="924"/>
      <c r="U113" s="924"/>
      <c r="V113" s="924"/>
      <c r="W113" s="924"/>
      <c r="X113" s="924"/>
      <c r="Y113" s="924"/>
      <c r="Z113" s="925"/>
      <c r="AA113" s="938">
        <v>117470</v>
      </c>
      <c r="AB113" s="939"/>
      <c r="AC113" s="939"/>
      <c r="AD113" s="939"/>
      <c r="AE113" s="940"/>
      <c r="AF113" s="941">
        <v>127466</v>
      </c>
      <c r="AG113" s="939"/>
      <c r="AH113" s="939"/>
      <c r="AI113" s="939"/>
      <c r="AJ113" s="940"/>
      <c r="AK113" s="941">
        <v>158884</v>
      </c>
      <c r="AL113" s="939"/>
      <c r="AM113" s="939"/>
      <c r="AN113" s="939"/>
      <c r="AO113" s="940"/>
      <c r="AP113" s="942">
        <v>3.8</v>
      </c>
      <c r="AQ113" s="943"/>
      <c r="AR113" s="943"/>
      <c r="AS113" s="943"/>
      <c r="AT113" s="944"/>
      <c r="AU113" s="909"/>
      <c r="AV113" s="910"/>
      <c r="AW113" s="910"/>
      <c r="AX113" s="910"/>
      <c r="AY113" s="910"/>
      <c r="AZ113" s="923" t="s">
        <v>428</v>
      </c>
      <c r="BA113" s="924"/>
      <c r="BB113" s="924"/>
      <c r="BC113" s="924"/>
      <c r="BD113" s="924"/>
      <c r="BE113" s="924"/>
      <c r="BF113" s="924"/>
      <c r="BG113" s="924"/>
      <c r="BH113" s="924"/>
      <c r="BI113" s="924"/>
      <c r="BJ113" s="924"/>
      <c r="BK113" s="924"/>
      <c r="BL113" s="924"/>
      <c r="BM113" s="924"/>
      <c r="BN113" s="924"/>
      <c r="BO113" s="924"/>
      <c r="BP113" s="925"/>
      <c r="BQ113" s="926">
        <v>37287</v>
      </c>
      <c r="BR113" s="927"/>
      <c r="BS113" s="927"/>
      <c r="BT113" s="927"/>
      <c r="BU113" s="927"/>
      <c r="BV113" s="927">
        <v>60844</v>
      </c>
      <c r="BW113" s="927"/>
      <c r="BX113" s="927"/>
      <c r="BY113" s="927"/>
      <c r="BZ113" s="927"/>
      <c r="CA113" s="927">
        <v>71700</v>
      </c>
      <c r="CB113" s="927"/>
      <c r="CC113" s="927"/>
      <c r="CD113" s="927"/>
      <c r="CE113" s="927"/>
      <c r="CF113" s="921">
        <v>1.7</v>
      </c>
      <c r="CG113" s="922"/>
      <c r="CH113" s="922"/>
      <c r="CI113" s="922"/>
      <c r="CJ113" s="922"/>
      <c r="CK113" s="949"/>
      <c r="CL113" s="950"/>
      <c r="CM113" s="923" t="s">
        <v>429</v>
      </c>
      <c r="CN113" s="924"/>
      <c r="CO113" s="924"/>
      <c r="CP113" s="924"/>
      <c r="CQ113" s="924"/>
      <c r="CR113" s="924"/>
      <c r="CS113" s="924"/>
      <c r="CT113" s="924"/>
      <c r="CU113" s="924"/>
      <c r="CV113" s="924"/>
      <c r="CW113" s="924"/>
      <c r="CX113" s="924"/>
      <c r="CY113" s="924"/>
      <c r="CZ113" s="924"/>
      <c r="DA113" s="924"/>
      <c r="DB113" s="924"/>
      <c r="DC113" s="924"/>
      <c r="DD113" s="924"/>
      <c r="DE113" s="924"/>
      <c r="DF113" s="925"/>
      <c r="DG113" s="959" t="s">
        <v>122</v>
      </c>
      <c r="DH113" s="960"/>
      <c r="DI113" s="960"/>
      <c r="DJ113" s="960"/>
      <c r="DK113" s="961"/>
      <c r="DL113" s="962" t="s">
        <v>122</v>
      </c>
      <c r="DM113" s="960"/>
      <c r="DN113" s="960"/>
      <c r="DO113" s="960"/>
      <c r="DP113" s="961"/>
      <c r="DQ113" s="962" t="s">
        <v>122</v>
      </c>
      <c r="DR113" s="960"/>
      <c r="DS113" s="960"/>
      <c r="DT113" s="960"/>
      <c r="DU113" s="961"/>
      <c r="DV113" s="963" t="s">
        <v>122</v>
      </c>
      <c r="DW113" s="964"/>
      <c r="DX113" s="964"/>
      <c r="DY113" s="964"/>
      <c r="DZ113" s="965"/>
    </row>
    <row r="114" spans="1:130" s="218" customFormat="1" ht="26.25" customHeight="1" x14ac:dyDescent="0.2">
      <c r="A114" s="955"/>
      <c r="B114" s="956"/>
      <c r="C114" s="924" t="s">
        <v>430</v>
      </c>
      <c r="D114" s="924"/>
      <c r="E114" s="924"/>
      <c r="F114" s="924"/>
      <c r="G114" s="924"/>
      <c r="H114" s="924"/>
      <c r="I114" s="924"/>
      <c r="J114" s="924"/>
      <c r="K114" s="924"/>
      <c r="L114" s="924"/>
      <c r="M114" s="924"/>
      <c r="N114" s="924"/>
      <c r="O114" s="924"/>
      <c r="P114" s="924"/>
      <c r="Q114" s="924"/>
      <c r="R114" s="924"/>
      <c r="S114" s="924"/>
      <c r="T114" s="924"/>
      <c r="U114" s="924"/>
      <c r="V114" s="924"/>
      <c r="W114" s="924"/>
      <c r="X114" s="924"/>
      <c r="Y114" s="924"/>
      <c r="Z114" s="925"/>
      <c r="AA114" s="959">
        <v>1066</v>
      </c>
      <c r="AB114" s="960"/>
      <c r="AC114" s="960"/>
      <c r="AD114" s="960"/>
      <c r="AE114" s="961"/>
      <c r="AF114" s="962">
        <v>2406</v>
      </c>
      <c r="AG114" s="960"/>
      <c r="AH114" s="960"/>
      <c r="AI114" s="960"/>
      <c r="AJ114" s="961"/>
      <c r="AK114" s="962">
        <v>2509</v>
      </c>
      <c r="AL114" s="960"/>
      <c r="AM114" s="960"/>
      <c r="AN114" s="960"/>
      <c r="AO114" s="961"/>
      <c r="AP114" s="963">
        <v>0.1</v>
      </c>
      <c r="AQ114" s="964"/>
      <c r="AR114" s="964"/>
      <c r="AS114" s="964"/>
      <c r="AT114" s="965"/>
      <c r="AU114" s="909"/>
      <c r="AV114" s="910"/>
      <c r="AW114" s="910"/>
      <c r="AX114" s="910"/>
      <c r="AY114" s="910"/>
      <c r="AZ114" s="923" t="s">
        <v>431</v>
      </c>
      <c r="BA114" s="924"/>
      <c r="BB114" s="924"/>
      <c r="BC114" s="924"/>
      <c r="BD114" s="924"/>
      <c r="BE114" s="924"/>
      <c r="BF114" s="924"/>
      <c r="BG114" s="924"/>
      <c r="BH114" s="924"/>
      <c r="BI114" s="924"/>
      <c r="BJ114" s="924"/>
      <c r="BK114" s="924"/>
      <c r="BL114" s="924"/>
      <c r="BM114" s="924"/>
      <c r="BN114" s="924"/>
      <c r="BO114" s="924"/>
      <c r="BP114" s="925"/>
      <c r="BQ114" s="926">
        <v>587671</v>
      </c>
      <c r="BR114" s="927"/>
      <c r="BS114" s="927"/>
      <c r="BT114" s="927"/>
      <c r="BU114" s="927"/>
      <c r="BV114" s="927">
        <v>585071</v>
      </c>
      <c r="BW114" s="927"/>
      <c r="BX114" s="927"/>
      <c r="BY114" s="927"/>
      <c r="BZ114" s="927"/>
      <c r="CA114" s="927">
        <v>641893</v>
      </c>
      <c r="CB114" s="927"/>
      <c r="CC114" s="927"/>
      <c r="CD114" s="927"/>
      <c r="CE114" s="927"/>
      <c r="CF114" s="921">
        <v>15.2</v>
      </c>
      <c r="CG114" s="922"/>
      <c r="CH114" s="922"/>
      <c r="CI114" s="922"/>
      <c r="CJ114" s="922"/>
      <c r="CK114" s="949"/>
      <c r="CL114" s="950"/>
      <c r="CM114" s="923" t="s">
        <v>432</v>
      </c>
      <c r="CN114" s="924"/>
      <c r="CO114" s="924"/>
      <c r="CP114" s="924"/>
      <c r="CQ114" s="924"/>
      <c r="CR114" s="924"/>
      <c r="CS114" s="924"/>
      <c r="CT114" s="924"/>
      <c r="CU114" s="924"/>
      <c r="CV114" s="924"/>
      <c r="CW114" s="924"/>
      <c r="CX114" s="924"/>
      <c r="CY114" s="924"/>
      <c r="CZ114" s="924"/>
      <c r="DA114" s="924"/>
      <c r="DB114" s="924"/>
      <c r="DC114" s="924"/>
      <c r="DD114" s="924"/>
      <c r="DE114" s="924"/>
      <c r="DF114" s="925"/>
      <c r="DG114" s="959" t="s">
        <v>122</v>
      </c>
      <c r="DH114" s="960"/>
      <c r="DI114" s="960"/>
      <c r="DJ114" s="960"/>
      <c r="DK114" s="961"/>
      <c r="DL114" s="962" t="s">
        <v>122</v>
      </c>
      <c r="DM114" s="960"/>
      <c r="DN114" s="960"/>
      <c r="DO114" s="960"/>
      <c r="DP114" s="961"/>
      <c r="DQ114" s="962" t="s">
        <v>122</v>
      </c>
      <c r="DR114" s="960"/>
      <c r="DS114" s="960"/>
      <c r="DT114" s="960"/>
      <c r="DU114" s="961"/>
      <c r="DV114" s="963" t="s">
        <v>122</v>
      </c>
      <c r="DW114" s="964"/>
      <c r="DX114" s="964"/>
      <c r="DY114" s="964"/>
      <c r="DZ114" s="965"/>
    </row>
    <row r="115" spans="1:130" s="218" customFormat="1" ht="26.25" customHeight="1" x14ac:dyDescent="0.2">
      <c r="A115" s="955"/>
      <c r="B115" s="956"/>
      <c r="C115" s="924" t="s">
        <v>433</v>
      </c>
      <c r="D115" s="924"/>
      <c r="E115" s="924"/>
      <c r="F115" s="924"/>
      <c r="G115" s="924"/>
      <c r="H115" s="924"/>
      <c r="I115" s="924"/>
      <c r="J115" s="924"/>
      <c r="K115" s="924"/>
      <c r="L115" s="924"/>
      <c r="M115" s="924"/>
      <c r="N115" s="924"/>
      <c r="O115" s="924"/>
      <c r="P115" s="924"/>
      <c r="Q115" s="924"/>
      <c r="R115" s="924"/>
      <c r="S115" s="924"/>
      <c r="T115" s="924"/>
      <c r="U115" s="924"/>
      <c r="V115" s="924"/>
      <c r="W115" s="924"/>
      <c r="X115" s="924"/>
      <c r="Y115" s="924"/>
      <c r="Z115" s="925"/>
      <c r="AA115" s="938">
        <v>37549</v>
      </c>
      <c r="AB115" s="939"/>
      <c r="AC115" s="939"/>
      <c r="AD115" s="939"/>
      <c r="AE115" s="940"/>
      <c r="AF115" s="941">
        <v>45074</v>
      </c>
      <c r="AG115" s="939"/>
      <c r="AH115" s="939"/>
      <c r="AI115" s="939"/>
      <c r="AJ115" s="940"/>
      <c r="AK115" s="941">
        <v>47855</v>
      </c>
      <c r="AL115" s="939"/>
      <c r="AM115" s="939"/>
      <c r="AN115" s="939"/>
      <c r="AO115" s="940"/>
      <c r="AP115" s="942">
        <v>1.1000000000000001</v>
      </c>
      <c r="AQ115" s="943"/>
      <c r="AR115" s="943"/>
      <c r="AS115" s="943"/>
      <c r="AT115" s="944"/>
      <c r="AU115" s="909"/>
      <c r="AV115" s="910"/>
      <c r="AW115" s="910"/>
      <c r="AX115" s="910"/>
      <c r="AY115" s="910"/>
      <c r="AZ115" s="923" t="s">
        <v>434</v>
      </c>
      <c r="BA115" s="924"/>
      <c r="BB115" s="924"/>
      <c r="BC115" s="924"/>
      <c r="BD115" s="924"/>
      <c r="BE115" s="924"/>
      <c r="BF115" s="924"/>
      <c r="BG115" s="924"/>
      <c r="BH115" s="924"/>
      <c r="BI115" s="924"/>
      <c r="BJ115" s="924"/>
      <c r="BK115" s="924"/>
      <c r="BL115" s="924"/>
      <c r="BM115" s="924"/>
      <c r="BN115" s="924"/>
      <c r="BO115" s="924"/>
      <c r="BP115" s="925"/>
      <c r="BQ115" s="926" t="s">
        <v>122</v>
      </c>
      <c r="BR115" s="927"/>
      <c r="BS115" s="927"/>
      <c r="BT115" s="927"/>
      <c r="BU115" s="927"/>
      <c r="BV115" s="927" t="s">
        <v>122</v>
      </c>
      <c r="BW115" s="927"/>
      <c r="BX115" s="927"/>
      <c r="BY115" s="927"/>
      <c r="BZ115" s="927"/>
      <c r="CA115" s="927" t="s">
        <v>122</v>
      </c>
      <c r="CB115" s="927"/>
      <c r="CC115" s="927"/>
      <c r="CD115" s="927"/>
      <c r="CE115" s="927"/>
      <c r="CF115" s="921" t="s">
        <v>122</v>
      </c>
      <c r="CG115" s="922"/>
      <c r="CH115" s="922"/>
      <c r="CI115" s="922"/>
      <c r="CJ115" s="922"/>
      <c r="CK115" s="949"/>
      <c r="CL115" s="950"/>
      <c r="CM115" s="923" t="s">
        <v>435</v>
      </c>
      <c r="CN115" s="924"/>
      <c r="CO115" s="924"/>
      <c r="CP115" s="924"/>
      <c r="CQ115" s="924"/>
      <c r="CR115" s="924"/>
      <c r="CS115" s="924"/>
      <c r="CT115" s="924"/>
      <c r="CU115" s="924"/>
      <c r="CV115" s="924"/>
      <c r="CW115" s="924"/>
      <c r="CX115" s="924"/>
      <c r="CY115" s="924"/>
      <c r="CZ115" s="924"/>
      <c r="DA115" s="924"/>
      <c r="DB115" s="924"/>
      <c r="DC115" s="924"/>
      <c r="DD115" s="924"/>
      <c r="DE115" s="924"/>
      <c r="DF115" s="925"/>
      <c r="DG115" s="959">
        <v>179767</v>
      </c>
      <c r="DH115" s="960"/>
      <c r="DI115" s="960"/>
      <c r="DJ115" s="960"/>
      <c r="DK115" s="961"/>
      <c r="DL115" s="962">
        <v>138079</v>
      </c>
      <c r="DM115" s="960"/>
      <c r="DN115" s="960"/>
      <c r="DO115" s="960"/>
      <c r="DP115" s="961"/>
      <c r="DQ115" s="962">
        <v>96390</v>
      </c>
      <c r="DR115" s="960"/>
      <c r="DS115" s="960"/>
      <c r="DT115" s="960"/>
      <c r="DU115" s="961"/>
      <c r="DV115" s="963">
        <v>2.2999999999999998</v>
      </c>
      <c r="DW115" s="964"/>
      <c r="DX115" s="964"/>
      <c r="DY115" s="964"/>
      <c r="DZ115" s="965"/>
    </row>
    <row r="116" spans="1:130" s="218" customFormat="1" ht="26.25" customHeight="1" x14ac:dyDescent="0.2">
      <c r="A116" s="957"/>
      <c r="B116" s="958"/>
      <c r="C116" s="966" t="s">
        <v>436</v>
      </c>
      <c r="D116" s="966"/>
      <c r="E116" s="966"/>
      <c r="F116" s="966"/>
      <c r="G116" s="966"/>
      <c r="H116" s="966"/>
      <c r="I116" s="966"/>
      <c r="J116" s="966"/>
      <c r="K116" s="966"/>
      <c r="L116" s="966"/>
      <c r="M116" s="966"/>
      <c r="N116" s="966"/>
      <c r="O116" s="966"/>
      <c r="P116" s="966"/>
      <c r="Q116" s="966"/>
      <c r="R116" s="966"/>
      <c r="S116" s="966"/>
      <c r="T116" s="966"/>
      <c r="U116" s="966"/>
      <c r="V116" s="966"/>
      <c r="W116" s="966"/>
      <c r="X116" s="966"/>
      <c r="Y116" s="966"/>
      <c r="Z116" s="967"/>
      <c r="AA116" s="959" t="s">
        <v>122</v>
      </c>
      <c r="AB116" s="960"/>
      <c r="AC116" s="960"/>
      <c r="AD116" s="960"/>
      <c r="AE116" s="961"/>
      <c r="AF116" s="962" t="s">
        <v>122</v>
      </c>
      <c r="AG116" s="960"/>
      <c r="AH116" s="960"/>
      <c r="AI116" s="960"/>
      <c r="AJ116" s="961"/>
      <c r="AK116" s="962" t="s">
        <v>122</v>
      </c>
      <c r="AL116" s="960"/>
      <c r="AM116" s="960"/>
      <c r="AN116" s="960"/>
      <c r="AO116" s="961"/>
      <c r="AP116" s="963" t="s">
        <v>122</v>
      </c>
      <c r="AQ116" s="964"/>
      <c r="AR116" s="964"/>
      <c r="AS116" s="964"/>
      <c r="AT116" s="965"/>
      <c r="AU116" s="909"/>
      <c r="AV116" s="910"/>
      <c r="AW116" s="910"/>
      <c r="AX116" s="910"/>
      <c r="AY116" s="910"/>
      <c r="AZ116" s="968" t="s">
        <v>437</v>
      </c>
      <c r="BA116" s="969"/>
      <c r="BB116" s="969"/>
      <c r="BC116" s="969"/>
      <c r="BD116" s="969"/>
      <c r="BE116" s="969"/>
      <c r="BF116" s="969"/>
      <c r="BG116" s="969"/>
      <c r="BH116" s="969"/>
      <c r="BI116" s="969"/>
      <c r="BJ116" s="969"/>
      <c r="BK116" s="969"/>
      <c r="BL116" s="969"/>
      <c r="BM116" s="969"/>
      <c r="BN116" s="969"/>
      <c r="BO116" s="969"/>
      <c r="BP116" s="970"/>
      <c r="BQ116" s="926" t="s">
        <v>122</v>
      </c>
      <c r="BR116" s="927"/>
      <c r="BS116" s="927"/>
      <c r="BT116" s="927"/>
      <c r="BU116" s="927"/>
      <c r="BV116" s="927" t="s">
        <v>122</v>
      </c>
      <c r="BW116" s="927"/>
      <c r="BX116" s="927"/>
      <c r="BY116" s="927"/>
      <c r="BZ116" s="927"/>
      <c r="CA116" s="927" t="s">
        <v>122</v>
      </c>
      <c r="CB116" s="927"/>
      <c r="CC116" s="927"/>
      <c r="CD116" s="927"/>
      <c r="CE116" s="927"/>
      <c r="CF116" s="921" t="s">
        <v>122</v>
      </c>
      <c r="CG116" s="922"/>
      <c r="CH116" s="922"/>
      <c r="CI116" s="922"/>
      <c r="CJ116" s="922"/>
      <c r="CK116" s="949"/>
      <c r="CL116" s="950"/>
      <c r="CM116" s="923" t="s">
        <v>438</v>
      </c>
      <c r="CN116" s="924"/>
      <c r="CO116" s="924"/>
      <c r="CP116" s="924"/>
      <c r="CQ116" s="924"/>
      <c r="CR116" s="924"/>
      <c r="CS116" s="924"/>
      <c r="CT116" s="924"/>
      <c r="CU116" s="924"/>
      <c r="CV116" s="924"/>
      <c r="CW116" s="924"/>
      <c r="CX116" s="924"/>
      <c r="CY116" s="924"/>
      <c r="CZ116" s="924"/>
      <c r="DA116" s="924"/>
      <c r="DB116" s="924"/>
      <c r="DC116" s="924"/>
      <c r="DD116" s="924"/>
      <c r="DE116" s="924"/>
      <c r="DF116" s="925"/>
      <c r="DG116" s="959" t="s">
        <v>122</v>
      </c>
      <c r="DH116" s="960"/>
      <c r="DI116" s="960"/>
      <c r="DJ116" s="960"/>
      <c r="DK116" s="961"/>
      <c r="DL116" s="962" t="s">
        <v>122</v>
      </c>
      <c r="DM116" s="960"/>
      <c r="DN116" s="960"/>
      <c r="DO116" s="960"/>
      <c r="DP116" s="961"/>
      <c r="DQ116" s="962" t="s">
        <v>122</v>
      </c>
      <c r="DR116" s="960"/>
      <c r="DS116" s="960"/>
      <c r="DT116" s="960"/>
      <c r="DU116" s="961"/>
      <c r="DV116" s="963" t="s">
        <v>122</v>
      </c>
      <c r="DW116" s="964"/>
      <c r="DX116" s="964"/>
      <c r="DY116" s="964"/>
      <c r="DZ116" s="965"/>
    </row>
    <row r="117" spans="1:130" s="218" customFormat="1" ht="26.25" customHeight="1" x14ac:dyDescent="0.2">
      <c r="A117" s="913" t="s">
        <v>177</v>
      </c>
      <c r="B117" s="894"/>
      <c r="C117" s="894"/>
      <c r="D117" s="894"/>
      <c r="E117" s="894"/>
      <c r="F117" s="894"/>
      <c r="G117" s="894"/>
      <c r="H117" s="894"/>
      <c r="I117" s="894"/>
      <c r="J117" s="894"/>
      <c r="K117" s="894"/>
      <c r="L117" s="894"/>
      <c r="M117" s="894"/>
      <c r="N117" s="894"/>
      <c r="O117" s="894"/>
      <c r="P117" s="894"/>
      <c r="Q117" s="894"/>
      <c r="R117" s="894"/>
      <c r="S117" s="894"/>
      <c r="T117" s="894"/>
      <c r="U117" s="894"/>
      <c r="V117" s="894"/>
      <c r="W117" s="894"/>
      <c r="X117" s="894"/>
      <c r="Y117" s="978" t="s">
        <v>439</v>
      </c>
      <c r="Z117" s="895"/>
      <c r="AA117" s="979">
        <v>655587</v>
      </c>
      <c r="AB117" s="980"/>
      <c r="AC117" s="980"/>
      <c r="AD117" s="980"/>
      <c r="AE117" s="981"/>
      <c r="AF117" s="982">
        <v>753137</v>
      </c>
      <c r="AG117" s="980"/>
      <c r="AH117" s="980"/>
      <c r="AI117" s="980"/>
      <c r="AJ117" s="981"/>
      <c r="AK117" s="982">
        <v>780307</v>
      </c>
      <c r="AL117" s="980"/>
      <c r="AM117" s="980"/>
      <c r="AN117" s="980"/>
      <c r="AO117" s="981"/>
      <c r="AP117" s="983"/>
      <c r="AQ117" s="984"/>
      <c r="AR117" s="984"/>
      <c r="AS117" s="984"/>
      <c r="AT117" s="985"/>
      <c r="AU117" s="909"/>
      <c r="AV117" s="910"/>
      <c r="AW117" s="910"/>
      <c r="AX117" s="910"/>
      <c r="AY117" s="910"/>
      <c r="AZ117" s="975" t="s">
        <v>440</v>
      </c>
      <c r="BA117" s="976"/>
      <c r="BB117" s="976"/>
      <c r="BC117" s="976"/>
      <c r="BD117" s="976"/>
      <c r="BE117" s="976"/>
      <c r="BF117" s="976"/>
      <c r="BG117" s="976"/>
      <c r="BH117" s="976"/>
      <c r="BI117" s="976"/>
      <c r="BJ117" s="976"/>
      <c r="BK117" s="976"/>
      <c r="BL117" s="976"/>
      <c r="BM117" s="976"/>
      <c r="BN117" s="976"/>
      <c r="BO117" s="976"/>
      <c r="BP117" s="977"/>
      <c r="BQ117" s="926" t="s">
        <v>122</v>
      </c>
      <c r="BR117" s="927"/>
      <c r="BS117" s="927"/>
      <c r="BT117" s="927"/>
      <c r="BU117" s="927"/>
      <c r="BV117" s="927" t="s">
        <v>122</v>
      </c>
      <c r="BW117" s="927"/>
      <c r="BX117" s="927"/>
      <c r="BY117" s="927"/>
      <c r="BZ117" s="927"/>
      <c r="CA117" s="927" t="s">
        <v>122</v>
      </c>
      <c r="CB117" s="927"/>
      <c r="CC117" s="927"/>
      <c r="CD117" s="927"/>
      <c r="CE117" s="927"/>
      <c r="CF117" s="921" t="s">
        <v>122</v>
      </c>
      <c r="CG117" s="922"/>
      <c r="CH117" s="922"/>
      <c r="CI117" s="922"/>
      <c r="CJ117" s="922"/>
      <c r="CK117" s="949"/>
      <c r="CL117" s="950"/>
      <c r="CM117" s="923" t="s">
        <v>441</v>
      </c>
      <c r="CN117" s="924"/>
      <c r="CO117" s="924"/>
      <c r="CP117" s="924"/>
      <c r="CQ117" s="924"/>
      <c r="CR117" s="924"/>
      <c r="CS117" s="924"/>
      <c r="CT117" s="924"/>
      <c r="CU117" s="924"/>
      <c r="CV117" s="924"/>
      <c r="CW117" s="924"/>
      <c r="CX117" s="924"/>
      <c r="CY117" s="924"/>
      <c r="CZ117" s="924"/>
      <c r="DA117" s="924"/>
      <c r="DB117" s="924"/>
      <c r="DC117" s="924"/>
      <c r="DD117" s="924"/>
      <c r="DE117" s="924"/>
      <c r="DF117" s="925"/>
      <c r="DG117" s="959" t="s">
        <v>122</v>
      </c>
      <c r="DH117" s="960"/>
      <c r="DI117" s="960"/>
      <c r="DJ117" s="960"/>
      <c r="DK117" s="961"/>
      <c r="DL117" s="962" t="s">
        <v>122</v>
      </c>
      <c r="DM117" s="960"/>
      <c r="DN117" s="960"/>
      <c r="DO117" s="960"/>
      <c r="DP117" s="961"/>
      <c r="DQ117" s="962" t="s">
        <v>122</v>
      </c>
      <c r="DR117" s="960"/>
      <c r="DS117" s="960"/>
      <c r="DT117" s="960"/>
      <c r="DU117" s="961"/>
      <c r="DV117" s="963" t="s">
        <v>122</v>
      </c>
      <c r="DW117" s="964"/>
      <c r="DX117" s="964"/>
      <c r="DY117" s="964"/>
      <c r="DZ117" s="965"/>
    </row>
    <row r="118" spans="1:130" s="218" customFormat="1" ht="26.25" customHeight="1" x14ac:dyDescent="0.2">
      <c r="A118" s="913" t="s">
        <v>415</v>
      </c>
      <c r="B118" s="894"/>
      <c r="C118" s="894"/>
      <c r="D118" s="894"/>
      <c r="E118" s="894"/>
      <c r="F118" s="894"/>
      <c r="G118" s="894"/>
      <c r="H118" s="894"/>
      <c r="I118" s="894"/>
      <c r="J118" s="894"/>
      <c r="K118" s="894"/>
      <c r="L118" s="894"/>
      <c r="M118" s="894"/>
      <c r="N118" s="894"/>
      <c r="O118" s="894"/>
      <c r="P118" s="894"/>
      <c r="Q118" s="894"/>
      <c r="R118" s="894"/>
      <c r="S118" s="894"/>
      <c r="T118" s="894"/>
      <c r="U118" s="894"/>
      <c r="V118" s="894"/>
      <c r="W118" s="894"/>
      <c r="X118" s="894"/>
      <c r="Y118" s="894"/>
      <c r="Z118" s="895"/>
      <c r="AA118" s="893" t="s">
        <v>412</v>
      </c>
      <c r="AB118" s="894"/>
      <c r="AC118" s="894"/>
      <c r="AD118" s="894"/>
      <c r="AE118" s="895"/>
      <c r="AF118" s="893" t="s">
        <v>413</v>
      </c>
      <c r="AG118" s="894"/>
      <c r="AH118" s="894"/>
      <c r="AI118" s="894"/>
      <c r="AJ118" s="895"/>
      <c r="AK118" s="893" t="s">
        <v>294</v>
      </c>
      <c r="AL118" s="894"/>
      <c r="AM118" s="894"/>
      <c r="AN118" s="894"/>
      <c r="AO118" s="895"/>
      <c r="AP118" s="971" t="s">
        <v>414</v>
      </c>
      <c r="AQ118" s="972"/>
      <c r="AR118" s="972"/>
      <c r="AS118" s="972"/>
      <c r="AT118" s="973"/>
      <c r="AU118" s="909"/>
      <c r="AV118" s="910"/>
      <c r="AW118" s="910"/>
      <c r="AX118" s="910"/>
      <c r="AY118" s="910"/>
      <c r="AZ118" s="974" t="s">
        <v>442</v>
      </c>
      <c r="BA118" s="966"/>
      <c r="BB118" s="966"/>
      <c r="BC118" s="966"/>
      <c r="BD118" s="966"/>
      <c r="BE118" s="966"/>
      <c r="BF118" s="966"/>
      <c r="BG118" s="966"/>
      <c r="BH118" s="966"/>
      <c r="BI118" s="966"/>
      <c r="BJ118" s="966"/>
      <c r="BK118" s="966"/>
      <c r="BL118" s="966"/>
      <c r="BM118" s="966"/>
      <c r="BN118" s="966"/>
      <c r="BO118" s="966"/>
      <c r="BP118" s="967"/>
      <c r="BQ118" s="1000" t="s">
        <v>122</v>
      </c>
      <c r="BR118" s="1001"/>
      <c r="BS118" s="1001"/>
      <c r="BT118" s="1001"/>
      <c r="BU118" s="1001"/>
      <c r="BV118" s="1001" t="s">
        <v>122</v>
      </c>
      <c r="BW118" s="1001"/>
      <c r="BX118" s="1001"/>
      <c r="BY118" s="1001"/>
      <c r="BZ118" s="1001"/>
      <c r="CA118" s="1001" t="s">
        <v>122</v>
      </c>
      <c r="CB118" s="1001"/>
      <c r="CC118" s="1001"/>
      <c r="CD118" s="1001"/>
      <c r="CE118" s="1001"/>
      <c r="CF118" s="921" t="s">
        <v>122</v>
      </c>
      <c r="CG118" s="922"/>
      <c r="CH118" s="922"/>
      <c r="CI118" s="922"/>
      <c r="CJ118" s="922"/>
      <c r="CK118" s="949"/>
      <c r="CL118" s="950"/>
      <c r="CM118" s="923" t="s">
        <v>443</v>
      </c>
      <c r="CN118" s="924"/>
      <c r="CO118" s="924"/>
      <c r="CP118" s="924"/>
      <c r="CQ118" s="924"/>
      <c r="CR118" s="924"/>
      <c r="CS118" s="924"/>
      <c r="CT118" s="924"/>
      <c r="CU118" s="924"/>
      <c r="CV118" s="924"/>
      <c r="CW118" s="924"/>
      <c r="CX118" s="924"/>
      <c r="CY118" s="924"/>
      <c r="CZ118" s="924"/>
      <c r="DA118" s="924"/>
      <c r="DB118" s="924"/>
      <c r="DC118" s="924"/>
      <c r="DD118" s="924"/>
      <c r="DE118" s="924"/>
      <c r="DF118" s="925"/>
      <c r="DG118" s="959" t="s">
        <v>122</v>
      </c>
      <c r="DH118" s="960"/>
      <c r="DI118" s="960"/>
      <c r="DJ118" s="960"/>
      <c r="DK118" s="961"/>
      <c r="DL118" s="962" t="s">
        <v>122</v>
      </c>
      <c r="DM118" s="960"/>
      <c r="DN118" s="960"/>
      <c r="DO118" s="960"/>
      <c r="DP118" s="961"/>
      <c r="DQ118" s="962" t="s">
        <v>122</v>
      </c>
      <c r="DR118" s="960"/>
      <c r="DS118" s="960"/>
      <c r="DT118" s="960"/>
      <c r="DU118" s="961"/>
      <c r="DV118" s="963" t="s">
        <v>122</v>
      </c>
      <c r="DW118" s="964"/>
      <c r="DX118" s="964"/>
      <c r="DY118" s="964"/>
      <c r="DZ118" s="965"/>
    </row>
    <row r="119" spans="1:130" s="218" customFormat="1" ht="26.25" customHeight="1" x14ac:dyDescent="0.2">
      <c r="A119" s="1058" t="s">
        <v>418</v>
      </c>
      <c r="B119" s="948"/>
      <c r="C119" s="930" t="s">
        <v>419</v>
      </c>
      <c r="D119" s="898"/>
      <c r="E119" s="898"/>
      <c r="F119" s="898"/>
      <c r="G119" s="898"/>
      <c r="H119" s="898"/>
      <c r="I119" s="898"/>
      <c r="J119" s="898"/>
      <c r="K119" s="898"/>
      <c r="L119" s="898"/>
      <c r="M119" s="898"/>
      <c r="N119" s="898"/>
      <c r="O119" s="898"/>
      <c r="P119" s="898"/>
      <c r="Q119" s="898"/>
      <c r="R119" s="898"/>
      <c r="S119" s="898"/>
      <c r="T119" s="898"/>
      <c r="U119" s="898"/>
      <c r="V119" s="898"/>
      <c r="W119" s="898"/>
      <c r="X119" s="898"/>
      <c r="Y119" s="898"/>
      <c r="Z119" s="899"/>
      <c r="AA119" s="900" t="s">
        <v>122</v>
      </c>
      <c r="AB119" s="901"/>
      <c r="AC119" s="901"/>
      <c r="AD119" s="901"/>
      <c r="AE119" s="902"/>
      <c r="AF119" s="903" t="s">
        <v>122</v>
      </c>
      <c r="AG119" s="901"/>
      <c r="AH119" s="901"/>
      <c r="AI119" s="901"/>
      <c r="AJ119" s="902"/>
      <c r="AK119" s="903" t="s">
        <v>122</v>
      </c>
      <c r="AL119" s="901"/>
      <c r="AM119" s="901"/>
      <c r="AN119" s="901"/>
      <c r="AO119" s="902"/>
      <c r="AP119" s="904" t="s">
        <v>122</v>
      </c>
      <c r="AQ119" s="905"/>
      <c r="AR119" s="905"/>
      <c r="AS119" s="905"/>
      <c r="AT119" s="906"/>
      <c r="AU119" s="911"/>
      <c r="AV119" s="912"/>
      <c r="AW119" s="912"/>
      <c r="AX119" s="912"/>
      <c r="AY119" s="912"/>
      <c r="AZ119" s="239" t="s">
        <v>177</v>
      </c>
      <c r="BA119" s="239"/>
      <c r="BB119" s="239"/>
      <c r="BC119" s="239"/>
      <c r="BD119" s="239"/>
      <c r="BE119" s="239"/>
      <c r="BF119" s="239"/>
      <c r="BG119" s="239"/>
      <c r="BH119" s="239"/>
      <c r="BI119" s="239"/>
      <c r="BJ119" s="239"/>
      <c r="BK119" s="239"/>
      <c r="BL119" s="239"/>
      <c r="BM119" s="239"/>
      <c r="BN119" s="239"/>
      <c r="BO119" s="978" t="s">
        <v>444</v>
      </c>
      <c r="BP119" s="1006"/>
      <c r="BQ119" s="1000">
        <v>8691792</v>
      </c>
      <c r="BR119" s="1001"/>
      <c r="BS119" s="1001"/>
      <c r="BT119" s="1001"/>
      <c r="BU119" s="1001"/>
      <c r="BV119" s="1001">
        <v>8725774</v>
      </c>
      <c r="BW119" s="1001"/>
      <c r="BX119" s="1001"/>
      <c r="BY119" s="1001"/>
      <c r="BZ119" s="1001"/>
      <c r="CA119" s="1001">
        <v>9075747</v>
      </c>
      <c r="CB119" s="1001"/>
      <c r="CC119" s="1001"/>
      <c r="CD119" s="1001"/>
      <c r="CE119" s="1001"/>
      <c r="CF119" s="1002"/>
      <c r="CG119" s="1003"/>
      <c r="CH119" s="1003"/>
      <c r="CI119" s="1003"/>
      <c r="CJ119" s="1004"/>
      <c r="CK119" s="951"/>
      <c r="CL119" s="952"/>
      <c r="CM119" s="974" t="s">
        <v>445</v>
      </c>
      <c r="CN119" s="966"/>
      <c r="CO119" s="966"/>
      <c r="CP119" s="966"/>
      <c r="CQ119" s="966"/>
      <c r="CR119" s="966"/>
      <c r="CS119" s="966"/>
      <c r="CT119" s="966"/>
      <c r="CU119" s="966"/>
      <c r="CV119" s="966"/>
      <c r="CW119" s="966"/>
      <c r="CX119" s="966"/>
      <c r="CY119" s="966"/>
      <c r="CZ119" s="966"/>
      <c r="DA119" s="966"/>
      <c r="DB119" s="966"/>
      <c r="DC119" s="966"/>
      <c r="DD119" s="966"/>
      <c r="DE119" s="966"/>
      <c r="DF119" s="967"/>
      <c r="DG119" s="1005">
        <v>9551</v>
      </c>
      <c r="DH119" s="987"/>
      <c r="DI119" s="987"/>
      <c r="DJ119" s="987"/>
      <c r="DK119" s="988"/>
      <c r="DL119" s="986">
        <v>6166</v>
      </c>
      <c r="DM119" s="987"/>
      <c r="DN119" s="987"/>
      <c r="DO119" s="987"/>
      <c r="DP119" s="988"/>
      <c r="DQ119" s="986" t="s">
        <v>122</v>
      </c>
      <c r="DR119" s="987"/>
      <c r="DS119" s="987"/>
      <c r="DT119" s="987"/>
      <c r="DU119" s="988"/>
      <c r="DV119" s="989" t="s">
        <v>122</v>
      </c>
      <c r="DW119" s="990"/>
      <c r="DX119" s="990"/>
      <c r="DY119" s="990"/>
      <c r="DZ119" s="991"/>
    </row>
    <row r="120" spans="1:130" s="218" customFormat="1" ht="26.25" customHeight="1" x14ac:dyDescent="0.2">
      <c r="A120" s="1059"/>
      <c r="B120" s="950"/>
      <c r="C120" s="923" t="s">
        <v>422</v>
      </c>
      <c r="D120" s="924"/>
      <c r="E120" s="924"/>
      <c r="F120" s="924"/>
      <c r="G120" s="924"/>
      <c r="H120" s="924"/>
      <c r="I120" s="924"/>
      <c r="J120" s="924"/>
      <c r="K120" s="924"/>
      <c r="L120" s="924"/>
      <c r="M120" s="924"/>
      <c r="N120" s="924"/>
      <c r="O120" s="924"/>
      <c r="P120" s="924"/>
      <c r="Q120" s="924"/>
      <c r="R120" s="924"/>
      <c r="S120" s="924"/>
      <c r="T120" s="924"/>
      <c r="U120" s="924"/>
      <c r="V120" s="924"/>
      <c r="W120" s="924"/>
      <c r="X120" s="924"/>
      <c r="Y120" s="924"/>
      <c r="Z120" s="925"/>
      <c r="AA120" s="959" t="s">
        <v>122</v>
      </c>
      <c r="AB120" s="960"/>
      <c r="AC120" s="960"/>
      <c r="AD120" s="960"/>
      <c r="AE120" s="961"/>
      <c r="AF120" s="962" t="s">
        <v>122</v>
      </c>
      <c r="AG120" s="960"/>
      <c r="AH120" s="960"/>
      <c r="AI120" s="960"/>
      <c r="AJ120" s="961"/>
      <c r="AK120" s="962" t="s">
        <v>122</v>
      </c>
      <c r="AL120" s="960"/>
      <c r="AM120" s="960"/>
      <c r="AN120" s="960"/>
      <c r="AO120" s="961"/>
      <c r="AP120" s="963" t="s">
        <v>122</v>
      </c>
      <c r="AQ120" s="964"/>
      <c r="AR120" s="964"/>
      <c r="AS120" s="964"/>
      <c r="AT120" s="965"/>
      <c r="AU120" s="992" t="s">
        <v>446</v>
      </c>
      <c r="AV120" s="993"/>
      <c r="AW120" s="993"/>
      <c r="AX120" s="993"/>
      <c r="AY120" s="994"/>
      <c r="AZ120" s="930" t="s">
        <v>447</v>
      </c>
      <c r="BA120" s="898"/>
      <c r="BB120" s="898"/>
      <c r="BC120" s="898"/>
      <c r="BD120" s="898"/>
      <c r="BE120" s="898"/>
      <c r="BF120" s="898"/>
      <c r="BG120" s="898"/>
      <c r="BH120" s="898"/>
      <c r="BI120" s="898"/>
      <c r="BJ120" s="898"/>
      <c r="BK120" s="898"/>
      <c r="BL120" s="898"/>
      <c r="BM120" s="898"/>
      <c r="BN120" s="898"/>
      <c r="BO120" s="898"/>
      <c r="BP120" s="899"/>
      <c r="BQ120" s="931">
        <v>2375560</v>
      </c>
      <c r="BR120" s="932"/>
      <c r="BS120" s="932"/>
      <c r="BT120" s="932"/>
      <c r="BU120" s="932"/>
      <c r="BV120" s="932">
        <v>2476842</v>
      </c>
      <c r="BW120" s="932"/>
      <c r="BX120" s="932"/>
      <c r="BY120" s="932"/>
      <c r="BZ120" s="932"/>
      <c r="CA120" s="932">
        <v>2644555</v>
      </c>
      <c r="CB120" s="932"/>
      <c r="CC120" s="932"/>
      <c r="CD120" s="932"/>
      <c r="CE120" s="932"/>
      <c r="CF120" s="945">
        <v>62.5</v>
      </c>
      <c r="CG120" s="946"/>
      <c r="CH120" s="946"/>
      <c r="CI120" s="946"/>
      <c r="CJ120" s="946"/>
      <c r="CK120" s="1007" t="s">
        <v>448</v>
      </c>
      <c r="CL120" s="1008"/>
      <c r="CM120" s="1008"/>
      <c r="CN120" s="1008"/>
      <c r="CO120" s="1009"/>
      <c r="CP120" s="1015" t="s">
        <v>395</v>
      </c>
      <c r="CQ120" s="1016"/>
      <c r="CR120" s="1016"/>
      <c r="CS120" s="1016"/>
      <c r="CT120" s="1016"/>
      <c r="CU120" s="1016"/>
      <c r="CV120" s="1016"/>
      <c r="CW120" s="1016"/>
      <c r="CX120" s="1016"/>
      <c r="CY120" s="1016"/>
      <c r="CZ120" s="1016"/>
      <c r="DA120" s="1016"/>
      <c r="DB120" s="1016"/>
      <c r="DC120" s="1016"/>
      <c r="DD120" s="1016"/>
      <c r="DE120" s="1016"/>
      <c r="DF120" s="1017"/>
      <c r="DG120" s="931">
        <v>653569</v>
      </c>
      <c r="DH120" s="932"/>
      <c r="DI120" s="932"/>
      <c r="DJ120" s="932"/>
      <c r="DK120" s="932"/>
      <c r="DL120" s="932">
        <v>650431</v>
      </c>
      <c r="DM120" s="932"/>
      <c r="DN120" s="932"/>
      <c r="DO120" s="932"/>
      <c r="DP120" s="932"/>
      <c r="DQ120" s="932">
        <v>850508</v>
      </c>
      <c r="DR120" s="932"/>
      <c r="DS120" s="932"/>
      <c r="DT120" s="932"/>
      <c r="DU120" s="932"/>
      <c r="DV120" s="933">
        <v>20.100000000000001</v>
      </c>
      <c r="DW120" s="933"/>
      <c r="DX120" s="933"/>
      <c r="DY120" s="933"/>
      <c r="DZ120" s="934"/>
    </row>
    <row r="121" spans="1:130" s="218" customFormat="1" ht="26.25" customHeight="1" x14ac:dyDescent="0.2">
      <c r="A121" s="1059"/>
      <c r="B121" s="950"/>
      <c r="C121" s="975" t="s">
        <v>449</v>
      </c>
      <c r="D121" s="976"/>
      <c r="E121" s="976"/>
      <c r="F121" s="976"/>
      <c r="G121" s="976"/>
      <c r="H121" s="976"/>
      <c r="I121" s="976"/>
      <c r="J121" s="976"/>
      <c r="K121" s="976"/>
      <c r="L121" s="976"/>
      <c r="M121" s="976"/>
      <c r="N121" s="976"/>
      <c r="O121" s="976"/>
      <c r="P121" s="976"/>
      <c r="Q121" s="976"/>
      <c r="R121" s="976"/>
      <c r="S121" s="976"/>
      <c r="T121" s="976"/>
      <c r="U121" s="976"/>
      <c r="V121" s="976"/>
      <c r="W121" s="976"/>
      <c r="X121" s="976"/>
      <c r="Y121" s="976"/>
      <c r="Z121" s="977"/>
      <c r="AA121" s="959" t="s">
        <v>122</v>
      </c>
      <c r="AB121" s="960"/>
      <c r="AC121" s="960"/>
      <c r="AD121" s="960"/>
      <c r="AE121" s="961"/>
      <c r="AF121" s="962" t="s">
        <v>122</v>
      </c>
      <c r="AG121" s="960"/>
      <c r="AH121" s="960"/>
      <c r="AI121" s="960"/>
      <c r="AJ121" s="961"/>
      <c r="AK121" s="962" t="s">
        <v>122</v>
      </c>
      <c r="AL121" s="960"/>
      <c r="AM121" s="960"/>
      <c r="AN121" s="960"/>
      <c r="AO121" s="961"/>
      <c r="AP121" s="963" t="s">
        <v>122</v>
      </c>
      <c r="AQ121" s="964"/>
      <c r="AR121" s="964"/>
      <c r="AS121" s="964"/>
      <c r="AT121" s="965"/>
      <c r="AU121" s="995"/>
      <c r="AV121" s="996"/>
      <c r="AW121" s="996"/>
      <c r="AX121" s="996"/>
      <c r="AY121" s="997"/>
      <c r="AZ121" s="923" t="s">
        <v>450</v>
      </c>
      <c r="BA121" s="924"/>
      <c r="BB121" s="924"/>
      <c r="BC121" s="924"/>
      <c r="BD121" s="924"/>
      <c r="BE121" s="924"/>
      <c r="BF121" s="924"/>
      <c r="BG121" s="924"/>
      <c r="BH121" s="924"/>
      <c r="BI121" s="924"/>
      <c r="BJ121" s="924"/>
      <c r="BK121" s="924"/>
      <c r="BL121" s="924"/>
      <c r="BM121" s="924"/>
      <c r="BN121" s="924"/>
      <c r="BO121" s="924"/>
      <c r="BP121" s="925"/>
      <c r="BQ121" s="926" t="s">
        <v>122</v>
      </c>
      <c r="BR121" s="927"/>
      <c r="BS121" s="927"/>
      <c r="BT121" s="927"/>
      <c r="BU121" s="927"/>
      <c r="BV121" s="927" t="s">
        <v>122</v>
      </c>
      <c r="BW121" s="927"/>
      <c r="BX121" s="927"/>
      <c r="BY121" s="927"/>
      <c r="BZ121" s="927"/>
      <c r="CA121" s="927" t="s">
        <v>122</v>
      </c>
      <c r="CB121" s="927"/>
      <c r="CC121" s="927"/>
      <c r="CD121" s="927"/>
      <c r="CE121" s="927"/>
      <c r="CF121" s="921" t="s">
        <v>122</v>
      </c>
      <c r="CG121" s="922"/>
      <c r="CH121" s="922"/>
      <c r="CI121" s="922"/>
      <c r="CJ121" s="922"/>
      <c r="CK121" s="1010"/>
      <c r="CL121" s="1011"/>
      <c r="CM121" s="1011"/>
      <c r="CN121" s="1011"/>
      <c r="CO121" s="1012"/>
      <c r="CP121" s="1020" t="s">
        <v>393</v>
      </c>
      <c r="CQ121" s="1021"/>
      <c r="CR121" s="1021"/>
      <c r="CS121" s="1021"/>
      <c r="CT121" s="1021"/>
      <c r="CU121" s="1021"/>
      <c r="CV121" s="1021"/>
      <c r="CW121" s="1021"/>
      <c r="CX121" s="1021"/>
      <c r="CY121" s="1021"/>
      <c r="CZ121" s="1021"/>
      <c r="DA121" s="1021"/>
      <c r="DB121" s="1021"/>
      <c r="DC121" s="1021"/>
      <c r="DD121" s="1021"/>
      <c r="DE121" s="1021"/>
      <c r="DF121" s="1022"/>
      <c r="DG121" s="926">
        <v>154899</v>
      </c>
      <c r="DH121" s="927"/>
      <c r="DI121" s="927"/>
      <c r="DJ121" s="927"/>
      <c r="DK121" s="927"/>
      <c r="DL121" s="927">
        <v>172442</v>
      </c>
      <c r="DM121" s="927"/>
      <c r="DN121" s="927"/>
      <c r="DO121" s="927"/>
      <c r="DP121" s="927"/>
      <c r="DQ121" s="927">
        <v>281725</v>
      </c>
      <c r="DR121" s="927"/>
      <c r="DS121" s="927"/>
      <c r="DT121" s="927"/>
      <c r="DU121" s="927"/>
      <c r="DV121" s="928">
        <v>6.7</v>
      </c>
      <c r="DW121" s="928"/>
      <c r="DX121" s="928"/>
      <c r="DY121" s="928"/>
      <c r="DZ121" s="929"/>
    </row>
    <row r="122" spans="1:130" s="218" customFormat="1" ht="26.25" customHeight="1" x14ac:dyDescent="0.2">
      <c r="A122" s="1059"/>
      <c r="B122" s="950"/>
      <c r="C122" s="923" t="s">
        <v>432</v>
      </c>
      <c r="D122" s="924"/>
      <c r="E122" s="924"/>
      <c r="F122" s="924"/>
      <c r="G122" s="924"/>
      <c r="H122" s="924"/>
      <c r="I122" s="924"/>
      <c r="J122" s="924"/>
      <c r="K122" s="924"/>
      <c r="L122" s="924"/>
      <c r="M122" s="924"/>
      <c r="N122" s="924"/>
      <c r="O122" s="924"/>
      <c r="P122" s="924"/>
      <c r="Q122" s="924"/>
      <c r="R122" s="924"/>
      <c r="S122" s="924"/>
      <c r="T122" s="924"/>
      <c r="U122" s="924"/>
      <c r="V122" s="924"/>
      <c r="W122" s="924"/>
      <c r="X122" s="924"/>
      <c r="Y122" s="924"/>
      <c r="Z122" s="925"/>
      <c r="AA122" s="959" t="s">
        <v>122</v>
      </c>
      <c r="AB122" s="960"/>
      <c r="AC122" s="960"/>
      <c r="AD122" s="960"/>
      <c r="AE122" s="961"/>
      <c r="AF122" s="962" t="s">
        <v>122</v>
      </c>
      <c r="AG122" s="960"/>
      <c r="AH122" s="960"/>
      <c r="AI122" s="960"/>
      <c r="AJ122" s="961"/>
      <c r="AK122" s="962" t="s">
        <v>122</v>
      </c>
      <c r="AL122" s="960"/>
      <c r="AM122" s="960"/>
      <c r="AN122" s="960"/>
      <c r="AO122" s="961"/>
      <c r="AP122" s="963" t="s">
        <v>122</v>
      </c>
      <c r="AQ122" s="964"/>
      <c r="AR122" s="964"/>
      <c r="AS122" s="964"/>
      <c r="AT122" s="965"/>
      <c r="AU122" s="995"/>
      <c r="AV122" s="996"/>
      <c r="AW122" s="996"/>
      <c r="AX122" s="996"/>
      <c r="AY122" s="997"/>
      <c r="AZ122" s="974" t="s">
        <v>451</v>
      </c>
      <c r="BA122" s="966"/>
      <c r="BB122" s="966"/>
      <c r="BC122" s="966"/>
      <c r="BD122" s="966"/>
      <c r="BE122" s="966"/>
      <c r="BF122" s="966"/>
      <c r="BG122" s="966"/>
      <c r="BH122" s="966"/>
      <c r="BI122" s="966"/>
      <c r="BJ122" s="966"/>
      <c r="BK122" s="966"/>
      <c r="BL122" s="966"/>
      <c r="BM122" s="966"/>
      <c r="BN122" s="966"/>
      <c r="BO122" s="966"/>
      <c r="BP122" s="967"/>
      <c r="BQ122" s="1000">
        <v>5206150</v>
      </c>
      <c r="BR122" s="1001"/>
      <c r="BS122" s="1001"/>
      <c r="BT122" s="1001"/>
      <c r="BU122" s="1001"/>
      <c r="BV122" s="1001">
        <v>4978391</v>
      </c>
      <c r="BW122" s="1001"/>
      <c r="BX122" s="1001"/>
      <c r="BY122" s="1001"/>
      <c r="BZ122" s="1001"/>
      <c r="CA122" s="1001">
        <v>4709009</v>
      </c>
      <c r="CB122" s="1001"/>
      <c r="CC122" s="1001"/>
      <c r="CD122" s="1001"/>
      <c r="CE122" s="1001"/>
      <c r="CF122" s="1018">
        <v>111.3</v>
      </c>
      <c r="CG122" s="1019"/>
      <c r="CH122" s="1019"/>
      <c r="CI122" s="1019"/>
      <c r="CJ122" s="1019"/>
      <c r="CK122" s="1010"/>
      <c r="CL122" s="1011"/>
      <c r="CM122" s="1011"/>
      <c r="CN122" s="1011"/>
      <c r="CO122" s="1012"/>
      <c r="CP122" s="1020" t="s">
        <v>376</v>
      </c>
      <c r="CQ122" s="1021"/>
      <c r="CR122" s="1021"/>
      <c r="CS122" s="1021"/>
      <c r="CT122" s="1021"/>
      <c r="CU122" s="1021"/>
      <c r="CV122" s="1021"/>
      <c r="CW122" s="1021"/>
      <c r="CX122" s="1021"/>
      <c r="CY122" s="1021"/>
      <c r="CZ122" s="1021"/>
      <c r="DA122" s="1021"/>
      <c r="DB122" s="1021"/>
      <c r="DC122" s="1021"/>
      <c r="DD122" s="1021"/>
      <c r="DE122" s="1021"/>
      <c r="DF122" s="1022"/>
      <c r="DG122" s="926" t="s">
        <v>122</v>
      </c>
      <c r="DH122" s="927"/>
      <c r="DI122" s="927"/>
      <c r="DJ122" s="927"/>
      <c r="DK122" s="927"/>
      <c r="DL122" s="927" t="s">
        <v>122</v>
      </c>
      <c r="DM122" s="927"/>
      <c r="DN122" s="927"/>
      <c r="DO122" s="927"/>
      <c r="DP122" s="927"/>
      <c r="DQ122" s="927" t="s">
        <v>122</v>
      </c>
      <c r="DR122" s="927"/>
      <c r="DS122" s="927"/>
      <c r="DT122" s="927"/>
      <c r="DU122" s="927"/>
      <c r="DV122" s="928" t="s">
        <v>122</v>
      </c>
      <c r="DW122" s="928"/>
      <c r="DX122" s="928"/>
      <c r="DY122" s="928"/>
      <c r="DZ122" s="929"/>
    </row>
    <row r="123" spans="1:130" s="218" customFormat="1" ht="26.25" customHeight="1" x14ac:dyDescent="0.2">
      <c r="A123" s="1059"/>
      <c r="B123" s="950"/>
      <c r="C123" s="923" t="s">
        <v>438</v>
      </c>
      <c r="D123" s="924"/>
      <c r="E123" s="924"/>
      <c r="F123" s="924"/>
      <c r="G123" s="924"/>
      <c r="H123" s="924"/>
      <c r="I123" s="924"/>
      <c r="J123" s="924"/>
      <c r="K123" s="924"/>
      <c r="L123" s="924"/>
      <c r="M123" s="924"/>
      <c r="N123" s="924"/>
      <c r="O123" s="924"/>
      <c r="P123" s="924"/>
      <c r="Q123" s="924"/>
      <c r="R123" s="924"/>
      <c r="S123" s="924"/>
      <c r="T123" s="924"/>
      <c r="U123" s="924"/>
      <c r="V123" s="924"/>
      <c r="W123" s="924"/>
      <c r="X123" s="924"/>
      <c r="Y123" s="924"/>
      <c r="Z123" s="925"/>
      <c r="AA123" s="959" t="s">
        <v>122</v>
      </c>
      <c r="AB123" s="960"/>
      <c r="AC123" s="960"/>
      <c r="AD123" s="960"/>
      <c r="AE123" s="961"/>
      <c r="AF123" s="962" t="s">
        <v>122</v>
      </c>
      <c r="AG123" s="960"/>
      <c r="AH123" s="960"/>
      <c r="AI123" s="960"/>
      <c r="AJ123" s="961"/>
      <c r="AK123" s="962" t="s">
        <v>122</v>
      </c>
      <c r="AL123" s="960"/>
      <c r="AM123" s="960"/>
      <c r="AN123" s="960"/>
      <c r="AO123" s="961"/>
      <c r="AP123" s="963" t="s">
        <v>122</v>
      </c>
      <c r="AQ123" s="964"/>
      <c r="AR123" s="964"/>
      <c r="AS123" s="964"/>
      <c r="AT123" s="965"/>
      <c r="AU123" s="998"/>
      <c r="AV123" s="999"/>
      <c r="AW123" s="999"/>
      <c r="AX123" s="999"/>
      <c r="AY123" s="999"/>
      <c r="AZ123" s="239" t="s">
        <v>177</v>
      </c>
      <c r="BA123" s="239"/>
      <c r="BB123" s="239"/>
      <c r="BC123" s="239"/>
      <c r="BD123" s="239"/>
      <c r="BE123" s="239"/>
      <c r="BF123" s="239"/>
      <c r="BG123" s="239"/>
      <c r="BH123" s="239"/>
      <c r="BI123" s="239"/>
      <c r="BJ123" s="239"/>
      <c r="BK123" s="239"/>
      <c r="BL123" s="239"/>
      <c r="BM123" s="239"/>
      <c r="BN123" s="239"/>
      <c r="BO123" s="978" t="s">
        <v>452</v>
      </c>
      <c r="BP123" s="1006"/>
      <c r="BQ123" s="1065">
        <v>7581710</v>
      </c>
      <c r="BR123" s="1032"/>
      <c r="BS123" s="1032"/>
      <c r="BT123" s="1032"/>
      <c r="BU123" s="1032"/>
      <c r="BV123" s="1032">
        <v>7455233</v>
      </c>
      <c r="BW123" s="1032"/>
      <c r="BX123" s="1032"/>
      <c r="BY123" s="1032"/>
      <c r="BZ123" s="1032"/>
      <c r="CA123" s="1032">
        <v>7353564</v>
      </c>
      <c r="CB123" s="1032"/>
      <c r="CC123" s="1032"/>
      <c r="CD123" s="1032"/>
      <c r="CE123" s="1032"/>
      <c r="CF123" s="1002"/>
      <c r="CG123" s="1003"/>
      <c r="CH123" s="1003"/>
      <c r="CI123" s="1003"/>
      <c r="CJ123" s="1004"/>
      <c r="CK123" s="1010"/>
      <c r="CL123" s="1011"/>
      <c r="CM123" s="1011"/>
      <c r="CN123" s="1011"/>
      <c r="CO123" s="1012"/>
      <c r="CP123" s="1020" t="s">
        <v>391</v>
      </c>
      <c r="CQ123" s="1021"/>
      <c r="CR123" s="1021"/>
      <c r="CS123" s="1021"/>
      <c r="CT123" s="1021"/>
      <c r="CU123" s="1021"/>
      <c r="CV123" s="1021"/>
      <c r="CW123" s="1021"/>
      <c r="CX123" s="1021"/>
      <c r="CY123" s="1021"/>
      <c r="CZ123" s="1021"/>
      <c r="DA123" s="1021"/>
      <c r="DB123" s="1021"/>
      <c r="DC123" s="1021"/>
      <c r="DD123" s="1021"/>
      <c r="DE123" s="1021"/>
      <c r="DF123" s="1022"/>
      <c r="DG123" s="959" t="s">
        <v>122</v>
      </c>
      <c r="DH123" s="960"/>
      <c r="DI123" s="960"/>
      <c r="DJ123" s="960"/>
      <c r="DK123" s="961"/>
      <c r="DL123" s="962" t="s">
        <v>122</v>
      </c>
      <c r="DM123" s="960"/>
      <c r="DN123" s="960"/>
      <c r="DO123" s="960"/>
      <c r="DP123" s="961"/>
      <c r="DQ123" s="962" t="s">
        <v>122</v>
      </c>
      <c r="DR123" s="960"/>
      <c r="DS123" s="960"/>
      <c r="DT123" s="960"/>
      <c r="DU123" s="961"/>
      <c r="DV123" s="963" t="s">
        <v>122</v>
      </c>
      <c r="DW123" s="964"/>
      <c r="DX123" s="964"/>
      <c r="DY123" s="964"/>
      <c r="DZ123" s="965"/>
    </row>
    <row r="124" spans="1:130" s="218" customFormat="1" ht="26.25" customHeight="1" thickBot="1" x14ac:dyDescent="0.25">
      <c r="A124" s="1059"/>
      <c r="B124" s="950"/>
      <c r="C124" s="923" t="s">
        <v>441</v>
      </c>
      <c r="D124" s="924"/>
      <c r="E124" s="924"/>
      <c r="F124" s="924"/>
      <c r="G124" s="924"/>
      <c r="H124" s="924"/>
      <c r="I124" s="924"/>
      <c r="J124" s="924"/>
      <c r="K124" s="924"/>
      <c r="L124" s="924"/>
      <c r="M124" s="924"/>
      <c r="N124" s="924"/>
      <c r="O124" s="924"/>
      <c r="P124" s="924"/>
      <c r="Q124" s="924"/>
      <c r="R124" s="924"/>
      <c r="S124" s="924"/>
      <c r="T124" s="924"/>
      <c r="U124" s="924"/>
      <c r="V124" s="924"/>
      <c r="W124" s="924"/>
      <c r="X124" s="924"/>
      <c r="Y124" s="924"/>
      <c r="Z124" s="925"/>
      <c r="AA124" s="959" t="s">
        <v>122</v>
      </c>
      <c r="AB124" s="960"/>
      <c r="AC124" s="960"/>
      <c r="AD124" s="960"/>
      <c r="AE124" s="961"/>
      <c r="AF124" s="962" t="s">
        <v>122</v>
      </c>
      <c r="AG124" s="960"/>
      <c r="AH124" s="960"/>
      <c r="AI124" s="960"/>
      <c r="AJ124" s="961"/>
      <c r="AK124" s="962" t="s">
        <v>122</v>
      </c>
      <c r="AL124" s="960"/>
      <c r="AM124" s="960"/>
      <c r="AN124" s="960"/>
      <c r="AO124" s="961"/>
      <c r="AP124" s="963" t="s">
        <v>122</v>
      </c>
      <c r="AQ124" s="964"/>
      <c r="AR124" s="964"/>
      <c r="AS124" s="964"/>
      <c r="AT124" s="965"/>
      <c r="AU124" s="1061" t="s">
        <v>453</v>
      </c>
      <c r="AV124" s="1062"/>
      <c r="AW124" s="1062"/>
      <c r="AX124" s="1062"/>
      <c r="AY124" s="1062"/>
      <c r="AZ124" s="1062"/>
      <c r="BA124" s="1062"/>
      <c r="BB124" s="1062"/>
      <c r="BC124" s="1062"/>
      <c r="BD124" s="1062"/>
      <c r="BE124" s="1062"/>
      <c r="BF124" s="1062"/>
      <c r="BG124" s="1062"/>
      <c r="BH124" s="1062"/>
      <c r="BI124" s="1062"/>
      <c r="BJ124" s="1062"/>
      <c r="BK124" s="1062"/>
      <c r="BL124" s="1062"/>
      <c r="BM124" s="1062"/>
      <c r="BN124" s="1062"/>
      <c r="BO124" s="1062"/>
      <c r="BP124" s="1063"/>
      <c r="BQ124" s="1064">
        <v>28.3</v>
      </c>
      <c r="BR124" s="1028"/>
      <c r="BS124" s="1028"/>
      <c r="BT124" s="1028"/>
      <c r="BU124" s="1028"/>
      <c r="BV124" s="1028">
        <v>31.8</v>
      </c>
      <c r="BW124" s="1028"/>
      <c r="BX124" s="1028"/>
      <c r="BY124" s="1028"/>
      <c r="BZ124" s="1028"/>
      <c r="CA124" s="1028">
        <v>40.700000000000003</v>
      </c>
      <c r="CB124" s="1028"/>
      <c r="CC124" s="1028"/>
      <c r="CD124" s="1028"/>
      <c r="CE124" s="1028"/>
      <c r="CF124" s="1029"/>
      <c r="CG124" s="1030"/>
      <c r="CH124" s="1030"/>
      <c r="CI124" s="1030"/>
      <c r="CJ124" s="1031"/>
      <c r="CK124" s="1013"/>
      <c r="CL124" s="1013"/>
      <c r="CM124" s="1013"/>
      <c r="CN124" s="1013"/>
      <c r="CO124" s="1014"/>
      <c r="CP124" s="1020" t="s">
        <v>454</v>
      </c>
      <c r="CQ124" s="1021"/>
      <c r="CR124" s="1021"/>
      <c r="CS124" s="1021"/>
      <c r="CT124" s="1021"/>
      <c r="CU124" s="1021"/>
      <c r="CV124" s="1021"/>
      <c r="CW124" s="1021"/>
      <c r="CX124" s="1021"/>
      <c r="CY124" s="1021"/>
      <c r="CZ124" s="1021"/>
      <c r="DA124" s="1021"/>
      <c r="DB124" s="1021"/>
      <c r="DC124" s="1021"/>
      <c r="DD124" s="1021"/>
      <c r="DE124" s="1021"/>
      <c r="DF124" s="1022"/>
      <c r="DG124" s="1005" t="s">
        <v>122</v>
      </c>
      <c r="DH124" s="987"/>
      <c r="DI124" s="987"/>
      <c r="DJ124" s="987"/>
      <c r="DK124" s="988"/>
      <c r="DL124" s="986" t="s">
        <v>122</v>
      </c>
      <c r="DM124" s="987"/>
      <c r="DN124" s="987"/>
      <c r="DO124" s="987"/>
      <c r="DP124" s="988"/>
      <c r="DQ124" s="986" t="s">
        <v>122</v>
      </c>
      <c r="DR124" s="987"/>
      <c r="DS124" s="987"/>
      <c r="DT124" s="987"/>
      <c r="DU124" s="988"/>
      <c r="DV124" s="989" t="s">
        <v>122</v>
      </c>
      <c r="DW124" s="990"/>
      <c r="DX124" s="990"/>
      <c r="DY124" s="990"/>
      <c r="DZ124" s="991"/>
    </row>
    <row r="125" spans="1:130" s="218" customFormat="1" ht="26.25" customHeight="1" x14ac:dyDescent="0.2">
      <c r="A125" s="1059"/>
      <c r="B125" s="950"/>
      <c r="C125" s="923" t="s">
        <v>443</v>
      </c>
      <c r="D125" s="924"/>
      <c r="E125" s="924"/>
      <c r="F125" s="924"/>
      <c r="G125" s="924"/>
      <c r="H125" s="924"/>
      <c r="I125" s="924"/>
      <c r="J125" s="924"/>
      <c r="K125" s="924"/>
      <c r="L125" s="924"/>
      <c r="M125" s="924"/>
      <c r="N125" s="924"/>
      <c r="O125" s="924"/>
      <c r="P125" s="924"/>
      <c r="Q125" s="924"/>
      <c r="R125" s="924"/>
      <c r="S125" s="924"/>
      <c r="T125" s="924"/>
      <c r="U125" s="924"/>
      <c r="V125" s="924"/>
      <c r="W125" s="924"/>
      <c r="X125" s="924"/>
      <c r="Y125" s="924"/>
      <c r="Z125" s="925"/>
      <c r="AA125" s="959" t="s">
        <v>122</v>
      </c>
      <c r="AB125" s="960"/>
      <c r="AC125" s="960"/>
      <c r="AD125" s="960"/>
      <c r="AE125" s="961"/>
      <c r="AF125" s="962" t="s">
        <v>122</v>
      </c>
      <c r="AG125" s="960"/>
      <c r="AH125" s="960"/>
      <c r="AI125" s="960"/>
      <c r="AJ125" s="961"/>
      <c r="AK125" s="962" t="s">
        <v>122</v>
      </c>
      <c r="AL125" s="960"/>
      <c r="AM125" s="960"/>
      <c r="AN125" s="960"/>
      <c r="AO125" s="961"/>
      <c r="AP125" s="963" t="s">
        <v>122</v>
      </c>
      <c r="AQ125" s="964"/>
      <c r="AR125" s="964"/>
      <c r="AS125" s="964"/>
      <c r="AT125" s="965"/>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3" t="s">
        <v>455</v>
      </c>
      <c r="CL125" s="1008"/>
      <c r="CM125" s="1008"/>
      <c r="CN125" s="1008"/>
      <c r="CO125" s="1009"/>
      <c r="CP125" s="930" t="s">
        <v>456</v>
      </c>
      <c r="CQ125" s="898"/>
      <c r="CR125" s="898"/>
      <c r="CS125" s="898"/>
      <c r="CT125" s="898"/>
      <c r="CU125" s="898"/>
      <c r="CV125" s="898"/>
      <c r="CW125" s="898"/>
      <c r="CX125" s="898"/>
      <c r="CY125" s="898"/>
      <c r="CZ125" s="898"/>
      <c r="DA125" s="898"/>
      <c r="DB125" s="898"/>
      <c r="DC125" s="898"/>
      <c r="DD125" s="898"/>
      <c r="DE125" s="898"/>
      <c r="DF125" s="899"/>
      <c r="DG125" s="931" t="s">
        <v>122</v>
      </c>
      <c r="DH125" s="932"/>
      <c r="DI125" s="932"/>
      <c r="DJ125" s="932"/>
      <c r="DK125" s="932"/>
      <c r="DL125" s="932" t="s">
        <v>122</v>
      </c>
      <c r="DM125" s="932"/>
      <c r="DN125" s="932"/>
      <c r="DO125" s="932"/>
      <c r="DP125" s="932"/>
      <c r="DQ125" s="932" t="s">
        <v>122</v>
      </c>
      <c r="DR125" s="932"/>
      <c r="DS125" s="932"/>
      <c r="DT125" s="932"/>
      <c r="DU125" s="932"/>
      <c r="DV125" s="933" t="s">
        <v>122</v>
      </c>
      <c r="DW125" s="933"/>
      <c r="DX125" s="933"/>
      <c r="DY125" s="933"/>
      <c r="DZ125" s="934"/>
    </row>
    <row r="126" spans="1:130" s="218" customFormat="1" ht="26.25" customHeight="1" thickBot="1" x14ac:dyDescent="0.25">
      <c r="A126" s="1059"/>
      <c r="B126" s="950"/>
      <c r="C126" s="923" t="s">
        <v>445</v>
      </c>
      <c r="D126" s="924"/>
      <c r="E126" s="924"/>
      <c r="F126" s="924"/>
      <c r="G126" s="924"/>
      <c r="H126" s="924"/>
      <c r="I126" s="924"/>
      <c r="J126" s="924"/>
      <c r="K126" s="924"/>
      <c r="L126" s="924"/>
      <c r="M126" s="924"/>
      <c r="N126" s="924"/>
      <c r="O126" s="924"/>
      <c r="P126" s="924"/>
      <c r="Q126" s="924"/>
      <c r="R126" s="924"/>
      <c r="S126" s="924"/>
      <c r="T126" s="924"/>
      <c r="U126" s="924"/>
      <c r="V126" s="924"/>
      <c r="W126" s="924"/>
      <c r="X126" s="924"/>
      <c r="Y126" s="924"/>
      <c r="Z126" s="925"/>
      <c r="AA126" s="959">
        <v>37549</v>
      </c>
      <c r="AB126" s="960"/>
      <c r="AC126" s="960"/>
      <c r="AD126" s="960"/>
      <c r="AE126" s="961"/>
      <c r="AF126" s="962">
        <v>45074</v>
      </c>
      <c r="AG126" s="960"/>
      <c r="AH126" s="960"/>
      <c r="AI126" s="960"/>
      <c r="AJ126" s="961"/>
      <c r="AK126" s="962">
        <v>47855</v>
      </c>
      <c r="AL126" s="960"/>
      <c r="AM126" s="960"/>
      <c r="AN126" s="960"/>
      <c r="AO126" s="961"/>
      <c r="AP126" s="963">
        <v>1.1000000000000001</v>
      </c>
      <c r="AQ126" s="964"/>
      <c r="AR126" s="964"/>
      <c r="AS126" s="964"/>
      <c r="AT126" s="965"/>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4"/>
      <c r="CL126" s="1011"/>
      <c r="CM126" s="1011"/>
      <c r="CN126" s="1011"/>
      <c r="CO126" s="1012"/>
      <c r="CP126" s="923" t="s">
        <v>457</v>
      </c>
      <c r="CQ126" s="924"/>
      <c r="CR126" s="924"/>
      <c r="CS126" s="924"/>
      <c r="CT126" s="924"/>
      <c r="CU126" s="924"/>
      <c r="CV126" s="924"/>
      <c r="CW126" s="924"/>
      <c r="CX126" s="924"/>
      <c r="CY126" s="924"/>
      <c r="CZ126" s="924"/>
      <c r="DA126" s="924"/>
      <c r="DB126" s="924"/>
      <c r="DC126" s="924"/>
      <c r="DD126" s="924"/>
      <c r="DE126" s="924"/>
      <c r="DF126" s="925"/>
      <c r="DG126" s="926" t="s">
        <v>122</v>
      </c>
      <c r="DH126" s="927"/>
      <c r="DI126" s="927"/>
      <c r="DJ126" s="927"/>
      <c r="DK126" s="927"/>
      <c r="DL126" s="927" t="s">
        <v>122</v>
      </c>
      <c r="DM126" s="927"/>
      <c r="DN126" s="927"/>
      <c r="DO126" s="927"/>
      <c r="DP126" s="927"/>
      <c r="DQ126" s="927" t="s">
        <v>122</v>
      </c>
      <c r="DR126" s="927"/>
      <c r="DS126" s="927"/>
      <c r="DT126" s="927"/>
      <c r="DU126" s="927"/>
      <c r="DV126" s="928" t="s">
        <v>122</v>
      </c>
      <c r="DW126" s="928"/>
      <c r="DX126" s="928"/>
      <c r="DY126" s="928"/>
      <c r="DZ126" s="929"/>
    </row>
    <row r="127" spans="1:130" s="218" customFormat="1" ht="26.25" customHeight="1" x14ac:dyDescent="0.2">
      <c r="A127" s="1060"/>
      <c r="B127" s="952"/>
      <c r="C127" s="974" t="s">
        <v>458</v>
      </c>
      <c r="D127" s="966"/>
      <c r="E127" s="966"/>
      <c r="F127" s="966"/>
      <c r="G127" s="966"/>
      <c r="H127" s="966"/>
      <c r="I127" s="966"/>
      <c r="J127" s="966"/>
      <c r="K127" s="966"/>
      <c r="L127" s="966"/>
      <c r="M127" s="966"/>
      <c r="N127" s="966"/>
      <c r="O127" s="966"/>
      <c r="P127" s="966"/>
      <c r="Q127" s="966"/>
      <c r="R127" s="966"/>
      <c r="S127" s="966"/>
      <c r="T127" s="966"/>
      <c r="U127" s="966"/>
      <c r="V127" s="966"/>
      <c r="W127" s="966"/>
      <c r="X127" s="966"/>
      <c r="Y127" s="966"/>
      <c r="Z127" s="967"/>
      <c r="AA127" s="959" t="s">
        <v>122</v>
      </c>
      <c r="AB127" s="960"/>
      <c r="AC127" s="960"/>
      <c r="AD127" s="960"/>
      <c r="AE127" s="961"/>
      <c r="AF127" s="962" t="s">
        <v>122</v>
      </c>
      <c r="AG127" s="960"/>
      <c r="AH127" s="960"/>
      <c r="AI127" s="960"/>
      <c r="AJ127" s="961"/>
      <c r="AK127" s="962" t="s">
        <v>122</v>
      </c>
      <c r="AL127" s="960"/>
      <c r="AM127" s="960"/>
      <c r="AN127" s="960"/>
      <c r="AO127" s="961"/>
      <c r="AP127" s="963" t="s">
        <v>122</v>
      </c>
      <c r="AQ127" s="964"/>
      <c r="AR127" s="964"/>
      <c r="AS127" s="964"/>
      <c r="AT127" s="965"/>
      <c r="AU127" s="220"/>
      <c r="AV127" s="220"/>
      <c r="AW127" s="220"/>
      <c r="AX127" s="1033" t="s">
        <v>459</v>
      </c>
      <c r="AY127" s="1034"/>
      <c r="AZ127" s="1034"/>
      <c r="BA127" s="1034"/>
      <c r="BB127" s="1034"/>
      <c r="BC127" s="1034"/>
      <c r="BD127" s="1034"/>
      <c r="BE127" s="1035"/>
      <c r="BF127" s="1036" t="s">
        <v>460</v>
      </c>
      <c r="BG127" s="1034"/>
      <c r="BH127" s="1034"/>
      <c r="BI127" s="1034"/>
      <c r="BJ127" s="1034"/>
      <c r="BK127" s="1034"/>
      <c r="BL127" s="1035"/>
      <c r="BM127" s="1036" t="s">
        <v>461</v>
      </c>
      <c r="BN127" s="1034"/>
      <c r="BO127" s="1034"/>
      <c r="BP127" s="1034"/>
      <c r="BQ127" s="1034"/>
      <c r="BR127" s="1034"/>
      <c r="BS127" s="1035"/>
      <c r="BT127" s="1036" t="s">
        <v>462</v>
      </c>
      <c r="BU127" s="1034"/>
      <c r="BV127" s="1034"/>
      <c r="BW127" s="1034"/>
      <c r="BX127" s="1034"/>
      <c r="BY127" s="1034"/>
      <c r="BZ127" s="1057"/>
      <c r="CA127" s="220"/>
      <c r="CB127" s="220"/>
      <c r="CC127" s="220"/>
      <c r="CD127" s="243"/>
      <c r="CE127" s="243"/>
      <c r="CF127" s="243"/>
      <c r="CG127" s="220"/>
      <c r="CH127" s="220"/>
      <c r="CI127" s="220"/>
      <c r="CJ127" s="242"/>
      <c r="CK127" s="1024"/>
      <c r="CL127" s="1011"/>
      <c r="CM127" s="1011"/>
      <c r="CN127" s="1011"/>
      <c r="CO127" s="1012"/>
      <c r="CP127" s="923" t="s">
        <v>463</v>
      </c>
      <c r="CQ127" s="924"/>
      <c r="CR127" s="924"/>
      <c r="CS127" s="924"/>
      <c r="CT127" s="924"/>
      <c r="CU127" s="924"/>
      <c r="CV127" s="924"/>
      <c r="CW127" s="924"/>
      <c r="CX127" s="924"/>
      <c r="CY127" s="924"/>
      <c r="CZ127" s="924"/>
      <c r="DA127" s="924"/>
      <c r="DB127" s="924"/>
      <c r="DC127" s="924"/>
      <c r="DD127" s="924"/>
      <c r="DE127" s="924"/>
      <c r="DF127" s="925"/>
      <c r="DG127" s="926" t="s">
        <v>122</v>
      </c>
      <c r="DH127" s="927"/>
      <c r="DI127" s="927"/>
      <c r="DJ127" s="927"/>
      <c r="DK127" s="927"/>
      <c r="DL127" s="927" t="s">
        <v>122</v>
      </c>
      <c r="DM127" s="927"/>
      <c r="DN127" s="927"/>
      <c r="DO127" s="927"/>
      <c r="DP127" s="927"/>
      <c r="DQ127" s="927" t="s">
        <v>122</v>
      </c>
      <c r="DR127" s="927"/>
      <c r="DS127" s="927"/>
      <c r="DT127" s="927"/>
      <c r="DU127" s="927"/>
      <c r="DV127" s="928" t="s">
        <v>122</v>
      </c>
      <c r="DW127" s="928"/>
      <c r="DX127" s="928"/>
      <c r="DY127" s="928"/>
      <c r="DZ127" s="929"/>
    </row>
    <row r="128" spans="1:130" s="218" customFormat="1" ht="26.25" customHeight="1" thickBot="1" x14ac:dyDescent="0.25">
      <c r="A128" s="1043" t="s">
        <v>464</v>
      </c>
      <c r="B128" s="1044"/>
      <c r="C128" s="1044"/>
      <c r="D128" s="1044"/>
      <c r="E128" s="1044"/>
      <c r="F128" s="1044"/>
      <c r="G128" s="1044"/>
      <c r="H128" s="1044"/>
      <c r="I128" s="1044"/>
      <c r="J128" s="1044"/>
      <c r="K128" s="1044"/>
      <c r="L128" s="1044"/>
      <c r="M128" s="1044"/>
      <c r="N128" s="1044"/>
      <c r="O128" s="1044"/>
      <c r="P128" s="1044"/>
      <c r="Q128" s="1044"/>
      <c r="R128" s="1044"/>
      <c r="S128" s="1044"/>
      <c r="T128" s="1044"/>
      <c r="U128" s="1044"/>
      <c r="V128" s="1044"/>
      <c r="W128" s="1045" t="s">
        <v>465</v>
      </c>
      <c r="X128" s="1045"/>
      <c r="Y128" s="1045"/>
      <c r="Z128" s="1046"/>
      <c r="AA128" s="1047">
        <v>365</v>
      </c>
      <c r="AB128" s="1048"/>
      <c r="AC128" s="1048"/>
      <c r="AD128" s="1048"/>
      <c r="AE128" s="1049"/>
      <c r="AF128" s="1050">
        <v>365</v>
      </c>
      <c r="AG128" s="1048"/>
      <c r="AH128" s="1048"/>
      <c r="AI128" s="1048"/>
      <c r="AJ128" s="1049"/>
      <c r="AK128" s="1050">
        <v>10721</v>
      </c>
      <c r="AL128" s="1048"/>
      <c r="AM128" s="1048"/>
      <c r="AN128" s="1048"/>
      <c r="AO128" s="1049"/>
      <c r="AP128" s="1051"/>
      <c r="AQ128" s="1052"/>
      <c r="AR128" s="1052"/>
      <c r="AS128" s="1052"/>
      <c r="AT128" s="1053"/>
      <c r="AU128" s="220"/>
      <c r="AV128" s="220"/>
      <c r="AW128" s="220"/>
      <c r="AX128" s="897" t="s">
        <v>466</v>
      </c>
      <c r="AY128" s="898"/>
      <c r="AZ128" s="898"/>
      <c r="BA128" s="898"/>
      <c r="BB128" s="898"/>
      <c r="BC128" s="898"/>
      <c r="BD128" s="898"/>
      <c r="BE128" s="899"/>
      <c r="BF128" s="1054" t="s">
        <v>122</v>
      </c>
      <c r="BG128" s="1055"/>
      <c r="BH128" s="1055"/>
      <c r="BI128" s="1055"/>
      <c r="BJ128" s="1055"/>
      <c r="BK128" s="1055"/>
      <c r="BL128" s="1056"/>
      <c r="BM128" s="1054">
        <v>15</v>
      </c>
      <c r="BN128" s="1055"/>
      <c r="BO128" s="1055"/>
      <c r="BP128" s="1055"/>
      <c r="BQ128" s="1055"/>
      <c r="BR128" s="1055"/>
      <c r="BS128" s="1056"/>
      <c r="BT128" s="1054">
        <v>20</v>
      </c>
      <c r="BU128" s="1055"/>
      <c r="BV128" s="1055"/>
      <c r="BW128" s="1055"/>
      <c r="BX128" s="1055"/>
      <c r="BY128" s="1055"/>
      <c r="BZ128" s="1077"/>
      <c r="CA128" s="243"/>
      <c r="CB128" s="243"/>
      <c r="CC128" s="243"/>
      <c r="CD128" s="243"/>
      <c r="CE128" s="243"/>
      <c r="CF128" s="243"/>
      <c r="CG128" s="220"/>
      <c r="CH128" s="220"/>
      <c r="CI128" s="220"/>
      <c r="CJ128" s="242"/>
      <c r="CK128" s="1025"/>
      <c r="CL128" s="1026"/>
      <c r="CM128" s="1026"/>
      <c r="CN128" s="1026"/>
      <c r="CO128" s="1027"/>
      <c r="CP128" s="1037" t="s">
        <v>467</v>
      </c>
      <c r="CQ128" s="726"/>
      <c r="CR128" s="726"/>
      <c r="CS128" s="726"/>
      <c r="CT128" s="726"/>
      <c r="CU128" s="726"/>
      <c r="CV128" s="726"/>
      <c r="CW128" s="726"/>
      <c r="CX128" s="726"/>
      <c r="CY128" s="726"/>
      <c r="CZ128" s="726"/>
      <c r="DA128" s="726"/>
      <c r="DB128" s="726"/>
      <c r="DC128" s="726"/>
      <c r="DD128" s="726"/>
      <c r="DE128" s="726"/>
      <c r="DF128" s="1038"/>
      <c r="DG128" s="1039" t="s">
        <v>122</v>
      </c>
      <c r="DH128" s="1040"/>
      <c r="DI128" s="1040"/>
      <c r="DJ128" s="1040"/>
      <c r="DK128" s="1040"/>
      <c r="DL128" s="1040" t="s">
        <v>122</v>
      </c>
      <c r="DM128" s="1040"/>
      <c r="DN128" s="1040"/>
      <c r="DO128" s="1040"/>
      <c r="DP128" s="1040"/>
      <c r="DQ128" s="1040" t="s">
        <v>122</v>
      </c>
      <c r="DR128" s="1040"/>
      <c r="DS128" s="1040"/>
      <c r="DT128" s="1040"/>
      <c r="DU128" s="1040"/>
      <c r="DV128" s="1041" t="s">
        <v>122</v>
      </c>
      <c r="DW128" s="1041"/>
      <c r="DX128" s="1041"/>
      <c r="DY128" s="1041"/>
      <c r="DZ128" s="1042"/>
    </row>
    <row r="129" spans="1:131" s="218" customFormat="1" ht="26.25" customHeight="1" x14ac:dyDescent="0.2">
      <c r="A129" s="935" t="s">
        <v>103</v>
      </c>
      <c r="B129" s="936"/>
      <c r="C129" s="936"/>
      <c r="D129" s="936"/>
      <c r="E129" s="936"/>
      <c r="F129" s="936"/>
      <c r="G129" s="936"/>
      <c r="H129" s="936"/>
      <c r="I129" s="936"/>
      <c r="J129" s="936"/>
      <c r="K129" s="936"/>
      <c r="L129" s="936"/>
      <c r="M129" s="936"/>
      <c r="N129" s="936"/>
      <c r="O129" s="936"/>
      <c r="P129" s="936"/>
      <c r="Q129" s="936"/>
      <c r="R129" s="936"/>
      <c r="S129" s="936"/>
      <c r="T129" s="936"/>
      <c r="U129" s="936"/>
      <c r="V129" s="936"/>
      <c r="W129" s="1071" t="s">
        <v>468</v>
      </c>
      <c r="X129" s="1072"/>
      <c r="Y129" s="1072"/>
      <c r="Z129" s="1073"/>
      <c r="AA129" s="959">
        <v>4352470</v>
      </c>
      <c r="AB129" s="960"/>
      <c r="AC129" s="960"/>
      <c r="AD129" s="960"/>
      <c r="AE129" s="961"/>
      <c r="AF129" s="962">
        <v>4443199</v>
      </c>
      <c r="AG129" s="960"/>
      <c r="AH129" s="960"/>
      <c r="AI129" s="960"/>
      <c r="AJ129" s="961"/>
      <c r="AK129" s="962">
        <v>4658849</v>
      </c>
      <c r="AL129" s="960"/>
      <c r="AM129" s="960"/>
      <c r="AN129" s="960"/>
      <c r="AO129" s="961"/>
      <c r="AP129" s="1074"/>
      <c r="AQ129" s="1075"/>
      <c r="AR129" s="1075"/>
      <c r="AS129" s="1075"/>
      <c r="AT129" s="1076"/>
      <c r="AU129" s="221"/>
      <c r="AV129" s="221"/>
      <c r="AW129" s="221"/>
      <c r="AX129" s="1066" t="s">
        <v>469</v>
      </c>
      <c r="AY129" s="924"/>
      <c r="AZ129" s="924"/>
      <c r="BA129" s="924"/>
      <c r="BB129" s="924"/>
      <c r="BC129" s="924"/>
      <c r="BD129" s="924"/>
      <c r="BE129" s="925"/>
      <c r="BF129" s="1067" t="s">
        <v>122</v>
      </c>
      <c r="BG129" s="1068"/>
      <c r="BH129" s="1068"/>
      <c r="BI129" s="1068"/>
      <c r="BJ129" s="1068"/>
      <c r="BK129" s="1068"/>
      <c r="BL129" s="1069"/>
      <c r="BM129" s="1067">
        <v>20</v>
      </c>
      <c r="BN129" s="1068"/>
      <c r="BO129" s="1068"/>
      <c r="BP129" s="1068"/>
      <c r="BQ129" s="1068"/>
      <c r="BR129" s="1068"/>
      <c r="BS129" s="1069"/>
      <c r="BT129" s="1067">
        <v>30</v>
      </c>
      <c r="BU129" s="1068"/>
      <c r="BV129" s="1068"/>
      <c r="BW129" s="1068"/>
      <c r="BX129" s="1068"/>
      <c r="BY129" s="1068"/>
      <c r="BZ129" s="1070"/>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5" t="s">
        <v>470</v>
      </c>
      <c r="B130" s="936"/>
      <c r="C130" s="936"/>
      <c r="D130" s="936"/>
      <c r="E130" s="936"/>
      <c r="F130" s="936"/>
      <c r="G130" s="936"/>
      <c r="H130" s="936"/>
      <c r="I130" s="936"/>
      <c r="J130" s="936"/>
      <c r="K130" s="936"/>
      <c r="L130" s="936"/>
      <c r="M130" s="936"/>
      <c r="N130" s="936"/>
      <c r="O130" s="936"/>
      <c r="P130" s="936"/>
      <c r="Q130" s="936"/>
      <c r="R130" s="936"/>
      <c r="S130" s="936"/>
      <c r="T130" s="936"/>
      <c r="U130" s="936"/>
      <c r="V130" s="936"/>
      <c r="W130" s="1071" t="s">
        <v>471</v>
      </c>
      <c r="X130" s="1072"/>
      <c r="Y130" s="1072"/>
      <c r="Z130" s="1073"/>
      <c r="AA130" s="959">
        <v>437229</v>
      </c>
      <c r="AB130" s="960"/>
      <c r="AC130" s="960"/>
      <c r="AD130" s="960"/>
      <c r="AE130" s="961"/>
      <c r="AF130" s="962">
        <v>449264</v>
      </c>
      <c r="AG130" s="960"/>
      <c r="AH130" s="960"/>
      <c r="AI130" s="960"/>
      <c r="AJ130" s="961"/>
      <c r="AK130" s="962">
        <v>429682</v>
      </c>
      <c r="AL130" s="960"/>
      <c r="AM130" s="960"/>
      <c r="AN130" s="960"/>
      <c r="AO130" s="961"/>
      <c r="AP130" s="1074"/>
      <c r="AQ130" s="1075"/>
      <c r="AR130" s="1075"/>
      <c r="AS130" s="1075"/>
      <c r="AT130" s="1076"/>
      <c r="AU130" s="221"/>
      <c r="AV130" s="221"/>
      <c r="AW130" s="221"/>
      <c r="AX130" s="1066" t="s">
        <v>472</v>
      </c>
      <c r="AY130" s="924"/>
      <c r="AZ130" s="924"/>
      <c r="BA130" s="924"/>
      <c r="BB130" s="924"/>
      <c r="BC130" s="924"/>
      <c r="BD130" s="924"/>
      <c r="BE130" s="925"/>
      <c r="BF130" s="1102">
        <v>7</v>
      </c>
      <c r="BG130" s="1103"/>
      <c r="BH130" s="1103"/>
      <c r="BI130" s="1103"/>
      <c r="BJ130" s="1103"/>
      <c r="BK130" s="1103"/>
      <c r="BL130" s="1104"/>
      <c r="BM130" s="1102">
        <v>25</v>
      </c>
      <c r="BN130" s="1103"/>
      <c r="BO130" s="1103"/>
      <c r="BP130" s="1103"/>
      <c r="BQ130" s="1103"/>
      <c r="BR130" s="1103"/>
      <c r="BS130" s="1104"/>
      <c r="BT130" s="1102">
        <v>35</v>
      </c>
      <c r="BU130" s="1103"/>
      <c r="BV130" s="1103"/>
      <c r="BW130" s="1103"/>
      <c r="BX130" s="1103"/>
      <c r="BY130" s="1103"/>
      <c r="BZ130" s="1105"/>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6"/>
      <c r="B131" s="1107"/>
      <c r="C131" s="1107"/>
      <c r="D131" s="1107"/>
      <c r="E131" s="1107"/>
      <c r="F131" s="1107"/>
      <c r="G131" s="1107"/>
      <c r="H131" s="1107"/>
      <c r="I131" s="1107"/>
      <c r="J131" s="1107"/>
      <c r="K131" s="1107"/>
      <c r="L131" s="1107"/>
      <c r="M131" s="1107"/>
      <c r="N131" s="1107"/>
      <c r="O131" s="1107"/>
      <c r="P131" s="1107"/>
      <c r="Q131" s="1107"/>
      <c r="R131" s="1107"/>
      <c r="S131" s="1107"/>
      <c r="T131" s="1107"/>
      <c r="U131" s="1107"/>
      <c r="V131" s="1107"/>
      <c r="W131" s="1108" t="s">
        <v>473</v>
      </c>
      <c r="X131" s="1109"/>
      <c r="Y131" s="1109"/>
      <c r="Z131" s="1110"/>
      <c r="AA131" s="1005">
        <v>3915241</v>
      </c>
      <c r="AB131" s="987"/>
      <c r="AC131" s="987"/>
      <c r="AD131" s="987"/>
      <c r="AE131" s="988"/>
      <c r="AF131" s="986">
        <v>3993935</v>
      </c>
      <c r="AG131" s="987"/>
      <c r="AH131" s="987"/>
      <c r="AI131" s="987"/>
      <c r="AJ131" s="988"/>
      <c r="AK131" s="986">
        <v>4229167</v>
      </c>
      <c r="AL131" s="987"/>
      <c r="AM131" s="987"/>
      <c r="AN131" s="987"/>
      <c r="AO131" s="988"/>
      <c r="AP131" s="1111"/>
      <c r="AQ131" s="1112"/>
      <c r="AR131" s="1112"/>
      <c r="AS131" s="1112"/>
      <c r="AT131" s="1113"/>
      <c r="AU131" s="221"/>
      <c r="AV131" s="221"/>
      <c r="AW131" s="221"/>
      <c r="AX131" s="1084" t="s">
        <v>474</v>
      </c>
      <c r="AY131" s="726"/>
      <c r="AZ131" s="726"/>
      <c r="BA131" s="726"/>
      <c r="BB131" s="726"/>
      <c r="BC131" s="726"/>
      <c r="BD131" s="726"/>
      <c r="BE131" s="1038"/>
      <c r="BF131" s="1085">
        <v>40.700000000000003</v>
      </c>
      <c r="BG131" s="1086"/>
      <c r="BH131" s="1086"/>
      <c r="BI131" s="1086"/>
      <c r="BJ131" s="1086"/>
      <c r="BK131" s="1086"/>
      <c r="BL131" s="1087"/>
      <c r="BM131" s="1085">
        <v>350</v>
      </c>
      <c r="BN131" s="1086"/>
      <c r="BO131" s="1086"/>
      <c r="BP131" s="1086"/>
      <c r="BQ131" s="1086"/>
      <c r="BR131" s="1086"/>
      <c r="BS131" s="1087"/>
      <c r="BT131" s="1088"/>
      <c r="BU131" s="1089"/>
      <c r="BV131" s="1089"/>
      <c r="BW131" s="1089"/>
      <c r="BX131" s="1089"/>
      <c r="BY131" s="1089"/>
      <c r="BZ131" s="1090"/>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1" t="s">
        <v>475</v>
      </c>
      <c r="B132" s="1092"/>
      <c r="C132" s="1092"/>
      <c r="D132" s="1092"/>
      <c r="E132" s="1092"/>
      <c r="F132" s="1092"/>
      <c r="G132" s="1092"/>
      <c r="H132" s="1092"/>
      <c r="I132" s="1092"/>
      <c r="J132" s="1092"/>
      <c r="K132" s="1092"/>
      <c r="L132" s="1092"/>
      <c r="M132" s="1092"/>
      <c r="N132" s="1092"/>
      <c r="O132" s="1092"/>
      <c r="P132" s="1092"/>
      <c r="Q132" s="1092"/>
      <c r="R132" s="1092"/>
      <c r="S132" s="1092"/>
      <c r="T132" s="1092"/>
      <c r="U132" s="1092"/>
      <c r="V132" s="1095" t="s">
        <v>476</v>
      </c>
      <c r="W132" s="1095"/>
      <c r="X132" s="1095"/>
      <c r="Y132" s="1095"/>
      <c r="Z132" s="1096"/>
      <c r="AA132" s="1097">
        <v>5.5678054049999997</v>
      </c>
      <c r="AB132" s="1098"/>
      <c r="AC132" s="1098"/>
      <c r="AD132" s="1098"/>
      <c r="AE132" s="1099"/>
      <c r="AF132" s="1100">
        <v>7.5992223210000001</v>
      </c>
      <c r="AG132" s="1098"/>
      <c r="AH132" s="1098"/>
      <c r="AI132" s="1098"/>
      <c r="AJ132" s="1099"/>
      <c r="AK132" s="1100">
        <v>8.0371382830000009</v>
      </c>
      <c r="AL132" s="1098"/>
      <c r="AM132" s="1098"/>
      <c r="AN132" s="1098"/>
      <c r="AO132" s="1099"/>
      <c r="AP132" s="1002"/>
      <c r="AQ132" s="1003"/>
      <c r="AR132" s="1003"/>
      <c r="AS132" s="1003"/>
      <c r="AT132" s="1101"/>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3"/>
      <c r="B133" s="1094"/>
      <c r="C133" s="1094"/>
      <c r="D133" s="1094"/>
      <c r="E133" s="1094"/>
      <c r="F133" s="1094"/>
      <c r="G133" s="1094"/>
      <c r="H133" s="1094"/>
      <c r="I133" s="1094"/>
      <c r="J133" s="1094"/>
      <c r="K133" s="1094"/>
      <c r="L133" s="1094"/>
      <c r="M133" s="1094"/>
      <c r="N133" s="1094"/>
      <c r="O133" s="1094"/>
      <c r="P133" s="1094"/>
      <c r="Q133" s="1094"/>
      <c r="R133" s="1094"/>
      <c r="S133" s="1094"/>
      <c r="T133" s="1094"/>
      <c r="U133" s="1094"/>
      <c r="V133" s="1078" t="s">
        <v>477</v>
      </c>
      <c r="W133" s="1078"/>
      <c r="X133" s="1078"/>
      <c r="Y133" s="1078"/>
      <c r="Z133" s="1079"/>
      <c r="AA133" s="1080">
        <v>5</v>
      </c>
      <c r="AB133" s="1081"/>
      <c r="AC133" s="1081"/>
      <c r="AD133" s="1081"/>
      <c r="AE133" s="1082"/>
      <c r="AF133" s="1080">
        <v>5.6</v>
      </c>
      <c r="AG133" s="1081"/>
      <c r="AH133" s="1081"/>
      <c r="AI133" s="1081"/>
      <c r="AJ133" s="1082"/>
      <c r="AK133" s="1080">
        <v>7</v>
      </c>
      <c r="AL133" s="1081"/>
      <c r="AM133" s="1081"/>
      <c r="AN133" s="1081"/>
      <c r="AO133" s="1082"/>
      <c r="AP133" s="1029"/>
      <c r="AQ133" s="1030"/>
      <c r="AR133" s="1030"/>
      <c r="AS133" s="1030"/>
      <c r="AT133" s="1083"/>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ncSVeZYXaOV4ltcC4ifO0dAlv6yY/WNbxTLeQQzikKTq+bY4r8hNa3GScz96U87He99JfKNQ0nmeQXM+jpubsg==" saltValue="Q+yZD2t6/oC9jSaJaGs6A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81640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478</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5MuruTwoTIsxLb5/TN7luXxgLv0WN/MZLiNwweCEMSqL+bGg2tRF6sSr4hRl1R1wIeqFn/3lRSc7VzK13oUarw==" saltValue="qEq3BmkjXess7p3kk7A2U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jiTpbQdjAsnlnuRzGVYpXAWYYYJguYWHufVCsq96zT6lilNE2oTRRmq9wewbMjGGUa8RU+kyes9sWDYIduWJ/Q==" saltValue="tPuSqRyuxIiNba9fOs/b6Q=="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5" t="s">
        <v>481</v>
      </c>
      <c r="AP7" s="260"/>
      <c r="AQ7" s="261" t="s">
        <v>482</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6"/>
      <c r="AP8" s="266" t="s">
        <v>483</v>
      </c>
      <c r="AQ8" s="267" t="s">
        <v>484</v>
      </c>
      <c r="AR8" s="268" t="s">
        <v>485</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7" t="s">
        <v>486</v>
      </c>
      <c r="AL9" s="1118"/>
      <c r="AM9" s="1118"/>
      <c r="AN9" s="1119"/>
      <c r="AO9" s="269">
        <v>1181188</v>
      </c>
      <c r="AP9" s="269">
        <v>63621</v>
      </c>
      <c r="AQ9" s="270">
        <v>102505</v>
      </c>
      <c r="AR9" s="271">
        <v>-37.9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7" t="s">
        <v>487</v>
      </c>
      <c r="AL10" s="1118"/>
      <c r="AM10" s="1118"/>
      <c r="AN10" s="1119"/>
      <c r="AO10" s="272">
        <v>10730</v>
      </c>
      <c r="AP10" s="272">
        <v>578</v>
      </c>
      <c r="AQ10" s="273">
        <v>13118</v>
      </c>
      <c r="AR10" s="274">
        <v>-95.6</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7" t="s">
        <v>488</v>
      </c>
      <c r="AL11" s="1118"/>
      <c r="AM11" s="1118"/>
      <c r="AN11" s="1119"/>
      <c r="AO11" s="272" t="s">
        <v>489</v>
      </c>
      <c r="AP11" s="272" t="s">
        <v>489</v>
      </c>
      <c r="AQ11" s="273">
        <v>532</v>
      </c>
      <c r="AR11" s="274" t="s">
        <v>489</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7" t="s">
        <v>490</v>
      </c>
      <c r="AL12" s="1118"/>
      <c r="AM12" s="1118"/>
      <c r="AN12" s="1119"/>
      <c r="AO12" s="272" t="s">
        <v>489</v>
      </c>
      <c r="AP12" s="272" t="s">
        <v>489</v>
      </c>
      <c r="AQ12" s="273">
        <v>70</v>
      </c>
      <c r="AR12" s="274" t="s">
        <v>489</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7" t="s">
        <v>491</v>
      </c>
      <c r="AL13" s="1118"/>
      <c r="AM13" s="1118"/>
      <c r="AN13" s="1119"/>
      <c r="AO13" s="272">
        <v>21069</v>
      </c>
      <c r="AP13" s="272">
        <v>1135</v>
      </c>
      <c r="AQ13" s="273">
        <v>4255</v>
      </c>
      <c r="AR13" s="274">
        <v>-73.3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7" t="s">
        <v>492</v>
      </c>
      <c r="AL14" s="1118"/>
      <c r="AM14" s="1118"/>
      <c r="AN14" s="1119"/>
      <c r="AO14" s="272">
        <v>34018</v>
      </c>
      <c r="AP14" s="272">
        <v>1832</v>
      </c>
      <c r="AQ14" s="273">
        <v>1813</v>
      </c>
      <c r="AR14" s="274">
        <v>1</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20" t="s">
        <v>493</v>
      </c>
      <c r="AL15" s="1121"/>
      <c r="AM15" s="1121"/>
      <c r="AN15" s="1122"/>
      <c r="AO15" s="272">
        <v>-88533</v>
      </c>
      <c r="AP15" s="272">
        <v>-4769</v>
      </c>
      <c r="AQ15" s="273">
        <v>-6003</v>
      </c>
      <c r="AR15" s="274">
        <v>-20.6</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20" t="s">
        <v>177</v>
      </c>
      <c r="AL16" s="1121"/>
      <c r="AM16" s="1121"/>
      <c r="AN16" s="1122"/>
      <c r="AO16" s="272">
        <v>1158472</v>
      </c>
      <c r="AP16" s="272">
        <v>62398</v>
      </c>
      <c r="AQ16" s="273">
        <v>116291</v>
      </c>
      <c r="AR16" s="274">
        <v>-46.3</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3" t="s">
        <v>498</v>
      </c>
      <c r="AL21" s="1124"/>
      <c r="AM21" s="1124"/>
      <c r="AN21" s="1125"/>
      <c r="AO21" s="285">
        <v>6.03</v>
      </c>
      <c r="AP21" s="286">
        <v>9.5500000000000007</v>
      </c>
      <c r="AQ21" s="287">
        <v>-3.52</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3" t="s">
        <v>499</v>
      </c>
      <c r="AL22" s="1124"/>
      <c r="AM22" s="1124"/>
      <c r="AN22" s="1125"/>
      <c r="AO22" s="290">
        <v>100.1</v>
      </c>
      <c r="AP22" s="291">
        <v>96.7</v>
      </c>
      <c r="AQ22" s="292">
        <v>3.4</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4" t="s">
        <v>500</v>
      </c>
      <c r="B26" s="1114"/>
      <c r="C26" s="1114"/>
      <c r="D26" s="1114"/>
      <c r="E26" s="1114"/>
      <c r="F26" s="1114"/>
      <c r="G26" s="1114"/>
      <c r="H26" s="1114"/>
      <c r="I26" s="1114"/>
      <c r="J26" s="1114"/>
      <c r="K26" s="1114"/>
      <c r="L26" s="1114"/>
      <c r="M26" s="1114"/>
      <c r="N26" s="1114"/>
      <c r="O26" s="1114"/>
      <c r="P26" s="1114"/>
      <c r="Q26" s="1114"/>
      <c r="R26" s="1114"/>
      <c r="S26" s="1114"/>
      <c r="T26" s="1114"/>
      <c r="U26" s="1114"/>
      <c r="V26" s="1114"/>
      <c r="W26" s="1114"/>
      <c r="X26" s="1114"/>
      <c r="Y26" s="1114"/>
      <c r="Z26" s="1114"/>
      <c r="AA26" s="1114"/>
      <c r="AB26" s="1114"/>
      <c r="AC26" s="1114"/>
      <c r="AD26" s="1114"/>
      <c r="AE26" s="1114"/>
      <c r="AF26" s="1114"/>
      <c r="AG26" s="1114"/>
      <c r="AH26" s="1114"/>
      <c r="AI26" s="1114"/>
      <c r="AJ26" s="1114"/>
      <c r="AK26" s="1114"/>
      <c r="AL26" s="1114"/>
      <c r="AM26" s="1114"/>
      <c r="AN26" s="1114"/>
      <c r="AO26" s="1114"/>
      <c r="AP26" s="1114"/>
      <c r="AQ26" s="1114"/>
      <c r="AR26" s="1114"/>
      <c r="AS26" s="1114"/>
      <c r="AT26" s="255"/>
    </row>
    <row r="27" spans="1:46" ht="13" x14ac:dyDescent="0.2">
      <c r="A27" s="297"/>
      <c r="AO27" s="250"/>
      <c r="AP27" s="250"/>
      <c r="AQ27" s="250"/>
      <c r="AR27" s="250"/>
      <c r="AS27" s="250"/>
      <c r="AT27" s="250"/>
    </row>
    <row r="28" spans="1:46" ht="16.5"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5" t="s">
        <v>481</v>
      </c>
      <c r="AP30" s="260"/>
      <c r="AQ30" s="261" t="s">
        <v>482</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6"/>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1" t="s">
        <v>503</v>
      </c>
      <c r="AL32" s="1132"/>
      <c r="AM32" s="1132"/>
      <c r="AN32" s="1133"/>
      <c r="AO32" s="300">
        <v>571059</v>
      </c>
      <c r="AP32" s="300">
        <v>30758</v>
      </c>
      <c r="AQ32" s="301">
        <v>49899</v>
      </c>
      <c r="AR32" s="302">
        <v>-38.4</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1" t="s">
        <v>504</v>
      </c>
      <c r="AL33" s="1132"/>
      <c r="AM33" s="1132"/>
      <c r="AN33" s="1133"/>
      <c r="AO33" s="300" t="s">
        <v>489</v>
      </c>
      <c r="AP33" s="300" t="s">
        <v>489</v>
      </c>
      <c r="AQ33" s="301" t="s">
        <v>489</v>
      </c>
      <c r="AR33" s="302" t="s">
        <v>489</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1" t="s">
        <v>505</v>
      </c>
      <c r="AL34" s="1132"/>
      <c r="AM34" s="1132"/>
      <c r="AN34" s="1133"/>
      <c r="AO34" s="300" t="s">
        <v>489</v>
      </c>
      <c r="AP34" s="300" t="s">
        <v>489</v>
      </c>
      <c r="AQ34" s="301">
        <v>2</v>
      </c>
      <c r="AR34" s="302" t="s">
        <v>489</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1" t="s">
        <v>506</v>
      </c>
      <c r="AL35" s="1132"/>
      <c r="AM35" s="1132"/>
      <c r="AN35" s="1133"/>
      <c r="AO35" s="300">
        <v>158884</v>
      </c>
      <c r="AP35" s="300">
        <v>8558</v>
      </c>
      <c r="AQ35" s="301">
        <v>13394</v>
      </c>
      <c r="AR35" s="302">
        <v>-36.1</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1" t="s">
        <v>507</v>
      </c>
      <c r="AL36" s="1132"/>
      <c r="AM36" s="1132"/>
      <c r="AN36" s="1133"/>
      <c r="AO36" s="300">
        <v>2509</v>
      </c>
      <c r="AP36" s="300">
        <v>135</v>
      </c>
      <c r="AQ36" s="301">
        <v>2489</v>
      </c>
      <c r="AR36" s="302">
        <v>-94.6</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1" t="s">
        <v>508</v>
      </c>
      <c r="AL37" s="1132"/>
      <c r="AM37" s="1132"/>
      <c r="AN37" s="1133"/>
      <c r="AO37" s="300">
        <v>47855</v>
      </c>
      <c r="AP37" s="300">
        <v>2578</v>
      </c>
      <c r="AQ37" s="301">
        <v>625</v>
      </c>
      <c r="AR37" s="302">
        <v>312.5</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4" t="s">
        <v>509</v>
      </c>
      <c r="AL38" s="1135"/>
      <c r="AM38" s="1135"/>
      <c r="AN38" s="1136"/>
      <c r="AO38" s="303" t="s">
        <v>489</v>
      </c>
      <c r="AP38" s="303" t="s">
        <v>489</v>
      </c>
      <c r="AQ38" s="304">
        <v>5</v>
      </c>
      <c r="AR38" s="292" t="s">
        <v>489</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4" t="s">
        <v>510</v>
      </c>
      <c r="AL39" s="1135"/>
      <c r="AM39" s="1135"/>
      <c r="AN39" s="1136"/>
      <c r="AO39" s="300">
        <v>-10721</v>
      </c>
      <c r="AP39" s="300">
        <v>-577</v>
      </c>
      <c r="AQ39" s="301">
        <v>-2982</v>
      </c>
      <c r="AR39" s="302">
        <v>-80.7</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1" t="s">
        <v>511</v>
      </c>
      <c r="AL40" s="1132"/>
      <c r="AM40" s="1132"/>
      <c r="AN40" s="1133"/>
      <c r="AO40" s="300">
        <v>-429682</v>
      </c>
      <c r="AP40" s="300">
        <v>-23143</v>
      </c>
      <c r="AQ40" s="301">
        <v>-43756</v>
      </c>
      <c r="AR40" s="302">
        <v>-47.1</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7" t="s">
        <v>287</v>
      </c>
      <c r="AL41" s="1138"/>
      <c r="AM41" s="1138"/>
      <c r="AN41" s="1139"/>
      <c r="AO41" s="300">
        <v>339904</v>
      </c>
      <c r="AP41" s="300">
        <v>18308</v>
      </c>
      <c r="AQ41" s="301">
        <v>19675</v>
      </c>
      <c r="AR41" s="302">
        <v>-6.9</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6" t="s">
        <v>481</v>
      </c>
      <c r="AN49" s="1128" t="s">
        <v>514</v>
      </c>
      <c r="AO49" s="1129"/>
      <c r="AP49" s="1129"/>
      <c r="AQ49" s="1129"/>
      <c r="AR49" s="1130"/>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7"/>
      <c r="AN50" s="316" t="s">
        <v>515</v>
      </c>
      <c r="AO50" s="317" t="s">
        <v>516</v>
      </c>
      <c r="AP50" s="318" t="s">
        <v>517</v>
      </c>
      <c r="AQ50" s="319" t="s">
        <v>518</v>
      </c>
      <c r="AR50" s="320" t="s">
        <v>519</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850321</v>
      </c>
      <c r="AN51" s="322">
        <v>46662</v>
      </c>
      <c r="AO51" s="323">
        <v>-69.400000000000006</v>
      </c>
      <c r="AP51" s="324">
        <v>96248</v>
      </c>
      <c r="AQ51" s="325">
        <v>10</v>
      </c>
      <c r="AR51" s="326">
        <v>-79.400000000000006</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643956</v>
      </c>
      <c r="AN52" s="330">
        <v>35338</v>
      </c>
      <c r="AO52" s="331">
        <v>-74.7</v>
      </c>
      <c r="AP52" s="332">
        <v>55768</v>
      </c>
      <c r="AQ52" s="333">
        <v>17.5</v>
      </c>
      <c r="AR52" s="334">
        <v>-92.2</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673149</v>
      </c>
      <c r="AN53" s="322">
        <v>36612</v>
      </c>
      <c r="AO53" s="323">
        <v>-21.5</v>
      </c>
      <c r="AP53" s="324">
        <v>76413</v>
      </c>
      <c r="AQ53" s="325">
        <v>-20.6</v>
      </c>
      <c r="AR53" s="326">
        <v>-0.9</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225022</v>
      </c>
      <c r="AN54" s="330">
        <v>12239</v>
      </c>
      <c r="AO54" s="331">
        <v>-65.400000000000006</v>
      </c>
      <c r="AP54" s="332">
        <v>39658</v>
      </c>
      <c r="AQ54" s="333">
        <v>-28.9</v>
      </c>
      <c r="AR54" s="334">
        <v>-36.5</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947172</v>
      </c>
      <c r="AN55" s="322">
        <v>51016</v>
      </c>
      <c r="AO55" s="323">
        <v>39.299999999999997</v>
      </c>
      <c r="AP55" s="324">
        <v>66481</v>
      </c>
      <c r="AQ55" s="325">
        <v>-13</v>
      </c>
      <c r="AR55" s="326">
        <v>52.3</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326199</v>
      </c>
      <c r="AN56" s="330">
        <v>17570</v>
      </c>
      <c r="AO56" s="331">
        <v>43.6</v>
      </c>
      <c r="AP56" s="332">
        <v>36120</v>
      </c>
      <c r="AQ56" s="333">
        <v>-8.9</v>
      </c>
      <c r="AR56" s="334">
        <v>52.5</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1166924</v>
      </c>
      <c r="AN57" s="322">
        <v>62573</v>
      </c>
      <c r="AO57" s="323">
        <v>22.7</v>
      </c>
      <c r="AP57" s="324">
        <v>67825</v>
      </c>
      <c r="AQ57" s="325">
        <v>2</v>
      </c>
      <c r="AR57" s="326">
        <v>20.7</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264651</v>
      </c>
      <c r="AN58" s="330">
        <v>14191</v>
      </c>
      <c r="AO58" s="331">
        <v>-19.2</v>
      </c>
      <c r="AP58" s="332">
        <v>39417</v>
      </c>
      <c r="AQ58" s="333">
        <v>9.1</v>
      </c>
      <c r="AR58" s="334">
        <v>-28.3</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911302</v>
      </c>
      <c r="AN59" s="322">
        <v>49084</v>
      </c>
      <c r="AO59" s="323">
        <v>-21.6</v>
      </c>
      <c r="AP59" s="324">
        <v>81158</v>
      </c>
      <c r="AQ59" s="325">
        <v>19.7</v>
      </c>
      <c r="AR59" s="326">
        <v>-41.3</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351141</v>
      </c>
      <c r="AN60" s="330">
        <v>18913</v>
      </c>
      <c r="AO60" s="331">
        <v>33.299999999999997</v>
      </c>
      <c r="AP60" s="332">
        <v>45320</v>
      </c>
      <c r="AQ60" s="333">
        <v>15</v>
      </c>
      <c r="AR60" s="334">
        <v>18.3</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909774</v>
      </c>
      <c r="AN61" s="337">
        <v>49189</v>
      </c>
      <c r="AO61" s="338">
        <v>-10.1</v>
      </c>
      <c r="AP61" s="339">
        <v>77625</v>
      </c>
      <c r="AQ61" s="340">
        <v>-0.4</v>
      </c>
      <c r="AR61" s="326">
        <v>-9.6999999999999993</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362194</v>
      </c>
      <c r="AN62" s="330">
        <v>19650</v>
      </c>
      <c r="AO62" s="331">
        <v>-16.5</v>
      </c>
      <c r="AP62" s="332">
        <v>43257</v>
      </c>
      <c r="AQ62" s="333">
        <v>0.8</v>
      </c>
      <c r="AR62" s="334">
        <v>-17.3</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z3XB2kbvKnu+h8ILcPb8CcMUKHXY5Q21Viapj0saIJJVTs3O8CKIyT1MSmQGM3zDHCO4inBti67seqRVWWRt3Q==" saltValue="TxT8cR/8z66fgODfbqBmW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eFPEsNCXPlMW/xAxY1TPqUpqcPSZsgOmarFmio2Is4MjiME+RDAWT15WeCc23mnulvaE/V7QB5r08pP7h93ZEw==" saltValue="xRIaJiLCoJ0UKQQbp4VqG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i0RH70Kz6mRVgsQJe3La7aB5u7mON0r/Wluc9zU05wHzbboMjUgZctjwf7Gv2ZRJaOrjh9wFY3D2bg+UmUsgMw==" saltValue="cMrRmOgniKAhGa8XB6rQCA=="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179687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528</v>
      </c>
      <c r="G46" s="8" t="s">
        <v>529</v>
      </c>
      <c r="H46" s="8" t="s">
        <v>530</v>
      </c>
      <c r="I46" s="8" t="s">
        <v>531</v>
      </c>
      <c r="J46" s="9" t="s">
        <v>532</v>
      </c>
    </row>
    <row r="47" spans="2:10" ht="57.75" customHeight="1" x14ac:dyDescent="0.2">
      <c r="B47" s="10"/>
      <c r="C47" s="1140" t="s">
        <v>3</v>
      </c>
      <c r="D47" s="1140"/>
      <c r="E47" s="1141"/>
      <c r="F47" s="11">
        <v>14.23</v>
      </c>
      <c r="G47" s="12">
        <v>26.81</v>
      </c>
      <c r="H47" s="12">
        <v>22.51</v>
      </c>
      <c r="I47" s="12">
        <v>25.21</v>
      </c>
      <c r="J47" s="13">
        <v>30.51</v>
      </c>
    </row>
    <row r="48" spans="2:10" ht="57.75" customHeight="1" x14ac:dyDescent="0.2">
      <c r="B48" s="14"/>
      <c r="C48" s="1142" t="s">
        <v>4</v>
      </c>
      <c r="D48" s="1142"/>
      <c r="E48" s="1143"/>
      <c r="F48" s="15">
        <v>11.57</v>
      </c>
      <c r="G48" s="16">
        <v>12.04</v>
      </c>
      <c r="H48" s="16">
        <v>11.47</v>
      </c>
      <c r="I48" s="16">
        <v>11.61</v>
      </c>
      <c r="J48" s="17">
        <v>12</v>
      </c>
    </row>
    <row r="49" spans="2:10" ht="57.75" customHeight="1" thickBot="1" x14ac:dyDescent="0.25">
      <c r="B49" s="18"/>
      <c r="C49" s="1144" t="s">
        <v>5</v>
      </c>
      <c r="D49" s="1144"/>
      <c r="E49" s="1145"/>
      <c r="F49" s="19">
        <v>2.44</v>
      </c>
      <c r="G49" s="20">
        <v>14.96</v>
      </c>
      <c r="H49" s="20" t="s">
        <v>533</v>
      </c>
      <c r="I49" s="20">
        <v>3.52</v>
      </c>
      <c r="J49" s="21">
        <v>6.57</v>
      </c>
    </row>
    <row r="50" spans="2:10" ht="13" x14ac:dyDescent="0.2"/>
  </sheetData>
  <sheetProtection algorithmName="SHA-512" hashValue="3qsTXuYhQWQph2BS1Dsu4Mn8/8KPFIrc3mP1pBFmRVUh26cr37cezQuzQJqyN1A9v2EXoaRvxFoa84N//KOPOg==" saltValue="vLK8gPoHMoeQt33gCdXSY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dcterms:created xsi:type="dcterms:W3CDTF">2026-02-23T06:06:27Z</dcterms:created>
  <dcterms:modified xsi:type="dcterms:W3CDTF">2026-03-25T03:09:54Z</dcterms:modified>
  <cp:category/>
</cp:coreProperties>
</file>