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C:\Users\78368248\Desktop\新しいフォルダー\"/>
    </mc:Choice>
  </mc:AlternateContent>
  <xr:revisionPtr revIDLastSave="0" documentId="13_ncr:1_{95819FF6-D8C3-4142-879A-CBC5C063A774}" xr6:coauthVersionLast="47" xr6:coauthVersionMax="47" xr10:uidLastSave="{00000000-0000-0000-0000-000000000000}"/>
  <bookViews>
    <workbookView xWindow="-110" yWindow="-110" windowWidth="19420" windowHeight="1150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4"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CO37" i="10"/>
  <c r="BE37" i="10"/>
  <c r="AM37" i="10"/>
  <c r="U37" i="10"/>
  <c r="C37" i="10"/>
  <c r="BE36" i="10"/>
  <c r="AM36" i="10"/>
  <c r="C36" i="10"/>
  <c r="BW35" i="10"/>
  <c r="BW36" i="10" s="1"/>
  <c r="BE35" i="10"/>
  <c r="BW34" i="10"/>
  <c r="C34" i="10"/>
  <c r="CO34" i="10" l="1"/>
  <c r="CO35" i="10" s="1"/>
  <c r="CO36" i="10" s="1"/>
  <c r="BW37" i="10"/>
  <c r="BW38" i="10" s="1"/>
  <c r="BW39" i="10" s="1"/>
  <c r="C35" i="10"/>
  <c r="U34" i="10"/>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BE34" i="10" l="1"/>
</calcChain>
</file>

<file path=xl/sharedStrings.xml><?xml version="1.0" encoding="utf-8"?>
<sst xmlns="http://schemas.openxmlformats.org/spreadsheetml/2006/main" count="1155" uniqueCount="564">
  <si>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</si>
  <si>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</si>
  <si>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</si>
  <si>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</si>
  <si>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</si>
  <si>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</si>
  <si>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</si>
  <si>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</si>
  <si>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</si>
  <si>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</si>
  <si>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</si>
  <si>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</si>
  <si>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</si>
  <si>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</si>
  <si>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</si>
  <si>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</si>
  <si>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</si>
  <si>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</si>
  <si>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</si>
  <si>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</si>
  <si>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</si>
  <si>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</si>
  <si>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</si>
  <si>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</si>
  <si>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</si>
  <si>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</si>
  <si>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</si>
  <si>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</si>
  <si>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</si>
  <si>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</si>
  <si>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</si>
  <si>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</si>
  <si>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</si>
  <si>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</si>
  <si>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</si>
  <si>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</si>
  <si>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</si>
  <si>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</si>
  <si>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</si>
  <si>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</si>
  <si>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</si>
  <si>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</si>
  <si>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</si>
  <si>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</si>
  <si>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</si>
  <si>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</si>
  <si>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</si>
  <si>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</si>
  <si>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</si>
  <si>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</si>
  <si>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</si>
  <si>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</si>
  <si>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</si>
  <si>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</si>
  <si>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</si>
  <si>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</si>
  <si>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</si>
  <si>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</si>
  <si>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</si>
  <si>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</si>
  <si>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</si>
  <si>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</si>
  <si>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</si>
  <si>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</si>
  <si>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</si>
  <si>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</si>
  <si>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</si>
  <si>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</si>
  <si>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</si>
  <si>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</si>
  <si>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</si>
  <si>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</si>
  <si>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</si>
  <si>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</si>
  <si>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</si>
  <si>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</si>
  <si>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</si>
  <si>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</si>
  <si>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</si>
  <si>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神奈川県</t>
    <phoneticPr fontId="5"/>
  </si>
  <si>
    <t>市町村類型</t>
    <phoneticPr fontId="5"/>
  </si>
  <si>
    <t>Ⅲ－２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</si>
  <si>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</si>
  <si>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</si>
  <si>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</si>
  <si>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</si>
  <si>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</si>
  <si>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</si>
  <si>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</si>
  <si>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</si>
  <si>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</si>
  <si>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</si>
  <si>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</si>
  <si>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</si>
  <si>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箱根町</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</si>
  <si>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</si>
  <si>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</si>
  <si>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</si>
  <si>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</si>
  <si>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</si>
  <si>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</si>
  <si>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</si>
  <si>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</si>
  <si>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</si>
  <si>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</si>
  <si>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</si>
  <si>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</si>
  <si>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</si>
  <si>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</si>
  <si>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</si>
  <si>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</si>
  <si>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</si>
  <si>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</si>
  <si>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</si>
  <si>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</si>
  <si>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</si>
  <si>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</si>
  <si>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</si>
  <si>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-4.2</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</si>
  <si>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</si>
  <si>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</si>
  <si>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</si>
  <si>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</si>
  <si>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</si>
  <si>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</si>
  <si>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</si>
  <si>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</si>
  <si>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</si>
  <si>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</si>
  <si>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</si>
  <si>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</si>
  <si>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</si>
  <si>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</si>
  <si>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</si>
  <si>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</si>
  <si>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</si>
  <si>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</si>
  <si>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</si>
  <si>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</si>
  <si>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</si>
  <si>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</si>
  <si>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-0.7</t>
    <phoneticPr fontId="5"/>
  </si>
  <si>
    <t>基準財政需要額</t>
    <phoneticPr fontId="25"/>
  </si>
  <si>
    <t>うち日本人(％)</t>
    <phoneticPr fontId="5"/>
  </si>
  <si>
    <t>-3.3</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</si>
  <si>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</si>
  <si>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</si>
  <si>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</si>
  <si>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</si>
  <si>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</si>
  <si>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</si>
  <si>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</si>
  <si>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</si>
  <si>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</si>
  <si>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</si>
  <si>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</si>
  <si>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</si>
  <si>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</si>
  <si>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</si>
  <si>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</si>
  <si>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</si>
  <si>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</si>
  <si>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</si>
  <si>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</si>
  <si>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</si>
  <si>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</si>
  <si>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</si>
  <si>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</si>
  <si>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</si>
  <si>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</si>
  <si>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</si>
  <si>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</si>
  <si>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</si>
  <si>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</si>
  <si>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</si>
  <si>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</si>
  <si>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</si>
  <si>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</si>
  <si>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</si>
  <si>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</si>
  <si>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</si>
  <si>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</si>
  <si>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</si>
  <si>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</si>
  <si>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</si>
  <si>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</si>
  <si>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</si>
  <si>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</si>
  <si>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</si>
  <si>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</si>
  <si>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</si>
  <si>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</si>
  <si>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</si>
  <si>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</si>
  <si>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</si>
  <si>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</si>
  <si>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</si>
  <si>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</si>
  <si>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</si>
  <si>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</si>
  <si>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</si>
  <si>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</si>
  <si>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</si>
  <si>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神奈川県箱根町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</si>
  <si>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</si>
  <si>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</si>
  <si>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</si>
  <si>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</si>
  <si>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</si>
  <si>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</si>
  <si>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</si>
  <si>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</si>
  <si>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</si>
  <si>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</si>
  <si>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</si>
  <si>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</si>
  <si>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</si>
  <si>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</si>
  <si>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</si>
  <si>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</si>
  <si>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</si>
  <si>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</si>
  <si>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</si>
  <si>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</si>
  <si>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</si>
  <si>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</si>
  <si>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</si>
  <si>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</si>
  <si>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</si>
  <si>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</si>
  <si>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</si>
  <si>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</si>
  <si>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</si>
  <si>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</si>
  <si>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</si>
  <si>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</si>
  <si>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</si>
  <si>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</si>
  <si>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</si>
  <si>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</si>
  <si>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</si>
  <si>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</si>
  <si>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</si>
  <si>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</si>
  <si>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</si>
  <si>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</si>
  <si>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</si>
  <si>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</si>
  <si>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</si>
  <si>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</si>
  <si>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</si>
  <si>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</si>
  <si>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</si>
  <si>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</si>
  <si>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</si>
  <si>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</si>
  <si>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</si>
  <si>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</si>
  <si>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</si>
  <si>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</si>
  <si>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</si>
  <si>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</si>
  <si>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</si>
  <si>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</si>
  <si>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</si>
  <si>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</si>
  <si>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</si>
  <si>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</si>
  <si>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</si>
  <si>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</si>
  <si>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</si>
  <si>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</si>
  <si>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</si>
  <si>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</si>
  <si>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</si>
  <si>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</si>
  <si>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</si>
  <si>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</si>
  <si>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</si>
  <si>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</si>
  <si>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</si>
  <si>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</si>
  <si>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</si>
  <si>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</si>
  <si>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</si>
  <si>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</si>
  <si>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</si>
  <si>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</si>
  <si>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</si>
  <si>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</si>
  <si>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</si>
  <si>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</si>
  <si>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</si>
  <si>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</si>
  <si>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</si>
  <si>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</si>
  <si>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</si>
  <si>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</si>
  <si>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</si>
  <si>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</si>
  <si>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</si>
  <si>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</si>
  <si>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</si>
  <si>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</si>
  <si>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</si>
  <si>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</si>
  <si>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</si>
  <si>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</si>
  <si>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</si>
  <si>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</si>
  <si>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</si>
  <si>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</si>
  <si>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</si>
  <si>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</si>
  <si>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</si>
  <si>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</si>
  <si>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</si>
  <si>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</si>
  <si>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</si>
  <si>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</si>
  <si>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</si>
  <si>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</si>
  <si>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</si>
  <si>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</si>
  <si>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</si>
  <si>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</si>
  <si>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</si>
  <si>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</si>
  <si>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</si>
  <si>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</si>
  <si>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</si>
  <si>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</si>
  <si>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</si>
  <si>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</si>
  <si>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</si>
  <si>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</si>
  <si>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</si>
  <si>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</si>
  <si>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</si>
  <si>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</si>
  <si>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</si>
  <si>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</si>
  <si>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</si>
  <si>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</si>
  <si>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</si>
  <si>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</si>
  <si>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</si>
  <si>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</si>
  <si>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</si>
  <si>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</si>
  <si>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</si>
  <si>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</si>
  <si>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</si>
  <si>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</si>
  <si>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神奈川県箱根町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</si>
  <si>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</si>
  <si>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</si>
  <si>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</si>
  <si>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</si>
  <si>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</si>
  <si>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</si>
  <si>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</si>
  <si>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</si>
  <si>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</si>
  <si>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</si>
  <si>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</si>
  <si>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</si>
  <si>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</si>
  <si>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</si>
  <si>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</si>
  <si>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</si>
  <si>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</si>
  <si>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</si>
  <si>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</si>
  <si>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</si>
  <si>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育英奨学金特別会計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</si>
  <si>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</si>
  <si>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</si>
  <si>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</si>
  <si>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</si>
  <si>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</si>
  <si>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</si>
  <si>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</si>
  <si>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</si>
  <si>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</si>
  <si>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</si>
  <si>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</si>
  <si>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</si>
  <si>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</si>
  <si>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</si>
  <si>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</si>
  <si>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介護保険特別会計</t>
    <phoneticPr fontId="5"/>
  </si>
  <si>
    <t>水道事業会計</t>
    <phoneticPr fontId="5"/>
  </si>
  <si>
    <t>法適用企業</t>
    <phoneticPr fontId="5"/>
  </si>
  <si>
    <t>公共下水道事業会計</t>
    <phoneticPr fontId="5"/>
  </si>
  <si>
    <t>温泉特別会計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</si>
  <si>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</si>
  <si>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</si>
  <si>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</si>
  <si>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</si>
  <si>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</si>
  <si>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</si>
  <si>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</si>
  <si>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</si>
  <si>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</si>
  <si>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</si>
  <si>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</si>
  <si>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</si>
  <si>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</si>
  <si>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</si>
  <si>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</si>
  <si>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</si>
  <si>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</si>
  <si>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</si>
  <si>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</si>
  <si>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</si>
  <si>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</si>
  <si>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</si>
  <si>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</si>
  <si>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</si>
  <si>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</si>
  <si>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</si>
  <si>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</si>
  <si>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</si>
  <si>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</si>
  <si>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</si>
  <si>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</si>
  <si>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</si>
  <si>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</si>
  <si>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</si>
  <si>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</si>
  <si>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</si>
  <si>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</si>
  <si>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</si>
  <si>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</si>
  <si>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</si>
  <si>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</si>
  <si>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</si>
  <si>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</si>
  <si>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</si>
  <si>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</si>
  <si>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</si>
  <si>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</si>
  <si>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</si>
  <si>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</si>
  <si>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</si>
  <si>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</si>
  <si>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</si>
  <si>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</si>
  <si>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</si>
  <si>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</si>
  <si>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</si>
  <si>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</si>
  <si>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</si>
  <si>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</si>
  <si>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</si>
  <si>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</si>
  <si>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</si>
  <si>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</si>
  <si>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</si>
  <si>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</si>
  <si>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</si>
  <si>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</si>
  <si>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</si>
  <si>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</si>
  <si>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</si>
  <si>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</si>
  <si>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</si>
  <si>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</si>
  <si>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</si>
  <si>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</si>
  <si>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</si>
  <si>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</si>
  <si>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</si>
  <si>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</si>
  <si>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</si>
  <si>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</si>
  <si>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</si>
  <si>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</si>
  <si>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</si>
  <si>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</si>
  <si>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</si>
  <si>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</si>
  <si>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</si>
  <si>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</si>
  <si>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</si>
  <si>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</si>
  <si>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</si>
  <si>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</si>
  <si>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</si>
  <si>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</si>
  <si>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</si>
  <si>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</si>
  <si>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</si>
  <si>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</si>
  <si>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</si>
  <si>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</si>
  <si>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</si>
  <si>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</si>
  <si>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</si>
  <si>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</si>
  <si>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</si>
  <si>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</si>
  <si>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</si>
  <si>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</si>
  <si>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</si>
  <si>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</si>
  <si>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</si>
  <si>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</si>
  <si>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</si>
  <si>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</si>
  <si>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</si>
  <si>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</si>
  <si>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</si>
  <si>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</si>
  <si>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</si>
  <si>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</si>
  <si>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</si>
  <si>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</si>
  <si>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</si>
  <si>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</si>
  <si>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</si>
  <si>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</si>
  <si>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</si>
  <si>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</si>
  <si>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</si>
  <si>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</si>
  <si>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</si>
  <si>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</si>
  <si>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</si>
  <si>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</si>
  <si>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</si>
  <si>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6.79</t>
  </si>
  <si>
    <t>▲ 2.24</t>
  </si>
  <si>
    <t>一般会計</t>
  </si>
  <si>
    <t>公共下水道事業会計</t>
  </si>
  <si>
    <t>水道事業会計</t>
  </si>
  <si>
    <t>介護保険特別会計</t>
  </si>
  <si>
    <t>温泉特別会計</t>
  </si>
  <si>
    <t>後期高齢者医療特別会計</t>
  </si>
  <si>
    <t>国民健康保険特別会計</t>
  </si>
  <si>
    <t>育英奨学金特別会計</t>
  </si>
  <si>
    <t>その他会計（赤字）</t>
  </si>
  <si>
    <t>その他会計（黒字）</t>
  </si>
  <si>
    <t>R02</t>
    <phoneticPr fontId="5"/>
  </si>
  <si>
    <t>R03</t>
    <phoneticPr fontId="5"/>
  </si>
  <si>
    <t>R04</t>
    <phoneticPr fontId="5"/>
  </si>
  <si>
    <t>R05</t>
    <phoneticPr fontId="5"/>
  </si>
  <si>
    <t>R06</t>
    <phoneticPr fontId="5"/>
  </si>
  <si>
    <t>箱根町外二カ市組合</t>
    <rPh sb="0" eb="3">
      <t>ハコネマチ</t>
    </rPh>
    <rPh sb="3" eb="4">
      <t>ソト</t>
    </rPh>
    <rPh sb="4" eb="5">
      <t>ニ</t>
    </rPh>
    <rPh sb="6" eb="7">
      <t>イチ</t>
    </rPh>
    <rPh sb="7" eb="9">
      <t>クミアイ</t>
    </rPh>
    <phoneticPr fontId="2"/>
  </si>
  <si>
    <t>神奈川県市町村退職手当組合</t>
    <rPh sb="0" eb="4">
      <t>カナガワケン</t>
    </rPh>
    <rPh sb="4" eb="9">
      <t>シチョウソンタイショク</t>
    </rPh>
    <rPh sb="9" eb="11">
      <t>テアテ</t>
    </rPh>
    <rPh sb="11" eb="13">
      <t>クミアイ</t>
    </rPh>
    <phoneticPr fontId="2"/>
  </si>
  <si>
    <t>神奈川県後期高齢者医療広域連合</t>
    <rPh sb="0" eb="6">
      <t>カナガワケンコウキ</t>
    </rPh>
    <rPh sb="6" eb="9">
      <t>コウレイシャ</t>
    </rPh>
    <rPh sb="9" eb="11">
      <t>イリョウ</t>
    </rPh>
    <rPh sb="11" eb="13">
      <t>コウイキ</t>
    </rPh>
    <rPh sb="13" eb="15">
      <t>レンゴウ</t>
    </rPh>
    <phoneticPr fontId="2"/>
  </si>
  <si>
    <t>神奈川県後期高齢者医療広域連合（後期高齢者医療特別会計）</t>
    <rPh sb="0" eb="6">
      <t>カナガワケンコウキ</t>
    </rPh>
    <rPh sb="6" eb="9">
      <t>コウレイシャ</t>
    </rPh>
    <rPh sb="9" eb="11">
      <t>イリョウ</t>
    </rPh>
    <rPh sb="11" eb="13">
      <t>コウイキ</t>
    </rPh>
    <rPh sb="13" eb="15">
      <t>レンゴウ</t>
    </rPh>
    <rPh sb="16" eb="18">
      <t>コウキ</t>
    </rPh>
    <rPh sb="18" eb="21">
      <t>コウレイシャ</t>
    </rPh>
    <rPh sb="21" eb="23">
      <t>イリョウ</t>
    </rPh>
    <rPh sb="23" eb="25">
      <t>トクベツ</t>
    </rPh>
    <rPh sb="25" eb="27">
      <t>カイケイ</t>
    </rPh>
    <phoneticPr fontId="2"/>
  </si>
  <si>
    <t>神奈川県市町村情報システム協同事業組合</t>
    <rPh sb="0" eb="9">
      <t>カナガワケンシチョウソンジョウホウ</t>
    </rPh>
    <rPh sb="13" eb="15">
      <t>キョウドウ</t>
    </rPh>
    <rPh sb="15" eb="19">
      <t>ジギョウクミアイ</t>
    </rPh>
    <phoneticPr fontId="2"/>
  </si>
  <si>
    <t>（公財）箱根町文化スポーツ財団</t>
    <rPh sb="1" eb="2">
      <t>コウ</t>
    </rPh>
    <rPh sb="2" eb="3">
      <t>ザイ</t>
    </rPh>
    <rPh sb="4" eb="7">
      <t>ハコネマチ</t>
    </rPh>
    <rPh sb="7" eb="9">
      <t>ブンカ</t>
    </rPh>
    <rPh sb="13" eb="15">
      <t>ザイダン</t>
    </rPh>
    <phoneticPr fontId="2"/>
  </si>
  <si>
    <t>（一財）箱根町観光協会</t>
    <rPh sb="1" eb="2">
      <t>イチ</t>
    </rPh>
    <rPh sb="2" eb="3">
      <t>ザイ</t>
    </rPh>
    <rPh sb="4" eb="7">
      <t>ハコネマチ</t>
    </rPh>
    <rPh sb="7" eb="11">
      <t>カンコウキョウカイ</t>
    </rPh>
    <phoneticPr fontId="2"/>
  </si>
  <si>
    <t>（公財）かながわ健康財団</t>
    <rPh sb="1" eb="2">
      <t>コウ</t>
    </rPh>
    <rPh sb="2" eb="3">
      <t>ザイ</t>
    </rPh>
    <rPh sb="8" eb="10">
      <t>ケンコウ</t>
    </rPh>
    <rPh sb="10" eb="12">
      <t>ザイダン</t>
    </rPh>
    <phoneticPr fontId="2"/>
  </si>
  <si>
    <t>災害支援基金</t>
    <rPh sb="0" eb="6">
      <t>サイガイシエンキキン</t>
    </rPh>
    <phoneticPr fontId="5"/>
  </si>
  <si>
    <t>国際交流基金</t>
    <rPh sb="0" eb="6">
      <t>コクサイコウリュウキキン</t>
    </rPh>
    <phoneticPr fontId="5"/>
  </si>
  <si>
    <t>社会福祉基金</t>
    <rPh sb="0" eb="4">
      <t>シャカイフクシ</t>
    </rPh>
    <rPh sb="4" eb="6">
      <t>キキン</t>
    </rPh>
    <phoneticPr fontId="5"/>
  </si>
  <si>
    <t>町有林整備基金</t>
    <rPh sb="0" eb="2">
      <t>チョウユウ</t>
    </rPh>
    <rPh sb="2" eb="3">
      <t>リン</t>
    </rPh>
    <rPh sb="3" eb="5">
      <t>セイビ</t>
    </rPh>
    <rPh sb="5" eb="7">
      <t>キキン</t>
    </rPh>
    <phoneticPr fontId="5"/>
  </si>
  <si>
    <t>-</t>
    <phoneticPr fontId="2"/>
  </si>
  <si>
    <t>南足柄市外四ケ市町組合</t>
    <rPh sb="0" eb="1">
      <t>ミナミ</t>
    </rPh>
    <rPh sb="1" eb="3">
      <t>アシガラ</t>
    </rPh>
    <rPh sb="3" eb="4">
      <t>シ</t>
    </rPh>
    <rPh sb="4" eb="5">
      <t>ソト</t>
    </rPh>
    <rPh sb="5" eb="6">
      <t>ヨン</t>
    </rPh>
    <rPh sb="7" eb="8">
      <t>イチ</t>
    </rPh>
    <rPh sb="8" eb="9">
      <t>チョウ</t>
    </rPh>
    <rPh sb="9" eb="11">
      <t>クミアイ</t>
    </rPh>
    <phoneticPr fontId="2"/>
  </si>
  <si>
    <t>育英奨学基金</t>
    <rPh sb="0" eb="2">
      <t>イクエイ</t>
    </rPh>
    <rPh sb="2" eb="4">
      <t>ショウガク</t>
    </rPh>
    <rPh sb="4" eb="6">
      <t>キキン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</si>
</sst>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117234</c:v>
                </c:pt>
                <c:pt idx="1">
                  <c:v>97758</c:v>
                </c:pt>
                <c:pt idx="2">
                  <c:v>91338</c:v>
                </c:pt>
                <c:pt idx="3">
                  <c:v>103975</c:v>
                </c:pt>
                <c:pt idx="4">
                  <c:v>112678</c:v>
                </c:pt>
              </c:numCache>
            </c:numRef>
          </c:val>
          <c:smooth val="0"/>
          <c:extLst>
            <c:ext xmlns:c16="http://schemas.microsoft.com/office/drawing/2014/chart" uri="{C3380CC4-5D6E-409C-BE32-E72D297353CC}">
              <c16:uniqueId val="{00000000-9D09-4D28-935D-04CE35AD911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150986</c:v>
                </c:pt>
                <c:pt idx="1">
                  <c:v>65161</c:v>
                </c:pt>
                <c:pt idx="2">
                  <c:v>51100</c:v>
                </c:pt>
                <c:pt idx="3">
                  <c:v>123433</c:v>
                </c:pt>
                <c:pt idx="4">
                  <c:v>218357</c:v>
                </c:pt>
              </c:numCache>
            </c:numRef>
          </c:val>
          <c:smooth val="0"/>
          <c:extLst>
            <c:ext xmlns:c16="http://schemas.microsoft.com/office/drawing/2014/chart" uri="{C3380CC4-5D6E-409C-BE32-E72D297353CC}">
              <c16:uniqueId val="{00000001-9D09-4D28-935D-04CE35AD911C}"/>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7.32</c:v>
                </c:pt>
                <c:pt idx="1">
                  <c:v>7.91</c:v>
                </c:pt>
                <c:pt idx="2">
                  <c:v>6.66</c:v>
                </c:pt>
                <c:pt idx="3">
                  <c:v>7.47</c:v>
                </c:pt>
                <c:pt idx="4">
                  <c:v>6.68</c:v>
                </c:pt>
              </c:numCache>
            </c:numRef>
          </c:val>
          <c:extLst>
            <c:ext xmlns:c16="http://schemas.microsoft.com/office/drawing/2014/chart" uri="{C3380CC4-5D6E-409C-BE32-E72D297353CC}">
              <c16:uniqueId val="{00000000-2212-45AA-A778-F10583672CBF}"/>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25.76</c:v>
                </c:pt>
                <c:pt idx="1">
                  <c:v>31.54</c:v>
                </c:pt>
                <c:pt idx="2">
                  <c:v>38.64</c:v>
                </c:pt>
                <c:pt idx="3">
                  <c:v>34.979999999999997</c:v>
                </c:pt>
                <c:pt idx="4">
                  <c:v>45.56</c:v>
                </c:pt>
              </c:numCache>
            </c:numRef>
          </c:val>
          <c:extLst>
            <c:ext xmlns:c16="http://schemas.microsoft.com/office/drawing/2014/chart" uri="{C3380CC4-5D6E-409C-BE32-E72D297353CC}">
              <c16:uniqueId val="{00000001-2212-45AA-A778-F10583672CBF}"/>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-6.79</c:v>
                </c:pt>
                <c:pt idx="1">
                  <c:v>5.68</c:v>
                </c:pt>
                <c:pt idx="2">
                  <c:v>6.04</c:v>
                </c:pt>
                <c:pt idx="3">
                  <c:v>-2.2400000000000002</c:v>
                </c:pt>
                <c:pt idx="4">
                  <c:v>10.46</c:v>
                </c:pt>
              </c:numCache>
            </c:numRef>
          </c:val>
          <c:smooth val="0"/>
          <c:extLst>
            <c:ext xmlns:c16="http://schemas.microsoft.com/office/drawing/2014/chart" uri="{C3380CC4-5D6E-409C-BE32-E72D297353CC}">
              <c16:uniqueId val="{00000002-2212-45AA-A778-F10583672CBF}"/>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6B53-4C58-A4CC-130FED3DF097}"/>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6B53-4C58-A4CC-130FED3DF097}"/>
            </c:ext>
          </c:extLst>
        </c:ser>
        <c:ser>
          <c:idx val="2"/>
          <c:order val="2"/>
          <c:tx>
            <c:strRef>
              <c:f>データシート!$A$29</c:f>
              <c:strCache>
                <c:ptCount val="1"/>
                <c:pt idx="0">
                  <c:v>育英奨学金特別会計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0.32</c:v>
                </c:pt>
                <c:pt idx="2">
                  <c:v>#N/A</c:v>
                </c:pt>
                <c:pt idx="3">
                  <c:v>0.4</c:v>
                </c:pt>
                <c:pt idx="4">
                  <c:v>#N/A</c:v>
                </c:pt>
                <c:pt idx="5">
                  <c:v>0.37</c:v>
                </c:pt>
                <c:pt idx="6">
                  <c:v>#N/A</c:v>
                </c:pt>
                <c:pt idx="7">
                  <c:v>0.22</c:v>
                </c:pt>
                <c:pt idx="8">
                  <c:v>#N/A</c:v>
                </c:pt>
                <c:pt idx="9">
                  <c:v>7.0000000000000007E-2</c:v>
                </c:pt>
              </c:numCache>
            </c:numRef>
          </c:val>
          <c:extLst>
            <c:ext xmlns:c16="http://schemas.microsoft.com/office/drawing/2014/chart" uri="{C3380CC4-5D6E-409C-BE32-E72D297353CC}">
              <c16:uniqueId val="{00000002-6B53-4C58-A4CC-130FED3DF097}"/>
            </c:ext>
          </c:extLst>
        </c:ser>
        <c:ser>
          <c:idx val="3"/>
          <c:order val="3"/>
          <c:tx>
            <c:strRef>
              <c:f>データシート!$A$30</c:f>
              <c:strCache>
                <c:ptCount val="1"/>
                <c:pt idx="0">
                  <c:v>国民健康保険特別会計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0.93</c:v>
                </c:pt>
                <c:pt idx="2">
                  <c:v>#N/A</c:v>
                </c:pt>
                <c:pt idx="3">
                  <c:v>0.97</c:v>
                </c:pt>
                <c:pt idx="4">
                  <c:v>#N/A</c:v>
                </c:pt>
                <c:pt idx="5">
                  <c:v>1.41</c:v>
                </c:pt>
                <c:pt idx="6">
                  <c:v>#N/A</c:v>
                </c:pt>
                <c:pt idx="7">
                  <c:v>0.74</c:v>
                </c:pt>
                <c:pt idx="8">
                  <c:v>#N/A</c:v>
                </c:pt>
                <c:pt idx="9">
                  <c:v>0.5</c:v>
                </c:pt>
              </c:numCache>
            </c:numRef>
          </c:val>
          <c:extLst>
            <c:ext xmlns:c16="http://schemas.microsoft.com/office/drawing/2014/chart" uri="{C3380CC4-5D6E-409C-BE32-E72D297353CC}">
              <c16:uniqueId val="{00000003-6B53-4C58-A4CC-130FED3DF097}"/>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0.18</c:v>
                </c:pt>
                <c:pt idx="2">
                  <c:v>#N/A</c:v>
                </c:pt>
                <c:pt idx="3">
                  <c:v>0.21</c:v>
                </c:pt>
                <c:pt idx="4">
                  <c:v>#N/A</c:v>
                </c:pt>
                <c:pt idx="5">
                  <c:v>0.26</c:v>
                </c:pt>
                <c:pt idx="6">
                  <c:v>#N/A</c:v>
                </c:pt>
                <c:pt idx="7">
                  <c:v>0.25</c:v>
                </c:pt>
                <c:pt idx="8">
                  <c:v>#N/A</c:v>
                </c:pt>
                <c:pt idx="9">
                  <c:v>0.55000000000000004</c:v>
                </c:pt>
              </c:numCache>
            </c:numRef>
          </c:val>
          <c:extLst>
            <c:ext xmlns:c16="http://schemas.microsoft.com/office/drawing/2014/chart" uri="{C3380CC4-5D6E-409C-BE32-E72D297353CC}">
              <c16:uniqueId val="{00000004-6B53-4C58-A4CC-130FED3DF097}"/>
            </c:ext>
          </c:extLst>
        </c:ser>
        <c:ser>
          <c:idx val="5"/>
          <c:order val="5"/>
          <c:tx>
            <c:strRef>
              <c:f>データシート!$A$32</c:f>
              <c:strCache>
                <c:ptCount val="1"/>
                <c:pt idx="0">
                  <c:v>温泉特別会計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0.62</c:v>
                </c:pt>
                <c:pt idx="2">
                  <c:v>#N/A</c:v>
                </c:pt>
                <c:pt idx="3">
                  <c:v>0.49</c:v>
                </c:pt>
                <c:pt idx="4">
                  <c:v>#N/A</c:v>
                </c:pt>
                <c:pt idx="5">
                  <c:v>0.25</c:v>
                </c:pt>
                <c:pt idx="6">
                  <c:v>#N/A</c:v>
                </c:pt>
                <c:pt idx="7">
                  <c:v>0.52</c:v>
                </c:pt>
                <c:pt idx="8">
                  <c:v>#N/A</c:v>
                </c:pt>
                <c:pt idx="9">
                  <c:v>0.56000000000000005</c:v>
                </c:pt>
              </c:numCache>
            </c:numRef>
          </c:val>
          <c:extLst>
            <c:ext xmlns:c16="http://schemas.microsoft.com/office/drawing/2014/chart" uri="{C3380CC4-5D6E-409C-BE32-E72D297353CC}">
              <c16:uniqueId val="{00000005-6B53-4C58-A4CC-130FED3DF097}"/>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0.86</c:v>
                </c:pt>
                <c:pt idx="2">
                  <c:v>#N/A</c:v>
                </c:pt>
                <c:pt idx="3">
                  <c:v>0.91</c:v>
                </c:pt>
                <c:pt idx="4">
                  <c:v>#N/A</c:v>
                </c:pt>
                <c:pt idx="5">
                  <c:v>0.68</c:v>
                </c:pt>
                <c:pt idx="6">
                  <c:v>#N/A</c:v>
                </c:pt>
                <c:pt idx="7">
                  <c:v>0.75</c:v>
                </c:pt>
                <c:pt idx="8">
                  <c:v>#N/A</c:v>
                </c:pt>
                <c:pt idx="9">
                  <c:v>1.05</c:v>
                </c:pt>
              </c:numCache>
            </c:numRef>
          </c:val>
          <c:extLst>
            <c:ext xmlns:c16="http://schemas.microsoft.com/office/drawing/2014/chart" uri="{C3380CC4-5D6E-409C-BE32-E72D297353CC}">
              <c16:uniqueId val="{00000006-6B53-4C58-A4CC-130FED3DF097}"/>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2.63</c:v>
                </c:pt>
                <c:pt idx="2">
                  <c:v>#N/A</c:v>
                </c:pt>
                <c:pt idx="3">
                  <c:v>2.46</c:v>
                </c:pt>
                <c:pt idx="4">
                  <c:v>#N/A</c:v>
                </c:pt>
                <c:pt idx="5">
                  <c:v>2.54</c:v>
                </c:pt>
                <c:pt idx="6">
                  <c:v>#N/A</c:v>
                </c:pt>
                <c:pt idx="7">
                  <c:v>3.84</c:v>
                </c:pt>
                <c:pt idx="8">
                  <c:v>#N/A</c:v>
                </c:pt>
                <c:pt idx="9">
                  <c:v>4.46</c:v>
                </c:pt>
              </c:numCache>
            </c:numRef>
          </c:val>
          <c:extLst>
            <c:ext xmlns:c16="http://schemas.microsoft.com/office/drawing/2014/chart" uri="{C3380CC4-5D6E-409C-BE32-E72D297353CC}">
              <c16:uniqueId val="{00000007-6B53-4C58-A4CC-130FED3DF097}"/>
            </c:ext>
          </c:extLst>
        </c:ser>
        <c:ser>
          <c:idx val="8"/>
          <c:order val="8"/>
          <c:tx>
            <c:strRef>
              <c:f>データシート!$A$35</c:f>
              <c:strCache>
                <c:ptCount val="1"/>
                <c:pt idx="0">
                  <c:v>公共下水道事業会計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3.78</c:v>
                </c:pt>
                <c:pt idx="2">
                  <c:v>#N/A</c:v>
                </c:pt>
                <c:pt idx="3">
                  <c:v>3.45</c:v>
                </c:pt>
                <c:pt idx="4">
                  <c:v>#N/A</c:v>
                </c:pt>
                <c:pt idx="5">
                  <c:v>3.9</c:v>
                </c:pt>
                <c:pt idx="6">
                  <c:v>#N/A</c:v>
                </c:pt>
                <c:pt idx="7">
                  <c:v>5.56</c:v>
                </c:pt>
                <c:pt idx="8">
                  <c:v>#N/A</c:v>
                </c:pt>
                <c:pt idx="9">
                  <c:v>6.6</c:v>
                </c:pt>
              </c:numCache>
            </c:numRef>
          </c:val>
          <c:extLst>
            <c:ext xmlns:c16="http://schemas.microsoft.com/office/drawing/2014/chart" uri="{C3380CC4-5D6E-409C-BE32-E72D297353CC}">
              <c16:uniqueId val="{00000008-6B53-4C58-A4CC-130FED3DF097}"/>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6.99</c:v>
                </c:pt>
                <c:pt idx="2">
                  <c:v>#N/A</c:v>
                </c:pt>
                <c:pt idx="3">
                  <c:v>7.5</c:v>
                </c:pt>
                <c:pt idx="4">
                  <c:v>#N/A</c:v>
                </c:pt>
                <c:pt idx="5">
                  <c:v>6.28</c:v>
                </c:pt>
                <c:pt idx="6">
                  <c:v>#N/A</c:v>
                </c:pt>
                <c:pt idx="7">
                  <c:v>7.24</c:v>
                </c:pt>
                <c:pt idx="8">
                  <c:v>#N/A</c:v>
                </c:pt>
                <c:pt idx="9">
                  <c:v>6.6</c:v>
                </c:pt>
              </c:numCache>
            </c:numRef>
          </c:val>
          <c:extLst>
            <c:ext xmlns:c16="http://schemas.microsoft.com/office/drawing/2014/chart" uri="{C3380CC4-5D6E-409C-BE32-E72D297353CC}">
              <c16:uniqueId val="{00000009-6B53-4C58-A4CC-130FED3DF097}"/>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450</c:v>
                </c:pt>
                <c:pt idx="5">
                  <c:v>453</c:v>
                </c:pt>
                <c:pt idx="8">
                  <c:v>463</c:v>
                </c:pt>
                <c:pt idx="11">
                  <c:v>472</c:v>
                </c:pt>
                <c:pt idx="14">
                  <c:v>460</c:v>
                </c:pt>
              </c:numCache>
            </c:numRef>
          </c:val>
          <c:extLst>
            <c:ext xmlns:c16="http://schemas.microsoft.com/office/drawing/2014/chart" uri="{C3380CC4-5D6E-409C-BE32-E72D297353CC}">
              <c16:uniqueId val="{00000000-C4C4-48D4-8F77-5668487DBD1C}"/>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C4C4-48D4-8F77-5668487DBD1C}"/>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C4C4-48D4-8F77-5668487DBD1C}"/>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4C4-48D4-8F77-5668487DBD1C}"/>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111</c:v>
                </c:pt>
                <c:pt idx="3">
                  <c:v>184</c:v>
                </c:pt>
                <c:pt idx="6">
                  <c:v>163</c:v>
                </c:pt>
                <c:pt idx="9">
                  <c:v>157</c:v>
                </c:pt>
                <c:pt idx="12">
                  <c:v>153</c:v>
                </c:pt>
              </c:numCache>
            </c:numRef>
          </c:val>
          <c:extLst>
            <c:ext xmlns:c16="http://schemas.microsoft.com/office/drawing/2014/chart" uri="{C3380CC4-5D6E-409C-BE32-E72D297353CC}">
              <c16:uniqueId val="{00000004-C4C4-48D4-8F77-5668487DBD1C}"/>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4C4-48D4-8F77-5668487DBD1C}"/>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C4C4-48D4-8F77-5668487DBD1C}"/>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897</c:v>
                </c:pt>
                <c:pt idx="3">
                  <c:v>1081</c:v>
                </c:pt>
                <c:pt idx="6">
                  <c:v>885</c:v>
                </c:pt>
                <c:pt idx="9">
                  <c:v>940</c:v>
                </c:pt>
                <c:pt idx="12">
                  <c:v>861</c:v>
                </c:pt>
              </c:numCache>
            </c:numRef>
          </c:val>
          <c:extLst>
            <c:ext xmlns:c16="http://schemas.microsoft.com/office/drawing/2014/chart" uri="{C3380CC4-5D6E-409C-BE32-E72D297353CC}">
              <c16:uniqueId val="{00000007-C4C4-48D4-8F77-5668487DBD1C}"/>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558</c:v>
                </c:pt>
                <c:pt idx="2">
                  <c:v>#N/A</c:v>
                </c:pt>
                <c:pt idx="3">
                  <c:v>#N/A</c:v>
                </c:pt>
                <c:pt idx="4">
                  <c:v>812</c:v>
                </c:pt>
                <c:pt idx="5">
                  <c:v>#N/A</c:v>
                </c:pt>
                <c:pt idx="6">
                  <c:v>#N/A</c:v>
                </c:pt>
                <c:pt idx="7">
                  <c:v>585</c:v>
                </c:pt>
                <c:pt idx="8">
                  <c:v>#N/A</c:v>
                </c:pt>
                <c:pt idx="9">
                  <c:v>#N/A</c:v>
                </c:pt>
                <c:pt idx="10">
                  <c:v>625</c:v>
                </c:pt>
                <c:pt idx="11">
                  <c:v>#N/A</c:v>
                </c:pt>
                <c:pt idx="12">
                  <c:v>#N/A</c:v>
                </c:pt>
                <c:pt idx="13">
                  <c:v>554</c:v>
                </c:pt>
                <c:pt idx="14">
                  <c:v>#N/A</c:v>
                </c:pt>
              </c:numCache>
            </c:numRef>
          </c:val>
          <c:smooth val="0"/>
          <c:extLst>
            <c:ext xmlns:c16="http://schemas.microsoft.com/office/drawing/2014/chart" uri="{C3380CC4-5D6E-409C-BE32-E72D297353CC}">
              <c16:uniqueId val="{00000008-C4C4-48D4-8F77-5668487DBD1C}"/>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5705</c:v>
                </c:pt>
                <c:pt idx="5">
                  <c:v>5512</c:v>
                </c:pt>
                <c:pt idx="8">
                  <c:v>5352</c:v>
                </c:pt>
                <c:pt idx="11">
                  <c:v>5413</c:v>
                </c:pt>
                <c:pt idx="14">
                  <c:v>5334</c:v>
                </c:pt>
              </c:numCache>
            </c:numRef>
          </c:val>
          <c:extLst>
            <c:ext xmlns:c16="http://schemas.microsoft.com/office/drawing/2014/chart" uri="{C3380CC4-5D6E-409C-BE32-E72D297353CC}">
              <c16:uniqueId val="{00000000-69CB-453F-BA25-3F242F91084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276</c:v>
                </c:pt>
                <c:pt idx="5">
                  <c:v>5</c:v>
                </c:pt>
                <c:pt idx="8">
                  <c:v>24</c:v>
                </c:pt>
                <c:pt idx="11">
                  <c:v>61</c:v>
                </c:pt>
                <c:pt idx="14">
                  <c:v>73</c:v>
                </c:pt>
              </c:numCache>
            </c:numRef>
          </c:val>
          <c:extLst>
            <c:ext xmlns:c16="http://schemas.microsoft.com/office/drawing/2014/chart" uri="{C3380CC4-5D6E-409C-BE32-E72D297353CC}">
              <c16:uniqueId val="{00000001-69CB-453F-BA25-3F242F91084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2234</c:v>
                </c:pt>
                <c:pt idx="5">
                  <c:v>2527</c:v>
                </c:pt>
                <c:pt idx="8">
                  <c:v>2923</c:v>
                </c:pt>
                <c:pt idx="11">
                  <c:v>2699</c:v>
                </c:pt>
                <c:pt idx="14">
                  <c:v>3339</c:v>
                </c:pt>
              </c:numCache>
            </c:numRef>
          </c:val>
          <c:extLst>
            <c:ext xmlns:c16="http://schemas.microsoft.com/office/drawing/2014/chart" uri="{C3380CC4-5D6E-409C-BE32-E72D297353CC}">
              <c16:uniqueId val="{00000002-69CB-453F-BA25-3F242F91084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69CB-453F-BA25-3F242F91084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69CB-453F-BA25-3F242F91084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9CB-453F-BA25-3F242F91084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2694</c:v>
                </c:pt>
                <c:pt idx="3">
                  <c:v>2678</c:v>
                </c:pt>
                <c:pt idx="6">
                  <c:v>2651</c:v>
                </c:pt>
                <c:pt idx="9">
                  <c:v>2621</c:v>
                </c:pt>
                <c:pt idx="12">
                  <c:v>2578</c:v>
                </c:pt>
              </c:numCache>
            </c:numRef>
          </c:val>
          <c:extLst>
            <c:ext xmlns:c16="http://schemas.microsoft.com/office/drawing/2014/chart" uri="{C3380CC4-5D6E-409C-BE32-E72D297353CC}">
              <c16:uniqueId val="{00000006-69CB-453F-BA25-3F242F91084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69CB-453F-BA25-3F242F91084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1854</c:v>
                </c:pt>
                <c:pt idx="3">
                  <c:v>1977</c:v>
                </c:pt>
                <c:pt idx="6">
                  <c:v>1963</c:v>
                </c:pt>
                <c:pt idx="9">
                  <c:v>2204</c:v>
                </c:pt>
                <c:pt idx="12">
                  <c:v>2017</c:v>
                </c:pt>
              </c:numCache>
            </c:numRef>
          </c:val>
          <c:extLst>
            <c:ext xmlns:c16="http://schemas.microsoft.com/office/drawing/2014/chart" uri="{C3380CC4-5D6E-409C-BE32-E72D297353CC}">
              <c16:uniqueId val="{00000008-69CB-453F-BA25-3F242F91084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69CB-453F-BA25-3F242F91084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8408</c:v>
                </c:pt>
                <c:pt idx="3">
                  <c:v>7726</c:v>
                </c:pt>
                <c:pt idx="6">
                  <c:v>7037</c:v>
                </c:pt>
                <c:pt idx="9">
                  <c:v>6794</c:v>
                </c:pt>
                <c:pt idx="12">
                  <c:v>7507</c:v>
                </c:pt>
              </c:numCache>
            </c:numRef>
          </c:val>
          <c:extLst>
            <c:ext xmlns:c16="http://schemas.microsoft.com/office/drawing/2014/chart" uri="{C3380CC4-5D6E-409C-BE32-E72D297353CC}">
              <c16:uniqueId val="{0000000A-69CB-453F-BA25-3F242F910848}"/>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4741</c:v>
                </c:pt>
                <c:pt idx="2">
                  <c:v>#N/A</c:v>
                </c:pt>
                <c:pt idx="3">
                  <c:v>#N/A</c:v>
                </c:pt>
                <c:pt idx="4">
                  <c:v>4336</c:v>
                </c:pt>
                <c:pt idx="5">
                  <c:v>#N/A</c:v>
                </c:pt>
                <c:pt idx="6">
                  <c:v>#N/A</c:v>
                </c:pt>
                <c:pt idx="7">
                  <c:v>3352</c:v>
                </c:pt>
                <c:pt idx="8">
                  <c:v>#N/A</c:v>
                </c:pt>
                <c:pt idx="9">
                  <c:v>#N/A</c:v>
                </c:pt>
                <c:pt idx="10">
                  <c:v>3445</c:v>
                </c:pt>
                <c:pt idx="11">
                  <c:v>#N/A</c:v>
                </c:pt>
                <c:pt idx="12">
                  <c:v>#N/A</c:v>
                </c:pt>
                <c:pt idx="13">
                  <c:v>3355</c:v>
                </c:pt>
                <c:pt idx="14">
                  <c:v>#N/A</c:v>
                </c:pt>
              </c:numCache>
            </c:numRef>
          </c:val>
          <c:smooth val="0"/>
          <c:extLst>
            <c:ext xmlns:c16="http://schemas.microsoft.com/office/drawing/2014/chart" uri="{C3380CC4-5D6E-409C-BE32-E72D297353CC}">
              <c16:uniqueId val="{0000000B-69CB-453F-BA25-3F242F910848}"/>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2216</c:v>
                </c:pt>
                <c:pt idx="1">
                  <c:v>2034</c:v>
                </c:pt>
                <c:pt idx="2">
                  <c:v>2691</c:v>
                </c:pt>
              </c:numCache>
            </c:numRef>
          </c:val>
          <c:extLst>
            <c:ext xmlns:c16="http://schemas.microsoft.com/office/drawing/2014/chart" uri="{C3380CC4-5D6E-409C-BE32-E72D297353CC}">
              <c16:uniqueId val="{00000000-C2C7-477D-84E4-0D1E1B29923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C2C7-477D-84E4-0D1E1B29923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498</c:v>
                </c:pt>
                <c:pt idx="1">
                  <c:v>503</c:v>
                </c:pt>
                <c:pt idx="2">
                  <c:v>495</c:v>
                </c:pt>
              </c:numCache>
            </c:numRef>
          </c:val>
          <c:extLst>
            <c:ext xmlns:c16="http://schemas.microsoft.com/office/drawing/2014/chart" uri="{C3380CC4-5D6E-409C-BE32-E72D297353CC}">
              <c16:uniqueId val="{00000002-C2C7-477D-84E4-0D1E1B29923A}"/>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神奈川県箱根町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公債費については、年間を通じて</a:t>
          </a:r>
          <a:r>
            <a:rPr kumimoji="1" lang="en-US" altLang="ja-JP" sz="1400">
              <a:latin typeface="ＭＳ ゴシック" pitchFamily="49" charset="-128"/>
              <a:ea typeface="ＭＳ ゴシック" pitchFamily="49" charset="-128"/>
            </a:rPr>
            <a:t>2,000</a:t>
          </a:r>
          <a:r>
            <a:rPr kumimoji="1" lang="ja-JP" altLang="en-US" sz="1400">
              <a:latin typeface="ＭＳ ゴシック" pitchFamily="49" charset="-128"/>
              <a:ea typeface="ＭＳ ゴシック" pitchFamily="49" charset="-128"/>
            </a:rPr>
            <a:t>万人にのぼる観光客に対応するため、ごみ処理施設、下水道施設の整備や消防力の強化に係る負担が大きく、劇的な数値の改善は難しい状況にある。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令和６年度は、平成</a:t>
          </a:r>
          <a:r>
            <a:rPr kumimoji="1" lang="en-US" altLang="ja-JP" sz="1400">
              <a:latin typeface="ＭＳ ゴシック" pitchFamily="49" charset="-128"/>
              <a:ea typeface="ＭＳ ゴシック" pitchFamily="49" charset="-128"/>
            </a:rPr>
            <a:t>25</a:t>
          </a:r>
          <a:r>
            <a:rPr kumimoji="1" lang="ja-JP" altLang="en-US" sz="1400">
              <a:latin typeface="ＭＳ ゴシック" pitchFamily="49" charset="-128"/>
              <a:ea typeface="ＭＳ ゴシック" pitchFamily="49" charset="-128"/>
            </a:rPr>
            <a:t>年以前に実施した事業等の償還が完了したことで、元利償還金の額が減少している。これに伴い実質公債費率の分子も減少している。</a:t>
          </a:r>
          <a:endParaRPr kumimoji="1" lang="en-US" altLang="ja-JP"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endParaRPr kumimoji="1" lang="en-US" altLang="ja-JP" sz="1000">
            <a:latin typeface="ＭＳ ゴシック" pitchFamily="49" charset="-128"/>
            <a:ea typeface="ＭＳ ゴシック" pitchFamily="49" charset="-128"/>
          </a:endParaRP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神奈川県箱根町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将来負担額は、公営企業債等繰入見込額及び退職手当負担見込額は減であったが、地方債現在高の増（</a:t>
          </a:r>
          <a:r>
            <a:rPr kumimoji="1" lang="en-US" altLang="ja-JP" sz="1400">
              <a:latin typeface="ＭＳ ゴシック" pitchFamily="49" charset="-128"/>
              <a:ea typeface="ＭＳ ゴシック" pitchFamily="49" charset="-128"/>
            </a:rPr>
            <a:t>713</a:t>
          </a:r>
          <a:r>
            <a:rPr kumimoji="1" lang="ja-JP" altLang="en-US" sz="1400">
              <a:latin typeface="ＭＳ ゴシック" pitchFamily="49" charset="-128"/>
              <a:ea typeface="ＭＳ ゴシック" pitchFamily="49" charset="-128"/>
            </a:rPr>
            <a:t>百万円）による影響が大きく、</a:t>
          </a:r>
          <a:r>
            <a:rPr kumimoji="1" lang="en-US" altLang="ja-JP" sz="1400">
              <a:latin typeface="ＭＳ ゴシック" pitchFamily="49" charset="-128"/>
              <a:ea typeface="ＭＳ ゴシック" pitchFamily="49" charset="-128"/>
            </a:rPr>
            <a:t>484</a:t>
          </a:r>
          <a:r>
            <a:rPr kumimoji="1" lang="ja-JP" altLang="en-US" sz="1400">
              <a:latin typeface="ＭＳ ゴシック" pitchFamily="49" charset="-128"/>
              <a:ea typeface="ＭＳ ゴシック" pitchFamily="49" charset="-128"/>
            </a:rPr>
            <a:t>百万円の増となった。</a:t>
          </a:r>
        </a:p>
        <a:p>
          <a:r>
            <a:rPr kumimoji="1" lang="ja-JP" altLang="en-US" sz="1400">
              <a:latin typeface="ＭＳ ゴシック" pitchFamily="49" charset="-128"/>
              <a:ea typeface="ＭＳ ゴシック" pitchFamily="49" charset="-128"/>
            </a:rPr>
            <a:t>　充当可能財源等も、充当可能基金増の影響から</a:t>
          </a:r>
          <a:r>
            <a:rPr kumimoji="1" lang="en-US" altLang="ja-JP" sz="1400">
              <a:latin typeface="ＭＳ ゴシック" pitchFamily="49" charset="-128"/>
              <a:ea typeface="ＭＳ ゴシック" pitchFamily="49" charset="-128"/>
            </a:rPr>
            <a:t>573</a:t>
          </a:r>
          <a:r>
            <a:rPr kumimoji="1" lang="ja-JP" altLang="en-US" sz="1400">
              <a:latin typeface="ＭＳ ゴシック" pitchFamily="49" charset="-128"/>
              <a:ea typeface="ＭＳ ゴシック" pitchFamily="49" charset="-128"/>
            </a:rPr>
            <a:t>百万円の増となっている。</a:t>
          </a:r>
        </a:p>
        <a:p>
          <a:r>
            <a:rPr kumimoji="1" lang="ja-JP" altLang="en-US" sz="1400">
              <a:latin typeface="ＭＳ ゴシック" pitchFamily="49" charset="-128"/>
              <a:ea typeface="ＭＳ ゴシック" pitchFamily="49" charset="-128"/>
            </a:rPr>
            <a:t>　将来負担額の増（</a:t>
          </a:r>
          <a:r>
            <a:rPr kumimoji="1" lang="en-US" altLang="ja-JP" sz="1400">
              <a:latin typeface="ＭＳ ゴシック" pitchFamily="49" charset="-128"/>
              <a:ea typeface="ＭＳ ゴシック" pitchFamily="49" charset="-128"/>
            </a:rPr>
            <a:t>484</a:t>
          </a:r>
          <a:r>
            <a:rPr kumimoji="1" lang="ja-JP" altLang="en-US" sz="1400">
              <a:latin typeface="ＭＳ ゴシック" pitchFamily="49" charset="-128"/>
              <a:ea typeface="ＭＳ ゴシック" pitchFamily="49" charset="-128"/>
            </a:rPr>
            <a:t>万円）を充当可能財源等の増（</a:t>
          </a:r>
          <a:r>
            <a:rPr kumimoji="1" lang="en-US" altLang="ja-JP" sz="1400">
              <a:latin typeface="ＭＳ ゴシック" pitchFamily="49" charset="-128"/>
              <a:ea typeface="ＭＳ ゴシック" pitchFamily="49" charset="-128"/>
            </a:rPr>
            <a:t>573</a:t>
          </a:r>
          <a:r>
            <a:rPr kumimoji="1" lang="ja-JP" altLang="en-US" sz="1400">
              <a:latin typeface="ＭＳ ゴシック" pitchFamily="49" charset="-128"/>
              <a:ea typeface="ＭＳ ゴシック" pitchFamily="49" charset="-128"/>
            </a:rPr>
            <a:t>万円）が上回ったため将来負担比率の分子は減少した。</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神奈川県箱根町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財政調整基金は増、その他特定目的基金の基金残高は減となっている。増の要因としては財政調整基金にかかるふるさと納税分による所が大きく、残高合計では増となっている。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自然災害への対応、財源確保のための取り崩しが続いており、緊急時の対応としての残高としては、依然として不足していることから、今後も基金残高の増に向けて努力していく必要がある。そのため、財政調整基金に関しては、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年度に町行財政改革アクションプランで定めた、財政調整基金積立金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百万円の当初予算への計上を続けていくこととし、その他特定目的基金に関しては、寄付の受け入れ、事業の執行等において均衡を保ちつつ適切に運用していくもの。</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・災害支援基金：災害時の被災者の生活再建、災害時の見舞金弔慰金の支給を行う災害支援事業の財源とするため設置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・育英奨学基金：箱根町育英奨学事業を推進するため設置</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・国際交流基金：基金の取崩しにより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・各基金において、歳入については寄付金の多寡や事業の執行状況により増減が伴うため、今後の方針については寄付金の受け入れ、事業の執行等において均衡を保ちつつ、適切に運用していく。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当町では、留保財源を確保せずに、前年度繰越金をそのまま財政調整基金に積み立て、補正予算の財源は財政調整基金の取り崩しで対応している。</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令和６年度の財政調整基金残高は、昨年度に比べ</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657</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百万円の増となっている。</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当初予算を超過して集まったふるさと納税寄付金を、一度財政調整基金に積み立てて翌年度以降に活用しており、令和６年度は昨年度に比べ多くの寄付金が集まったことで、一時的に財政調整基金に積み立てられたことから、全体として増となっている。</a:t>
          </a: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ふるさと納税寄付金の増加により、財政調整基金の残高増に寄与しているものの、この増加分は翌年度以降、寄付者の指定した使い道に従って活用しているため、緊急時の対応としての残高としては依然として不足している。そのため、今後も引き続き、基金残高の増に向けて努力していく必要があり、平成</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年度に町行財政改革アクションプランで定めた、財政調整基金積立金</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百万円の当初予算への計上を続けていく。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当該基金該当なし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当該基金該当なし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神奈川県箱根町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10,835
9,616
92.86
14,593,810
14,108,803
394,750
5,905,552
7,507,029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10.9
61.6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類似団体の中では</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番目に高い水準となっており、全国平均及び県内平均との比較においても継続して高い水準を保っている。しかし、財政力指数は、在住人口をベースとして計算されており、年間を通じて</a:t>
          </a:r>
          <a:r>
            <a:rPr kumimoji="1" lang="en-US" altLang="ja-JP" sz="1300">
              <a:latin typeface="ＭＳ Ｐゴシック" panose="020B0600070205080204" pitchFamily="50" charset="-128"/>
              <a:ea typeface="ＭＳ Ｐゴシック" panose="020B0600070205080204" pitchFamily="50" charset="-128"/>
            </a:rPr>
            <a:t>2,000</a:t>
          </a:r>
          <a:r>
            <a:rPr kumimoji="1" lang="ja-JP" altLang="en-US" sz="1300">
              <a:latin typeface="ＭＳ Ｐゴシック" panose="020B0600070205080204" pitchFamily="50" charset="-128"/>
              <a:ea typeface="ＭＳ Ｐゴシック" panose="020B0600070205080204" pitchFamily="50" charset="-128"/>
            </a:rPr>
            <a:t>万人にも上る観光客についてはほとんど反映されていない。</a:t>
          </a:r>
        </a:p>
        <a:p>
          <a:r>
            <a:rPr kumimoji="1" lang="ja-JP" altLang="en-US" sz="1300">
              <a:latin typeface="ＭＳ Ｐゴシック" panose="020B0600070205080204" pitchFamily="50" charset="-128"/>
              <a:ea typeface="ＭＳ Ｐゴシック" panose="020B0600070205080204" pitchFamily="50" charset="-128"/>
            </a:rPr>
            <a:t>　観光を基幹産業とする当町において、観光関連の事業に要する経費や、観光客も考慮した環境衛生施設の維持管理、消防・救急体制の強化等に多額の経費を要している。そのため、町の規模で必要とされている金額と実際の決算額との間に大きな乖離が生じ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46</xdr:row>
      <xdr:rowOff>3175</xdr:rowOff>
    </xdr:from>
    <xdr:to>
      <xdr:col>27</xdr:col>
      <xdr:colOff>184150</xdr:colOff>
      <xdr:row>46</xdr:row>
      <xdr:rowOff>3175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45</xdr:row>
      <xdr:rowOff>32402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44450</xdr:rowOff>
    </xdr:from>
    <xdr:to>
      <xdr:col>27</xdr:col>
      <xdr:colOff>184150</xdr:colOff>
      <xdr:row>44</xdr:row>
      <xdr:rowOff>44450</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73677</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85725</xdr:rowOff>
    </xdr:from>
    <xdr:to>
      <xdr:col>27</xdr:col>
      <xdr:colOff>184150</xdr:colOff>
      <xdr:row>42</xdr:row>
      <xdr:rowOff>85725</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114952</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168275</xdr:rowOff>
    </xdr:from>
    <xdr:to>
      <xdr:col>27</xdr:col>
      <xdr:colOff>184150</xdr:colOff>
      <xdr:row>38</xdr:row>
      <xdr:rowOff>168275</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26052</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38100</xdr:rowOff>
    </xdr:from>
    <xdr:to>
      <xdr:col>27</xdr:col>
      <xdr:colOff>184150</xdr:colOff>
      <xdr:row>37</xdr:row>
      <xdr:rowOff>38100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67327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79375</xdr:rowOff>
    </xdr:from>
    <xdr:to>
      <xdr:col>27</xdr:col>
      <xdr:colOff>184150</xdr:colOff>
      <xdr:row>35</xdr:row>
      <xdr:rowOff>79375</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108602</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5" name="テキスト ボックス 64">
          <a:extLst>
            <a:ext uri="{FF2B5EF4-FFF2-40B4-BE49-F238E27FC236}">
              <a16:creationId xmlns:a16="http://schemas.microsoft.com/office/drawing/2014/main" id="{00000000-0008-0000-0300-000041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6" name="財政力グラフ枠">
          <a:extLst>
            <a:ext uri="{FF2B5EF4-FFF2-40B4-BE49-F238E27FC236}">
              <a16:creationId xmlns:a16="http://schemas.microsoft.com/office/drawing/2014/main" id="{00000000-0008-0000-0300-000042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58738</xdr:rowOff>
    </xdr:from>
    <xdr:to>
      <xdr:col>23</xdr:col>
      <xdr:colOff>133350</xdr:colOff>
      <xdr:row>44</xdr:row>
      <xdr:rowOff>144992</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flipV="1">
          <a:off x="4953000" y="6230938"/>
          <a:ext cx="0" cy="14578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117069</xdr:rowOff>
    </xdr:from>
    <xdr:ext cx="762000" cy="259045"/>
    <xdr:sp macro="" textlink="">
      <xdr:nvSpPr>
        <xdr:cNvPr id="68" name="財政力最小値テキスト">
          <a:extLst>
            <a:ext uri="{FF2B5EF4-FFF2-40B4-BE49-F238E27FC236}">
              <a16:creationId xmlns:a16="http://schemas.microsoft.com/office/drawing/2014/main" id="{00000000-0008-0000-0300-000044000000}"/>
            </a:ext>
          </a:extLst>
        </xdr:cNvPr>
        <xdr:cNvSpPr txBox="1"/>
      </xdr:nvSpPr>
      <xdr:spPr>
        <a:xfrm>
          <a:off x="5041900" y="7660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144992</xdr:rowOff>
    </xdr:from>
    <xdr:to>
      <xdr:col>24</xdr:col>
      <xdr:colOff>12700</xdr:colOff>
      <xdr:row>44</xdr:row>
      <xdr:rowOff>144992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7688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145115</xdr:rowOff>
    </xdr:from>
    <xdr:ext cx="762000" cy="259045"/>
    <xdr:sp macro="" textlink="">
      <xdr:nvSpPr>
        <xdr:cNvPr id="70" name="財政力最大値テキスト">
          <a:extLst>
            <a:ext uri="{FF2B5EF4-FFF2-40B4-BE49-F238E27FC236}">
              <a16:creationId xmlns:a16="http://schemas.microsoft.com/office/drawing/2014/main" id="{00000000-0008-0000-0300-000046000000}"/>
            </a:ext>
          </a:extLst>
        </xdr:cNvPr>
        <xdr:cNvSpPr txBox="1"/>
      </xdr:nvSpPr>
      <xdr:spPr>
        <a:xfrm>
          <a:off x="5041900" y="5974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58738</xdr:rowOff>
    </xdr:from>
    <xdr:to>
      <xdr:col>24</xdr:col>
      <xdr:colOff>12700</xdr:colOff>
      <xdr:row>36</xdr:row>
      <xdr:rowOff>58738</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864100" y="6230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38</xdr:row>
      <xdr:rowOff>67733</xdr:rowOff>
    </xdr:from>
    <xdr:to>
      <xdr:col>23</xdr:col>
      <xdr:colOff>133350</xdr:colOff>
      <xdr:row>38</xdr:row>
      <xdr:rowOff>67733</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4114800" y="658283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167869</xdr:rowOff>
    </xdr:from>
    <xdr:ext cx="762000" cy="259045"/>
    <xdr:sp macro="" textlink="">
      <xdr:nvSpPr>
        <xdr:cNvPr id="73" name="財政力平均値テキスト">
          <a:extLst>
            <a:ext uri="{FF2B5EF4-FFF2-40B4-BE49-F238E27FC236}">
              <a16:creationId xmlns:a16="http://schemas.microsoft.com/office/drawing/2014/main" id="{00000000-0008-0000-0300-000049000000}"/>
            </a:ext>
          </a:extLst>
        </xdr:cNvPr>
        <xdr:cNvSpPr txBox="1"/>
      </xdr:nvSpPr>
      <xdr:spPr>
        <a:xfrm>
          <a:off x="5041900" y="73687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24342</xdr:rowOff>
    </xdr:from>
    <xdr:to>
      <xdr:col>23</xdr:col>
      <xdr:colOff>184150</xdr:colOff>
      <xdr:row>43</xdr:row>
      <xdr:rowOff>125942</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902200" y="739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38</xdr:row>
      <xdr:rowOff>37571</xdr:rowOff>
    </xdr:from>
    <xdr:to>
      <xdr:col>19</xdr:col>
      <xdr:colOff>133350</xdr:colOff>
      <xdr:row>38</xdr:row>
      <xdr:rowOff>67733</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3225800" y="6552671"/>
          <a:ext cx="889000" cy="30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34396</xdr:rowOff>
    </xdr:from>
    <xdr:to>
      <xdr:col>19</xdr:col>
      <xdr:colOff>184150</xdr:colOff>
      <xdr:row>43</xdr:row>
      <xdr:rowOff>135996</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4064000" y="7406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120773</xdr:rowOff>
    </xdr:from>
    <xdr:ext cx="7366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3733800" y="74931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37</xdr:row>
      <xdr:rowOff>148696</xdr:rowOff>
    </xdr:from>
    <xdr:to>
      <xdr:col>15</xdr:col>
      <xdr:colOff>82550</xdr:colOff>
      <xdr:row>38</xdr:row>
      <xdr:rowOff>37571</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2336800" y="6492346"/>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34396</xdr:rowOff>
    </xdr:from>
    <xdr:to>
      <xdr:col>15</xdr:col>
      <xdr:colOff>133350</xdr:colOff>
      <xdr:row>43</xdr:row>
      <xdr:rowOff>135996</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3175000" y="7406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120773</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2844800" y="7493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37</xdr:row>
      <xdr:rowOff>98425</xdr:rowOff>
    </xdr:from>
    <xdr:to>
      <xdr:col>11</xdr:col>
      <xdr:colOff>31750</xdr:colOff>
      <xdr:row>37</xdr:row>
      <xdr:rowOff>148696</xdr:rowOff>
    </xdr:to>
    <xdr:cxnSp macro="">
      <xdr:nvCxnSpPr>
        <xdr:cNvPr id="81" name="直線コネクタ 80">
          <a:extLst>
            <a:ext uri="{FF2B5EF4-FFF2-40B4-BE49-F238E27FC236}">
              <a16:creationId xmlns:a16="http://schemas.microsoft.com/office/drawing/2014/main" id="{00000000-0008-0000-0300-000051000000}"/>
            </a:ext>
          </a:extLst>
        </xdr:cNvPr>
        <xdr:cNvCxnSpPr/>
      </xdr:nvCxnSpPr>
      <xdr:spPr>
        <a:xfrm>
          <a:off x="1447800" y="6442075"/>
          <a:ext cx="889000" cy="50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24342</xdr:rowOff>
    </xdr:from>
    <xdr:to>
      <xdr:col>11</xdr:col>
      <xdr:colOff>82550</xdr:colOff>
      <xdr:row>43</xdr:row>
      <xdr:rowOff>125942</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2286000" y="739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110719</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955800" y="7483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4233</xdr:rowOff>
    </xdr:from>
    <xdr:to>
      <xdr:col>7</xdr:col>
      <xdr:colOff>31750</xdr:colOff>
      <xdr:row>43</xdr:row>
      <xdr:rowOff>105833</xdr:rowOff>
    </xdr:to>
    <xdr:sp macro="" textlink="">
      <xdr:nvSpPr>
        <xdr:cNvPr id="84" name="フローチャート: 判断 83">
          <a:extLst>
            <a:ext uri="{FF2B5EF4-FFF2-40B4-BE49-F238E27FC236}">
              <a16:creationId xmlns:a16="http://schemas.microsoft.com/office/drawing/2014/main" id="{00000000-0008-0000-0300-000054000000}"/>
            </a:ext>
          </a:extLst>
        </xdr:cNvPr>
        <xdr:cNvSpPr/>
      </xdr:nvSpPr>
      <xdr:spPr>
        <a:xfrm>
          <a:off x="1397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90610</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066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38</xdr:row>
      <xdr:rowOff>16933</xdr:rowOff>
    </xdr:from>
    <xdr:to>
      <xdr:col>23</xdr:col>
      <xdr:colOff>184150</xdr:colOff>
      <xdr:row>38</xdr:row>
      <xdr:rowOff>118533</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902200" y="6532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37</xdr:row>
      <xdr:rowOff>33460</xdr:rowOff>
    </xdr:from>
    <xdr:ext cx="762000" cy="259045"/>
    <xdr:sp macro="" textlink="">
      <xdr:nvSpPr>
        <xdr:cNvPr id="92" name="財政力該当値テキスト">
          <a:extLst>
            <a:ext uri="{FF2B5EF4-FFF2-40B4-BE49-F238E27FC236}">
              <a16:creationId xmlns:a16="http://schemas.microsoft.com/office/drawing/2014/main" id="{00000000-0008-0000-0300-00005C000000}"/>
            </a:ext>
          </a:extLst>
        </xdr:cNvPr>
        <xdr:cNvSpPr txBox="1"/>
      </xdr:nvSpPr>
      <xdr:spPr>
        <a:xfrm>
          <a:off x="5041900" y="637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38</xdr:row>
      <xdr:rowOff>16933</xdr:rowOff>
    </xdr:from>
    <xdr:to>
      <xdr:col>19</xdr:col>
      <xdr:colOff>184150</xdr:colOff>
      <xdr:row>38</xdr:row>
      <xdr:rowOff>118533</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4064000" y="6532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36</xdr:row>
      <xdr:rowOff>128710</xdr:rowOff>
    </xdr:from>
    <xdr:ext cx="7366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3733800" y="63009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37</xdr:row>
      <xdr:rowOff>158221</xdr:rowOff>
    </xdr:from>
    <xdr:to>
      <xdr:col>15</xdr:col>
      <xdr:colOff>133350</xdr:colOff>
      <xdr:row>38</xdr:row>
      <xdr:rowOff>88371</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3175000" y="6501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36</xdr:row>
      <xdr:rowOff>98548</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2844800" y="6270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37</xdr:row>
      <xdr:rowOff>97896</xdr:rowOff>
    </xdr:from>
    <xdr:to>
      <xdr:col>11</xdr:col>
      <xdr:colOff>82550</xdr:colOff>
      <xdr:row>38</xdr:row>
      <xdr:rowOff>28046</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2286000" y="6441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36</xdr:row>
      <xdr:rowOff>38223</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955800" y="6210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37</xdr:row>
      <xdr:rowOff>47625</xdr:rowOff>
    </xdr:from>
    <xdr:to>
      <xdr:col>7</xdr:col>
      <xdr:colOff>31750</xdr:colOff>
      <xdr:row>37</xdr:row>
      <xdr:rowOff>149225</xdr:rowOff>
    </xdr:to>
    <xdr:sp macro="" textlink="">
      <xdr:nvSpPr>
        <xdr:cNvPr id="99" name="楕円 98">
          <a:extLst>
            <a:ext uri="{FF2B5EF4-FFF2-40B4-BE49-F238E27FC236}">
              <a16:creationId xmlns:a16="http://schemas.microsoft.com/office/drawing/2014/main" id="{00000000-0008-0000-0300-000063000000}"/>
            </a:ext>
          </a:extLst>
        </xdr:cNvPr>
        <xdr:cNvSpPr/>
      </xdr:nvSpPr>
      <xdr:spPr>
        <a:xfrm>
          <a:off x="1397000" y="6391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35</xdr:row>
      <xdr:rowOff>159402</xdr:rowOff>
    </xdr:from>
    <xdr:ext cx="762000" cy="259045"/>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066800" y="616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3" name="テキスト ボックス 102">
          <a:extLst>
            <a:ext uri="{FF2B5EF4-FFF2-40B4-BE49-F238E27FC236}">
              <a16:creationId xmlns:a16="http://schemas.microsoft.com/office/drawing/2014/main" id="{00000000-0008-0000-0300-000067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2" name="正方形/長方形 111">
          <a:extLst>
            <a:ext uri="{FF2B5EF4-FFF2-40B4-BE49-F238E27FC236}">
              <a16:creationId xmlns:a16="http://schemas.microsoft.com/office/drawing/2014/main" id="{00000000-0008-0000-0300-000070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歳出、歳入ともに増となっているが、歳入の増が大きかったため、経常収支比率は昨年度から</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ポイント減の</a:t>
          </a:r>
          <a:r>
            <a:rPr kumimoji="1" lang="en-US" altLang="ja-JP" sz="1300">
              <a:latin typeface="ＭＳ Ｐゴシック" panose="020B0600070205080204" pitchFamily="50" charset="-128"/>
              <a:ea typeface="ＭＳ Ｐゴシック" panose="020B0600070205080204" pitchFamily="50" charset="-128"/>
            </a:rPr>
            <a:t>99.4</a:t>
          </a:r>
          <a:r>
            <a:rPr kumimoji="1" lang="ja-JP" altLang="en-US" sz="1300">
              <a:latin typeface="ＭＳ Ｐゴシック" panose="020B0600070205080204" pitchFamily="50" charset="-128"/>
              <a:ea typeface="ＭＳ Ｐゴシック" panose="020B0600070205080204" pitchFamily="50" charset="-128"/>
            </a:rPr>
            <a:t>％となったもの。</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今後も、箱根町行財政改革アクションプランを着実に実行することで、歳入確保、歳出削減を推進し、財政の健全化を図っていく。</a:t>
          </a:r>
        </a:p>
      </xdr:txBody>
    </xdr:sp>
    <xdr:clientData/>
  </xdr:twoCellAnchor>
  <xdr:oneCellAnchor>
    <xdr:from>
      <xdr:col>3</xdr:col>
      <xdr:colOff>95250</xdr:colOff>
      <xdr:row>54</xdr:row>
      <xdr:rowOff>139700</xdr:rowOff>
    </xdr:from>
    <xdr:ext cx="298543" cy="225703"/>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8" name="テキスト ボックス 127">
          <a:extLst>
            <a:ext uri="{FF2B5EF4-FFF2-40B4-BE49-F238E27FC236}">
              <a16:creationId xmlns:a16="http://schemas.microsoft.com/office/drawing/2014/main" id="{00000000-0008-0000-0300-000080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9" name="財政構造の弾力性グラフ枠">
          <a:extLst>
            <a:ext uri="{FF2B5EF4-FFF2-40B4-BE49-F238E27FC236}">
              <a16:creationId xmlns:a16="http://schemas.microsoft.com/office/drawing/2014/main" id="{00000000-0008-0000-0300-000081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70696</xdr:rowOff>
    </xdr:from>
    <xdr:to>
      <xdr:col>23</xdr:col>
      <xdr:colOff>133350</xdr:colOff>
      <xdr:row>67</xdr:row>
      <xdr:rowOff>108162</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953000" y="10014796"/>
          <a:ext cx="0" cy="15805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80239</xdr:rowOff>
    </xdr:from>
    <xdr:ext cx="762000" cy="259045"/>
    <xdr:sp macro="" textlink="">
      <xdr:nvSpPr>
        <xdr:cNvPr id="131" name="財政構造の弾力性最小値テキスト">
          <a:extLst>
            <a:ext uri="{FF2B5EF4-FFF2-40B4-BE49-F238E27FC236}">
              <a16:creationId xmlns:a16="http://schemas.microsoft.com/office/drawing/2014/main" id="{00000000-0008-0000-0300-000083000000}"/>
            </a:ext>
          </a:extLst>
        </xdr:cNvPr>
        <xdr:cNvSpPr txBox="1"/>
      </xdr:nvSpPr>
      <xdr:spPr>
        <a:xfrm>
          <a:off x="5041900" y="11567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108162</xdr:rowOff>
    </xdr:from>
    <xdr:to>
      <xdr:col>24</xdr:col>
      <xdr:colOff>12700</xdr:colOff>
      <xdr:row>67</xdr:row>
      <xdr:rowOff>108162</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11595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157073</xdr:rowOff>
    </xdr:from>
    <xdr:ext cx="762000" cy="259045"/>
    <xdr:sp macro="" textlink="">
      <xdr:nvSpPr>
        <xdr:cNvPr id="133" name="財政構造の弾力性最大値テキスト">
          <a:extLst>
            <a:ext uri="{FF2B5EF4-FFF2-40B4-BE49-F238E27FC236}">
              <a16:creationId xmlns:a16="http://schemas.microsoft.com/office/drawing/2014/main" id="{00000000-0008-0000-0300-000085000000}"/>
            </a:ext>
          </a:extLst>
        </xdr:cNvPr>
        <xdr:cNvSpPr txBox="1"/>
      </xdr:nvSpPr>
      <xdr:spPr>
        <a:xfrm>
          <a:off x="5041900" y="9758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70696</xdr:rowOff>
    </xdr:from>
    <xdr:to>
      <xdr:col>24</xdr:col>
      <xdr:colOff>12700</xdr:colOff>
      <xdr:row>58</xdr:row>
      <xdr:rowOff>70696</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864100" y="10014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67</xdr:row>
      <xdr:rowOff>88054</xdr:rowOff>
    </xdr:from>
    <xdr:to>
      <xdr:col>23</xdr:col>
      <xdr:colOff>133350</xdr:colOff>
      <xdr:row>67</xdr:row>
      <xdr:rowOff>100119</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4114800" y="11575204"/>
          <a:ext cx="8382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157921</xdr:rowOff>
    </xdr:from>
    <xdr:ext cx="762000" cy="259045"/>
    <xdr:sp macro="" textlink="">
      <xdr:nvSpPr>
        <xdr:cNvPr id="136" name="財政構造の弾力性平均値テキスト">
          <a:extLst>
            <a:ext uri="{FF2B5EF4-FFF2-40B4-BE49-F238E27FC236}">
              <a16:creationId xmlns:a16="http://schemas.microsoft.com/office/drawing/2014/main" id="{00000000-0008-0000-0300-000088000000}"/>
            </a:ext>
          </a:extLst>
        </xdr:cNvPr>
        <xdr:cNvSpPr txBox="1"/>
      </xdr:nvSpPr>
      <xdr:spPr>
        <a:xfrm>
          <a:off x="5041900" y="109592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141394</xdr:rowOff>
    </xdr:from>
    <xdr:to>
      <xdr:col>23</xdr:col>
      <xdr:colOff>184150</xdr:colOff>
      <xdr:row>65</xdr:row>
      <xdr:rowOff>71544</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902200" y="11114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67</xdr:row>
      <xdr:rowOff>100119</xdr:rowOff>
    </xdr:from>
    <xdr:to>
      <xdr:col>19</xdr:col>
      <xdr:colOff>133350</xdr:colOff>
      <xdr:row>67</xdr:row>
      <xdr:rowOff>100119</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3225800" y="1158726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141394</xdr:rowOff>
    </xdr:from>
    <xdr:to>
      <xdr:col>19</xdr:col>
      <xdr:colOff>184150</xdr:colOff>
      <xdr:row>65</xdr:row>
      <xdr:rowOff>71544</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4064000" y="11114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81721</xdr:rowOff>
    </xdr:from>
    <xdr:ext cx="7366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3733800" y="108830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67</xdr:row>
      <xdr:rowOff>96096</xdr:rowOff>
    </xdr:from>
    <xdr:to>
      <xdr:col>15</xdr:col>
      <xdr:colOff>82550</xdr:colOff>
      <xdr:row>67</xdr:row>
      <xdr:rowOff>100119</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2336800" y="11583246"/>
          <a:ext cx="889000" cy="4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73025</xdr:rowOff>
    </xdr:from>
    <xdr:to>
      <xdr:col>15</xdr:col>
      <xdr:colOff>133350</xdr:colOff>
      <xdr:row>65</xdr:row>
      <xdr:rowOff>3175</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3175000" y="1104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13352</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2844800" y="10814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67</xdr:row>
      <xdr:rowOff>96096</xdr:rowOff>
    </xdr:from>
    <xdr:to>
      <xdr:col>11</xdr:col>
      <xdr:colOff>31750</xdr:colOff>
      <xdr:row>67</xdr:row>
      <xdr:rowOff>144356</xdr:rowOff>
    </xdr:to>
    <xdr:cxnSp macro="">
      <xdr:nvCxnSpPr>
        <xdr:cNvPr id="144" name="直線コネクタ 143">
          <a:extLst>
            <a:ext uri="{FF2B5EF4-FFF2-40B4-BE49-F238E27FC236}">
              <a16:creationId xmlns:a16="http://schemas.microsoft.com/office/drawing/2014/main" id="{00000000-0008-0000-0300-000090000000}"/>
            </a:ext>
          </a:extLst>
        </xdr:cNvPr>
        <xdr:cNvCxnSpPr/>
      </xdr:nvCxnSpPr>
      <xdr:spPr>
        <a:xfrm flipV="1">
          <a:off x="1447800" y="11583246"/>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115781</xdr:rowOff>
    </xdr:from>
    <xdr:to>
      <xdr:col>11</xdr:col>
      <xdr:colOff>82550</xdr:colOff>
      <xdr:row>64</xdr:row>
      <xdr:rowOff>45931</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2286000" y="10917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56108</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955800" y="10686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157480</xdr:rowOff>
    </xdr:from>
    <xdr:to>
      <xdr:col>7</xdr:col>
      <xdr:colOff>31750</xdr:colOff>
      <xdr:row>65</xdr:row>
      <xdr:rowOff>87630</xdr:rowOff>
    </xdr:to>
    <xdr:sp macro="" textlink="">
      <xdr:nvSpPr>
        <xdr:cNvPr id="147" name="フローチャート: 判断 146">
          <a:extLst>
            <a:ext uri="{FF2B5EF4-FFF2-40B4-BE49-F238E27FC236}">
              <a16:creationId xmlns:a16="http://schemas.microsoft.com/office/drawing/2014/main" id="{00000000-0008-0000-0300-000093000000}"/>
            </a:ext>
          </a:extLst>
        </xdr:cNvPr>
        <xdr:cNvSpPr/>
      </xdr:nvSpPr>
      <xdr:spPr>
        <a:xfrm>
          <a:off x="1397000" y="1113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97807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066800" y="1089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67</xdr:row>
      <xdr:rowOff>37254</xdr:rowOff>
    </xdr:from>
    <xdr:to>
      <xdr:col>23</xdr:col>
      <xdr:colOff>184150</xdr:colOff>
      <xdr:row>67</xdr:row>
      <xdr:rowOff>138854</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902200" y="11524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66</xdr:row>
      <xdr:rowOff>104581</xdr:rowOff>
    </xdr:from>
    <xdr:ext cx="762000" cy="259045"/>
    <xdr:sp macro="" textlink="">
      <xdr:nvSpPr>
        <xdr:cNvPr id="155" name="財政構造の弾力性該当値テキスト">
          <a:extLst>
            <a:ext uri="{FF2B5EF4-FFF2-40B4-BE49-F238E27FC236}">
              <a16:creationId xmlns:a16="http://schemas.microsoft.com/office/drawing/2014/main" id="{00000000-0008-0000-0300-00009B000000}"/>
            </a:ext>
          </a:extLst>
        </xdr:cNvPr>
        <xdr:cNvSpPr txBox="1"/>
      </xdr:nvSpPr>
      <xdr:spPr>
        <a:xfrm>
          <a:off x="5041900" y="11420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67</xdr:row>
      <xdr:rowOff>49319</xdr:rowOff>
    </xdr:from>
    <xdr:to>
      <xdr:col>19</xdr:col>
      <xdr:colOff>184150</xdr:colOff>
      <xdr:row>67</xdr:row>
      <xdr:rowOff>150919</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4064000" y="11536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67</xdr:row>
      <xdr:rowOff>135696</xdr:rowOff>
    </xdr:from>
    <xdr:ext cx="7366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3733800" y="116228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67</xdr:row>
      <xdr:rowOff>49319</xdr:rowOff>
    </xdr:from>
    <xdr:to>
      <xdr:col>15</xdr:col>
      <xdr:colOff>133350</xdr:colOff>
      <xdr:row>67</xdr:row>
      <xdr:rowOff>150919</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3175000" y="11536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67</xdr:row>
      <xdr:rowOff>135696</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2844800" y="11622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67</xdr:row>
      <xdr:rowOff>45296</xdr:rowOff>
    </xdr:from>
    <xdr:to>
      <xdr:col>11</xdr:col>
      <xdr:colOff>82550</xdr:colOff>
      <xdr:row>67</xdr:row>
      <xdr:rowOff>146896</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2286000" y="11532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67</xdr:row>
      <xdr:rowOff>131673</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955800" y="11618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67</xdr:row>
      <xdr:rowOff>93556</xdr:rowOff>
    </xdr:from>
    <xdr:to>
      <xdr:col>7</xdr:col>
      <xdr:colOff>31750</xdr:colOff>
      <xdr:row>68</xdr:row>
      <xdr:rowOff>23706</xdr:rowOff>
    </xdr:to>
    <xdr:sp macro="" textlink="">
      <xdr:nvSpPr>
        <xdr:cNvPr id="162" name="楕円 161">
          <a:extLst>
            <a:ext uri="{FF2B5EF4-FFF2-40B4-BE49-F238E27FC236}">
              <a16:creationId xmlns:a16="http://schemas.microsoft.com/office/drawing/2014/main" id="{00000000-0008-0000-0300-0000A2000000}"/>
            </a:ext>
          </a:extLst>
        </xdr:cNvPr>
        <xdr:cNvSpPr/>
      </xdr:nvSpPr>
      <xdr:spPr>
        <a:xfrm>
          <a:off x="1397000" y="11580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68</xdr:row>
      <xdr:rowOff>8483</xdr:rowOff>
    </xdr:from>
    <xdr:ext cx="762000" cy="259045"/>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1066800" y="11667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6" name="テキスト ボックス 165">
          <a:extLst>
            <a:ext uri="{FF2B5EF4-FFF2-40B4-BE49-F238E27FC236}">
              <a16:creationId xmlns:a16="http://schemas.microsoft.com/office/drawing/2014/main" id="{00000000-0008-0000-0300-0000A6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[654,753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5" name="正方形/長方形 174">
          <a:extLst>
            <a:ext uri="{FF2B5EF4-FFF2-40B4-BE49-F238E27FC236}">
              <a16:creationId xmlns:a16="http://schemas.microsoft.com/office/drawing/2014/main" id="{00000000-0008-0000-0300-0000AF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当町の人口は</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万人ほどであるが、年間を通じて</a:t>
          </a:r>
          <a:r>
            <a:rPr kumimoji="1" lang="en-US" altLang="ja-JP" sz="1300">
              <a:latin typeface="ＭＳ Ｐゴシック" panose="020B0600070205080204" pitchFamily="50" charset="-128"/>
              <a:ea typeface="ＭＳ Ｐゴシック" panose="020B0600070205080204" pitchFamily="50" charset="-128"/>
            </a:rPr>
            <a:t>2,000</a:t>
          </a:r>
          <a:r>
            <a:rPr kumimoji="1" lang="ja-JP" altLang="en-US" sz="1300">
              <a:latin typeface="ＭＳ Ｐゴシック" panose="020B0600070205080204" pitchFamily="50" charset="-128"/>
              <a:ea typeface="ＭＳ Ｐゴシック" panose="020B0600070205080204" pitchFamily="50" charset="-128"/>
            </a:rPr>
            <a:t>万人もの観光客が訪れる首都圏でも有数の観光地であり、観光客へ対応するために人口を大きく上回る処理能力を有したごみ処理施設、下水道施設の維持管理や消防・救急体制の強化が必要不可欠である。そのため、県内平均及び全国平均を大きく上回っている。</a:t>
          </a:r>
        </a:p>
        <a:p>
          <a:r>
            <a:rPr kumimoji="1" lang="ja-JP" altLang="en-US" sz="1300">
              <a:latin typeface="ＭＳ Ｐゴシック" panose="020B0600070205080204" pitchFamily="50" charset="-128"/>
              <a:ea typeface="ＭＳ Ｐゴシック" panose="020B0600070205080204" pitchFamily="50" charset="-128"/>
            </a:rPr>
            <a:t>　また、人口の減少に加えて維持管理費用がかかっていることもあり、一人当たりの人件費・物件費は増加傾向にある。</a:t>
          </a:r>
        </a:p>
      </xdr:txBody>
    </xdr:sp>
    <xdr:clientData/>
  </xdr:twoCellAnchor>
  <xdr:oneCellAnchor>
    <xdr:from>
      <xdr:col>3</xdr:col>
      <xdr:colOff>95250</xdr:colOff>
      <xdr:row>77</xdr:row>
      <xdr:rowOff>6350</xdr:rowOff>
    </xdr:from>
    <xdr:ext cx="349839" cy="225703"/>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163201</xdr:rowOff>
    </xdr:from>
    <xdr:to>
      <xdr:col>23</xdr:col>
      <xdr:colOff>133350</xdr:colOff>
      <xdr:row>88</xdr:row>
      <xdr:rowOff>29666</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4050651"/>
          <a:ext cx="0" cy="106661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1743</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089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654,753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29666</xdr:rowOff>
    </xdr:from>
    <xdr:to>
      <xdr:col>24</xdr:col>
      <xdr:colOff>12700</xdr:colOff>
      <xdr:row>88</xdr:row>
      <xdr:rowOff>29666</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117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78128</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7941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163201</xdr:rowOff>
    </xdr:from>
    <xdr:to>
      <xdr:col>24</xdr:col>
      <xdr:colOff>12700</xdr:colOff>
      <xdr:row>81</xdr:row>
      <xdr:rowOff>163201</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4050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87</xdr:row>
      <xdr:rowOff>55031</xdr:rowOff>
    </xdr:from>
    <xdr:to>
      <xdr:col>23</xdr:col>
      <xdr:colOff>133350</xdr:colOff>
      <xdr:row>88</xdr:row>
      <xdr:rowOff>29666</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971181"/>
          <a:ext cx="838200" cy="146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9489</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0683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164412</xdr:rowOff>
    </xdr:from>
    <xdr:to>
      <xdr:col>23</xdr:col>
      <xdr:colOff>184150</xdr:colOff>
      <xdr:row>83</xdr:row>
      <xdr:rowOff>94562</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223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87</xdr:row>
      <xdr:rowOff>34975</xdr:rowOff>
    </xdr:from>
    <xdr:to>
      <xdr:col>19</xdr:col>
      <xdr:colOff>133350</xdr:colOff>
      <xdr:row>87</xdr:row>
      <xdr:rowOff>55031</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3225800" y="14951125"/>
          <a:ext cx="889000" cy="20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127774</xdr:rowOff>
    </xdr:from>
    <xdr:to>
      <xdr:col>19</xdr:col>
      <xdr:colOff>184150</xdr:colOff>
      <xdr:row>83</xdr:row>
      <xdr:rowOff>57924</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186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68101</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39555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86</xdr:row>
      <xdr:rowOff>133502</xdr:rowOff>
    </xdr:from>
    <xdr:to>
      <xdr:col>15</xdr:col>
      <xdr:colOff>82550</xdr:colOff>
      <xdr:row>87</xdr:row>
      <xdr:rowOff>34975</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4878202"/>
          <a:ext cx="889000" cy="72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123233</xdr:rowOff>
    </xdr:from>
    <xdr:to>
      <xdr:col>15</xdr:col>
      <xdr:colOff>133350</xdr:colOff>
      <xdr:row>83</xdr:row>
      <xdr:rowOff>53383</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18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63560</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395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86</xdr:row>
      <xdr:rowOff>122800</xdr:rowOff>
    </xdr:from>
    <xdr:to>
      <xdr:col>11</xdr:col>
      <xdr:colOff>31750</xdr:colOff>
      <xdr:row>86</xdr:row>
      <xdr:rowOff>133502</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4867500"/>
          <a:ext cx="889000" cy="10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101577</xdr:rowOff>
    </xdr:from>
    <xdr:to>
      <xdr:col>11</xdr:col>
      <xdr:colOff>82550</xdr:colOff>
      <xdr:row>83</xdr:row>
      <xdr:rowOff>31727</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160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41904</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3929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95193</xdr:rowOff>
    </xdr:from>
    <xdr:to>
      <xdr:col>7</xdr:col>
      <xdr:colOff>31750</xdr:colOff>
      <xdr:row>83</xdr:row>
      <xdr:rowOff>25343</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4154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35520</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3922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87</xdr:row>
      <xdr:rowOff>150316</xdr:rowOff>
    </xdr:from>
    <xdr:to>
      <xdr:col>23</xdr:col>
      <xdr:colOff>184150</xdr:colOff>
      <xdr:row>88</xdr:row>
      <xdr:rowOff>80466</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5066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87</xdr:row>
      <xdr:rowOff>46193</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4962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654,753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87</xdr:row>
      <xdr:rowOff>4231</xdr:rowOff>
    </xdr:from>
    <xdr:to>
      <xdr:col>19</xdr:col>
      <xdr:colOff>184150</xdr:colOff>
      <xdr:row>87</xdr:row>
      <xdr:rowOff>105831</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920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87</xdr:row>
      <xdr:rowOff>90608</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50067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86</xdr:row>
      <xdr:rowOff>155625</xdr:rowOff>
    </xdr:from>
    <xdr:to>
      <xdr:col>15</xdr:col>
      <xdr:colOff>133350</xdr:colOff>
      <xdr:row>87</xdr:row>
      <xdr:rowOff>85775</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900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87</xdr:row>
      <xdr:rowOff>70552</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4986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86</xdr:row>
      <xdr:rowOff>82702</xdr:rowOff>
    </xdr:from>
    <xdr:to>
      <xdr:col>11</xdr:col>
      <xdr:colOff>82550</xdr:colOff>
      <xdr:row>87</xdr:row>
      <xdr:rowOff>12852</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4827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86</xdr:row>
      <xdr:rowOff>169079</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4913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86</xdr:row>
      <xdr:rowOff>72000</xdr:rowOff>
    </xdr:from>
    <xdr:to>
      <xdr:col>7</xdr:col>
      <xdr:colOff>31750</xdr:colOff>
      <xdr:row>87</xdr:row>
      <xdr:rowOff>2150</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481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86</xdr:row>
      <xdr:rowOff>158377</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49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前年度比</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ポイントの減となり、国基準を下回っているため、今後もより一層給与の適正化に努めていく。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56445</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881100"/>
          <a:ext cx="0" cy="14343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28522</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287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56445</xdr:rowOff>
    </xdr:from>
    <xdr:to>
      <xdr:col>81</xdr:col>
      <xdr:colOff>133350</xdr:colOff>
      <xdr:row>89</xdr:row>
      <xdr:rowOff>56445</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315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128411</xdr:rowOff>
    </xdr:from>
    <xdr:to>
      <xdr:col>81</xdr:col>
      <xdr:colOff>44450</xdr:colOff>
      <xdr:row>87</xdr:row>
      <xdr:rowOff>104422</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6179800" y="14873111"/>
          <a:ext cx="838200" cy="147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64505</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4663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47978</xdr:rowOff>
    </xdr:from>
    <xdr:to>
      <xdr:col>81</xdr:col>
      <xdr:colOff>95250</xdr:colOff>
      <xdr:row>85</xdr:row>
      <xdr:rowOff>149578</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62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115005</xdr:rowOff>
    </xdr:from>
    <xdr:to>
      <xdr:col>77</xdr:col>
      <xdr:colOff>44450</xdr:colOff>
      <xdr:row>87</xdr:row>
      <xdr:rowOff>104422</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5290800" y="14859705"/>
          <a:ext cx="889000" cy="16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7761</xdr:rowOff>
    </xdr:from>
    <xdr:to>
      <xdr:col>77</xdr:col>
      <xdr:colOff>95250</xdr:colOff>
      <xdr:row>85</xdr:row>
      <xdr:rowOff>109361</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119538</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3498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115005</xdr:rowOff>
    </xdr:from>
    <xdr:to>
      <xdr:col>72</xdr:col>
      <xdr:colOff>203200</xdr:colOff>
      <xdr:row>87</xdr:row>
      <xdr:rowOff>64205</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4401800" y="14859705"/>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21166</xdr:rowOff>
    </xdr:from>
    <xdr:to>
      <xdr:col>73</xdr:col>
      <xdr:colOff>44450</xdr:colOff>
      <xdr:row>85</xdr:row>
      <xdr:rowOff>122766</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132943</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363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64205</xdr:rowOff>
    </xdr:from>
    <xdr:to>
      <xdr:col>68</xdr:col>
      <xdr:colOff>152400</xdr:colOff>
      <xdr:row>88</xdr:row>
      <xdr:rowOff>80434</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flipV="1">
          <a:off x="13512800" y="14980355"/>
          <a:ext cx="889000" cy="187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21166</xdr:rowOff>
    </xdr:from>
    <xdr:to>
      <xdr:col>68</xdr:col>
      <xdr:colOff>203200</xdr:colOff>
      <xdr:row>85</xdr:row>
      <xdr:rowOff>122766</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132943</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363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74789</xdr:rowOff>
    </xdr:from>
    <xdr:to>
      <xdr:col>64</xdr:col>
      <xdr:colOff>152400</xdr:colOff>
      <xdr:row>86</xdr:row>
      <xdr:rowOff>4939</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464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15116</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416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77611</xdr:rowOff>
    </xdr:from>
    <xdr:to>
      <xdr:col>81</xdr:col>
      <xdr:colOff>95250</xdr:colOff>
      <xdr:row>87</xdr:row>
      <xdr:rowOff>7761</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482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49688</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4794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53622</xdr:rowOff>
    </xdr:from>
    <xdr:to>
      <xdr:col>77</xdr:col>
      <xdr:colOff>95250</xdr:colOff>
      <xdr:row>87</xdr:row>
      <xdr:rowOff>155222</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496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139999</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5056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64205</xdr:rowOff>
    </xdr:from>
    <xdr:to>
      <xdr:col>73</xdr:col>
      <xdr:colOff>44450</xdr:colOff>
      <xdr:row>86</xdr:row>
      <xdr:rowOff>165805</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480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150582</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4895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13405</xdr:rowOff>
    </xdr:from>
    <xdr:to>
      <xdr:col>68</xdr:col>
      <xdr:colOff>203200</xdr:colOff>
      <xdr:row>87</xdr:row>
      <xdr:rowOff>115005</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492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99782</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5015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29634</xdr:rowOff>
    </xdr:from>
    <xdr:to>
      <xdr:col>64</xdr:col>
      <xdr:colOff>152400</xdr:colOff>
      <xdr:row>88</xdr:row>
      <xdr:rowOff>131234</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511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116011</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5203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[31.38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執行方法の見直しや、効率的な組織の改編などにより、職員の削減を継続的に行ってきたが、年間を通じて</a:t>
          </a:r>
          <a:r>
            <a:rPr kumimoji="1" lang="en-US" altLang="ja-JP" sz="1300">
              <a:latin typeface="ＭＳ Ｐゴシック" panose="020B0600070205080204" pitchFamily="50" charset="-128"/>
              <a:ea typeface="ＭＳ Ｐゴシック" panose="020B0600070205080204" pitchFamily="50" charset="-128"/>
            </a:rPr>
            <a:t>2,000</a:t>
          </a:r>
          <a:r>
            <a:rPr kumimoji="1" lang="ja-JP" altLang="en-US" sz="1300">
              <a:latin typeface="ＭＳ Ｐゴシック" panose="020B0600070205080204" pitchFamily="50" charset="-128"/>
              <a:ea typeface="ＭＳ Ｐゴシック" panose="020B0600070205080204" pitchFamily="50" charset="-128"/>
            </a:rPr>
            <a:t>万人に上る観光客に対応するため、観光・ごみ処理・下水道及び消防に関連する施設に勤務する職員を数多く必要とすることから、類似団体の平均値を大きく上回る数値となっている。</a:t>
          </a: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a:extLst>
            <a:ext uri="{FF2B5EF4-FFF2-40B4-BE49-F238E27FC236}">
              <a16:creationId xmlns:a16="http://schemas.microsoft.com/office/drawing/2014/main" id="{00000000-0008-0000-0300-000039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60</xdr:row>
      <xdr:rowOff>86208</xdr:rowOff>
    </xdr:from>
    <xdr:to>
      <xdr:col>81</xdr:col>
      <xdr:colOff>44450</xdr:colOff>
      <xdr:row>67</xdr:row>
      <xdr:rowOff>98349</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flipV="1">
          <a:off x="17018000" y="10373208"/>
          <a:ext cx="0" cy="12122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70426</xdr:rowOff>
    </xdr:from>
    <xdr:ext cx="762000" cy="259045"/>
    <xdr:sp macro="" textlink="">
      <xdr:nvSpPr>
        <xdr:cNvPr id="315" name="定員管理の状況最小値テキスト">
          <a:extLst>
            <a:ext uri="{FF2B5EF4-FFF2-40B4-BE49-F238E27FC236}">
              <a16:creationId xmlns:a16="http://schemas.microsoft.com/office/drawing/2014/main" id="{00000000-0008-0000-0300-00003B010000}"/>
            </a:ext>
          </a:extLst>
        </xdr:cNvPr>
        <xdr:cNvSpPr txBox="1"/>
      </xdr:nvSpPr>
      <xdr:spPr>
        <a:xfrm>
          <a:off x="17106900" y="11557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98349</xdr:rowOff>
    </xdr:from>
    <xdr:to>
      <xdr:col>81</xdr:col>
      <xdr:colOff>133350</xdr:colOff>
      <xdr:row>67</xdr:row>
      <xdr:rowOff>98349</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1585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1135</xdr:rowOff>
    </xdr:from>
    <xdr:ext cx="762000" cy="259045"/>
    <xdr:sp macro="" textlink="">
      <xdr:nvSpPr>
        <xdr:cNvPr id="317" name="定員管理の状況最大値テキスト">
          <a:extLst>
            <a:ext uri="{FF2B5EF4-FFF2-40B4-BE49-F238E27FC236}">
              <a16:creationId xmlns:a16="http://schemas.microsoft.com/office/drawing/2014/main" id="{00000000-0008-0000-0300-00003D010000}"/>
            </a:ext>
          </a:extLst>
        </xdr:cNvPr>
        <xdr:cNvSpPr txBox="1"/>
      </xdr:nvSpPr>
      <xdr:spPr>
        <a:xfrm>
          <a:off x="17106900" y="10116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60</xdr:row>
      <xdr:rowOff>86208</xdr:rowOff>
    </xdr:from>
    <xdr:to>
      <xdr:col>81</xdr:col>
      <xdr:colOff>133350</xdr:colOff>
      <xdr:row>60</xdr:row>
      <xdr:rowOff>86208</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0373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67</xdr:row>
      <xdr:rowOff>98349</xdr:rowOff>
    </xdr:from>
    <xdr:to>
      <xdr:col>81</xdr:col>
      <xdr:colOff>44450</xdr:colOff>
      <xdr:row>67</xdr:row>
      <xdr:rowOff>114757</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6179800" y="11585499"/>
          <a:ext cx="838200" cy="16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114063</xdr:rowOff>
    </xdr:from>
    <xdr:ext cx="762000" cy="259045"/>
    <xdr:sp macro="" textlink="">
      <xdr:nvSpPr>
        <xdr:cNvPr id="320" name="定員管理の状況平均値テキスト">
          <a:extLst>
            <a:ext uri="{FF2B5EF4-FFF2-40B4-BE49-F238E27FC236}">
              <a16:creationId xmlns:a16="http://schemas.microsoft.com/office/drawing/2014/main" id="{00000000-0008-0000-0300-000040010000}"/>
            </a:ext>
          </a:extLst>
        </xdr:cNvPr>
        <xdr:cNvSpPr txBox="1"/>
      </xdr:nvSpPr>
      <xdr:spPr>
        <a:xfrm>
          <a:off x="17106900" y="104010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97536</xdr:rowOff>
    </xdr:from>
    <xdr:to>
      <xdr:col>81</xdr:col>
      <xdr:colOff>95250</xdr:colOff>
      <xdr:row>62</xdr:row>
      <xdr:rowOff>27686</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967200" y="1055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67</xdr:row>
      <xdr:rowOff>114757</xdr:rowOff>
    </xdr:from>
    <xdr:to>
      <xdr:col>77</xdr:col>
      <xdr:colOff>44450</xdr:colOff>
      <xdr:row>67</xdr:row>
      <xdr:rowOff>123444</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flipV="1">
          <a:off x="15290800" y="11601907"/>
          <a:ext cx="889000" cy="8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85471</xdr:rowOff>
    </xdr:from>
    <xdr:to>
      <xdr:col>77</xdr:col>
      <xdr:colOff>95250</xdr:colOff>
      <xdr:row>62</xdr:row>
      <xdr:rowOff>15621</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129000" y="10543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25798</xdr:rowOff>
    </xdr:from>
    <xdr:ext cx="7366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5798800" y="103127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67</xdr:row>
      <xdr:rowOff>62636</xdr:rowOff>
    </xdr:from>
    <xdr:to>
      <xdr:col>72</xdr:col>
      <xdr:colOff>203200</xdr:colOff>
      <xdr:row>67</xdr:row>
      <xdr:rowOff>123444</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4401800" y="11549786"/>
          <a:ext cx="889000" cy="60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82093</xdr:rowOff>
    </xdr:from>
    <xdr:to>
      <xdr:col>73</xdr:col>
      <xdr:colOff>44450</xdr:colOff>
      <xdr:row>62</xdr:row>
      <xdr:rowOff>12243</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5240000" y="1054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22420</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909800" y="1030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67</xdr:row>
      <xdr:rowOff>40919</xdr:rowOff>
    </xdr:from>
    <xdr:to>
      <xdr:col>68</xdr:col>
      <xdr:colOff>152400</xdr:colOff>
      <xdr:row>67</xdr:row>
      <xdr:rowOff>62636</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3512800" y="11528069"/>
          <a:ext cx="889000" cy="21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76302</xdr:rowOff>
    </xdr:from>
    <xdr:to>
      <xdr:col>68</xdr:col>
      <xdr:colOff>203200</xdr:colOff>
      <xdr:row>62</xdr:row>
      <xdr:rowOff>6452</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4351000" y="10534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16629</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020800" y="10303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75819</xdr:rowOff>
    </xdr:from>
    <xdr:to>
      <xdr:col>64</xdr:col>
      <xdr:colOff>152400</xdr:colOff>
      <xdr:row>62</xdr:row>
      <xdr:rowOff>5969</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3462000" y="10534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16146</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131800" y="10303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67</xdr:row>
      <xdr:rowOff>47549</xdr:rowOff>
    </xdr:from>
    <xdr:to>
      <xdr:col>81</xdr:col>
      <xdr:colOff>95250</xdr:colOff>
      <xdr:row>67</xdr:row>
      <xdr:rowOff>149149</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967200" y="11534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66</xdr:row>
      <xdr:rowOff>114876</xdr:rowOff>
    </xdr:from>
    <xdr:ext cx="762000" cy="259045"/>
    <xdr:sp macro="" textlink="">
      <xdr:nvSpPr>
        <xdr:cNvPr id="339" name="定員管理の状況該当値テキスト">
          <a:extLst>
            <a:ext uri="{FF2B5EF4-FFF2-40B4-BE49-F238E27FC236}">
              <a16:creationId xmlns:a16="http://schemas.microsoft.com/office/drawing/2014/main" id="{00000000-0008-0000-0300-000053010000}"/>
            </a:ext>
          </a:extLst>
        </xdr:cNvPr>
        <xdr:cNvSpPr txBox="1"/>
      </xdr:nvSpPr>
      <xdr:spPr>
        <a:xfrm>
          <a:off x="17106900" y="11430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67</xdr:row>
      <xdr:rowOff>63957</xdr:rowOff>
    </xdr:from>
    <xdr:to>
      <xdr:col>77</xdr:col>
      <xdr:colOff>95250</xdr:colOff>
      <xdr:row>67</xdr:row>
      <xdr:rowOff>165557</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129000" y="11551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67</xdr:row>
      <xdr:rowOff>150334</xdr:rowOff>
    </xdr:from>
    <xdr:ext cx="7366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798800" y="116374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67</xdr:row>
      <xdr:rowOff>72644</xdr:rowOff>
    </xdr:from>
    <xdr:to>
      <xdr:col>73</xdr:col>
      <xdr:colOff>44450</xdr:colOff>
      <xdr:row>68</xdr:row>
      <xdr:rowOff>2794</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5240000" y="11559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67</xdr:row>
      <xdr:rowOff>159021</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909800" y="11646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67</xdr:row>
      <xdr:rowOff>11836</xdr:rowOff>
    </xdr:from>
    <xdr:to>
      <xdr:col>68</xdr:col>
      <xdr:colOff>203200</xdr:colOff>
      <xdr:row>67</xdr:row>
      <xdr:rowOff>113436</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4351000" y="11498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67</xdr:row>
      <xdr:rowOff>98213</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020800" y="11585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66</xdr:row>
      <xdr:rowOff>161569</xdr:rowOff>
    </xdr:from>
    <xdr:to>
      <xdr:col>64</xdr:col>
      <xdr:colOff>152400</xdr:colOff>
      <xdr:row>67</xdr:row>
      <xdr:rowOff>91719</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3462000" y="11477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67</xdr:row>
      <xdr:rowOff>76496</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131800" y="11563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公債費については、年間を通じて</a:t>
          </a:r>
          <a:r>
            <a:rPr kumimoji="1" lang="en-US" altLang="ja-JP" sz="1300">
              <a:latin typeface="ＭＳ Ｐゴシック" panose="020B0600070205080204" pitchFamily="50" charset="-128"/>
              <a:ea typeface="ＭＳ Ｐゴシック" panose="020B0600070205080204" pitchFamily="50" charset="-128"/>
            </a:rPr>
            <a:t>2,000</a:t>
          </a:r>
          <a:r>
            <a:rPr kumimoji="1" lang="ja-JP" altLang="en-US" sz="1300">
              <a:latin typeface="ＭＳ Ｐゴシック" panose="020B0600070205080204" pitchFamily="50" charset="-128"/>
              <a:ea typeface="ＭＳ Ｐゴシック" panose="020B0600070205080204" pitchFamily="50" charset="-128"/>
            </a:rPr>
            <a:t>万人にも上る観光客に対応するため、ごみ処理施設、下水道施設の整備や消防力の強化に係る負担が大きく、劇的な数値の改善は難しい状況にある。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令和６年度は、令和５年度と比較し、</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ポイントの減となっている。これは、元利償還金の減に加え、標準財政規模が増加したことによる減であるが、今後、ごみ処理施設の広域化工事などの大規模事業が予定されており、将来的に比率が高まる恐れがあるため、地方債の発行と償還のバランスが適切となるよう努めていく。</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a:extLst>
            <a:ext uri="{FF2B5EF4-FFF2-40B4-BE49-F238E27FC236}">
              <a16:creationId xmlns:a16="http://schemas.microsoft.com/office/drawing/2014/main" id="{00000000-0008-0000-0300-000075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88900</xdr:rowOff>
    </xdr:from>
    <xdr:to>
      <xdr:col>81</xdr:col>
      <xdr:colOff>44450</xdr:colOff>
      <xdr:row>45</xdr:row>
      <xdr:rowOff>12954</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7018000" y="6261100"/>
          <a:ext cx="0" cy="14671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156481</xdr:rowOff>
    </xdr:from>
    <xdr:ext cx="762000" cy="259045"/>
    <xdr:sp macro="" textlink="">
      <xdr:nvSpPr>
        <xdr:cNvPr id="375" name="公債費負担の状況最小値テキスト">
          <a:extLst>
            <a:ext uri="{FF2B5EF4-FFF2-40B4-BE49-F238E27FC236}">
              <a16:creationId xmlns:a16="http://schemas.microsoft.com/office/drawing/2014/main" id="{00000000-0008-0000-0300-000077010000}"/>
            </a:ext>
          </a:extLst>
        </xdr:cNvPr>
        <xdr:cNvSpPr txBox="1"/>
      </xdr:nvSpPr>
      <xdr:spPr>
        <a:xfrm>
          <a:off x="17106900" y="7700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12954</xdr:rowOff>
    </xdr:from>
    <xdr:to>
      <xdr:col>81</xdr:col>
      <xdr:colOff>133350</xdr:colOff>
      <xdr:row>45</xdr:row>
      <xdr:rowOff>12954</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7728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3827</xdr:rowOff>
    </xdr:from>
    <xdr:ext cx="762000" cy="259045"/>
    <xdr:sp macro="" textlink="">
      <xdr:nvSpPr>
        <xdr:cNvPr id="377" name="公債費負担の状況最大値テキスト">
          <a:extLst>
            <a:ext uri="{FF2B5EF4-FFF2-40B4-BE49-F238E27FC236}">
              <a16:creationId xmlns:a16="http://schemas.microsoft.com/office/drawing/2014/main" id="{00000000-0008-0000-0300-000079010000}"/>
            </a:ext>
          </a:extLst>
        </xdr:cNvPr>
        <xdr:cNvSpPr txBox="1"/>
      </xdr:nvSpPr>
      <xdr:spPr>
        <a:xfrm>
          <a:off x="17106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88900</xdr:rowOff>
    </xdr:from>
    <xdr:to>
      <xdr:col>81</xdr:col>
      <xdr:colOff>133350</xdr:colOff>
      <xdr:row>36</xdr:row>
      <xdr:rowOff>88900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112268</xdr:rowOff>
    </xdr:from>
    <xdr:to>
      <xdr:col>81</xdr:col>
      <xdr:colOff>44450</xdr:colOff>
      <xdr:row>43</xdr:row>
      <xdr:rowOff>114554</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flipV="1">
          <a:off x="16179800" y="7313168"/>
          <a:ext cx="8382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150639</xdr:rowOff>
    </xdr:from>
    <xdr:ext cx="762000" cy="259045"/>
    <xdr:sp macro="" textlink="">
      <xdr:nvSpPr>
        <xdr:cNvPr id="380" name="公債費負担の状況平均値テキスト">
          <a:extLst>
            <a:ext uri="{FF2B5EF4-FFF2-40B4-BE49-F238E27FC236}">
              <a16:creationId xmlns:a16="http://schemas.microsoft.com/office/drawing/2014/main" id="{00000000-0008-0000-0300-00007C010000}"/>
            </a:ext>
          </a:extLst>
        </xdr:cNvPr>
        <xdr:cNvSpPr txBox="1"/>
      </xdr:nvSpPr>
      <xdr:spPr>
        <a:xfrm>
          <a:off x="17106900" y="68371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134112</xdr:rowOff>
    </xdr:from>
    <xdr:to>
      <xdr:col>81</xdr:col>
      <xdr:colOff>95250</xdr:colOff>
      <xdr:row>41</xdr:row>
      <xdr:rowOff>64262</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9672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66294</xdr:rowOff>
    </xdr:from>
    <xdr:to>
      <xdr:col>77</xdr:col>
      <xdr:colOff>44450</xdr:colOff>
      <xdr:row>43</xdr:row>
      <xdr:rowOff>114554</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5290800" y="7438644"/>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134112</xdr:rowOff>
    </xdr:from>
    <xdr:to>
      <xdr:col>77</xdr:col>
      <xdr:colOff>95250</xdr:colOff>
      <xdr:row>41</xdr:row>
      <xdr:rowOff>64262</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1290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74439</xdr:rowOff>
    </xdr:from>
    <xdr:ext cx="7366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5798800" y="67609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66294</xdr:rowOff>
    </xdr:from>
    <xdr:to>
      <xdr:col>72</xdr:col>
      <xdr:colOff>203200</xdr:colOff>
      <xdr:row>43</xdr:row>
      <xdr:rowOff>75946</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4401800" y="7438644"/>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124460</xdr:rowOff>
    </xdr:from>
    <xdr:to>
      <xdr:col>73</xdr:col>
      <xdr:colOff>44450</xdr:colOff>
      <xdr:row>41</xdr:row>
      <xdr:rowOff>54610</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5240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64787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9098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64008</xdr:rowOff>
    </xdr:from>
    <xdr:to>
      <xdr:col>68</xdr:col>
      <xdr:colOff>152400</xdr:colOff>
      <xdr:row>43</xdr:row>
      <xdr:rowOff>75946</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3512800" y="7264908"/>
          <a:ext cx="889000" cy="183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124460</xdr:rowOff>
    </xdr:from>
    <xdr:to>
      <xdr:col>68</xdr:col>
      <xdr:colOff>203200</xdr:colOff>
      <xdr:row>41</xdr:row>
      <xdr:rowOff>54610</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4351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64787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0208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114808</xdr:rowOff>
    </xdr:from>
    <xdr:to>
      <xdr:col>64</xdr:col>
      <xdr:colOff>152400</xdr:colOff>
      <xdr:row>41</xdr:row>
      <xdr:rowOff>44958</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3462000" y="6972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55135</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131800" y="6741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61468</xdr:rowOff>
    </xdr:from>
    <xdr:to>
      <xdr:col>81</xdr:col>
      <xdr:colOff>95250</xdr:colOff>
      <xdr:row>42</xdr:row>
      <xdr:rowOff>163068</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967200" y="7262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33545</xdr:rowOff>
    </xdr:from>
    <xdr:ext cx="762000" cy="259045"/>
    <xdr:sp macro="" textlink="">
      <xdr:nvSpPr>
        <xdr:cNvPr id="399" name="公債費負担の状況該当値テキスト">
          <a:extLst>
            <a:ext uri="{FF2B5EF4-FFF2-40B4-BE49-F238E27FC236}">
              <a16:creationId xmlns:a16="http://schemas.microsoft.com/office/drawing/2014/main" id="{00000000-0008-0000-0300-00008F010000}"/>
            </a:ext>
          </a:extLst>
        </xdr:cNvPr>
        <xdr:cNvSpPr txBox="1"/>
      </xdr:nvSpPr>
      <xdr:spPr>
        <a:xfrm>
          <a:off x="17106900" y="7234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43</xdr:row>
      <xdr:rowOff>63754</xdr:rowOff>
    </xdr:from>
    <xdr:to>
      <xdr:col>77</xdr:col>
      <xdr:colOff>95250</xdr:colOff>
      <xdr:row>43</xdr:row>
      <xdr:rowOff>165354</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129000" y="743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150131</xdr:rowOff>
    </xdr:from>
    <xdr:ext cx="7366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798800" y="75224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15494</xdr:rowOff>
    </xdr:from>
    <xdr:to>
      <xdr:col>73</xdr:col>
      <xdr:colOff>44450</xdr:colOff>
      <xdr:row>43</xdr:row>
      <xdr:rowOff>117094</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5240000" y="7387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101871</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909800" y="7474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25146</xdr:rowOff>
    </xdr:from>
    <xdr:to>
      <xdr:col>68</xdr:col>
      <xdr:colOff>203200</xdr:colOff>
      <xdr:row>43</xdr:row>
      <xdr:rowOff>126746</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4351000" y="7397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111523</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020800" y="7483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13208</xdr:rowOff>
    </xdr:from>
    <xdr:to>
      <xdr:col>64</xdr:col>
      <xdr:colOff>152400</xdr:colOff>
      <xdr:row>42</xdr:row>
      <xdr:rowOff>114808</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3462000" y="7214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99585</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131800" y="7300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分子構成要因のひとつである充当可能財源等が財政調整基金の増に伴い</a:t>
          </a:r>
          <a:r>
            <a:rPr kumimoji="1" lang="en-US" altLang="ja-JP" sz="1300">
              <a:latin typeface="ＭＳ Ｐゴシック" panose="020B0600070205080204" pitchFamily="50" charset="-128"/>
              <a:ea typeface="ＭＳ Ｐゴシック" panose="020B0600070205080204" pitchFamily="50" charset="-128"/>
            </a:rPr>
            <a:t>573,473</a:t>
          </a:r>
          <a:r>
            <a:rPr kumimoji="1" lang="ja-JP" altLang="en-US" sz="1300">
              <a:latin typeface="ＭＳ Ｐゴシック" panose="020B0600070205080204" pitchFamily="50" charset="-128"/>
              <a:ea typeface="ＭＳ Ｐゴシック" panose="020B0600070205080204" pitchFamily="50" charset="-128"/>
            </a:rPr>
            <a:t>千円増となった要因が大きく、将来負担比率は昨年度と比較して</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ポイントの減となった。</a:t>
          </a:r>
        </a:p>
      </xdr:txBody>
    </xdr:sp>
    <xdr:clientData/>
  </xdr:twoCellAnchor>
  <xdr:oneCellAnchor>
    <xdr:from>
      <xdr:col>61</xdr:col>
      <xdr:colOff>6350</xdr:colOff>
      <xdr:row>10</xdr:row>
      <xdr:rowOff>63500</xdr:rowOff>
    </xdr:from>
    <xdr:ext cx="298543" cy="225703"/>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3" name="将来負担の状況グラフ枠">
          <a:extLst>
            <a:ext uri="{FF2B5EF4-FFF2-40B4-BE49-F238E27FC236}">
              <a16:creationId xmlns:a16="http://schemas.microsoft.com/office/drawing/2014/main" id="{00000000-0008-0000-0300-0000B1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23</xdr:row>
      <xdr:rowOff>66548</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flipV="1">
          <a:off x="17018000" y="2451100"/>
          <a:ext cx="0" cy="15587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38625</xdr:rowOff>
    </xdr:from>
    <xdr:ext cx="762000" cy="259045"/>
    <xdr:sp macro="" textlink="">
      <xdr:nvSpPr>
        <xdr:cNvPr id="435" name="将来負担の状況最小値テキスト">
          <a:extLst>
            <a:ext uri="{FF2B5EF4-FFF2-40B4-BE49-F238E27FC236}">
              <a16:creationId xmlns:a16="http://schemas.microsoft.com/office/drawing/2014/main" id="{00000000-0008-0000-0300-0000B3010000}"/>
            </a:ext>
          </a:extLst>
        </xdr:cNvPr>
        <xdr:cNvSpPr txBox="1"/>
      </xdr:nvSpPr>
      <xdr:spPr>
        <a:xfrm>
          <a:off x="17106900" y="39819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66548</xdr:rowOff>
    </xdr:from>
    <xdr:to>
      <xdr:col>81</xdr:col>
      <xdr:colOff>133350</xdr:colOff>
      <xdr:row>23</xdr:row>
      <xdr:rowOff>66548</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4009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86377</xdr:rowOff>
    </xdr:from>
    <xdr:ext cx="762000" cy="259045"/>
    <xdr:sp macro="" textlink="">
      <xdr:nvSpPr>
        <xdr:cNvPr id="437" name="将来負担の状況最大値テキスト">
          <a:extLst>
            <a:ext uri="{FF2B5EF4-FFF2-40B4-BE49-F238E27FC236}">
              <a16:creationId xmlns:a16="http://schemas.microsoft.com/office/drawing/2014/main" id="{00000000-0008-0000-0300-0000B5010000}"/>
            </a:ext>
          </a:extLst>
        </xdr:cNvPr>
        <xdr:cNvSpPr txBox="1"/>
      </xdr:nvSpPr>
      <xdr:spPr>
        <a:xfrm>
          <a:off x="17106900" y="214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131013</xdr:rowOff>
    </xdr:from>
    <xdr:to>
      <xdr:col>81</xdr:col>
      <xdr:colOff>44450</xdr:colOff>
      <xdr:row>17</xdr:row>
      <xdr:rowOff>158039</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flipV="1">
          <a:off x="16179800" y="3045663"/>
          <a:ext cx="838200" cy="27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29227</xdr:rowOff>
    </xdr:from>
    <xdr:ext cx="762000" cy="259045"/>
    <xdr:sp macro="" textlink="">
      <xdr:nvSpPr>
        <xdr:cNvPr id="440" name="将来負担の状況平均値テキスト">
          <a:extLst>
            <a:ext uri="{FF2B5EF4-FFF2-40B4-BE49-F238E27FC236}">
              <a16:creationId xmlns:a16="http://schemas.microsoft.com/office/drawing/2014/main" id="{00000000-0008-0000-0300-0000B8010000}"/>
            </a:ext>
          </a:extLst>
        </xdr:cNvPr>
        <xdr:cNvSpPr txBox="1"/>
      </xdr:nvSpPr>
      <xdr:spPr>
        <a:xfrm>
          <a:off x="17106900" y="2258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0</xdr:rowOff>
    </xdr:from>
    <xdr:to>
      <xdr:col>81</xdr:col>
      <xdr:colOff>95250</xdr:colOff>
      <xdr:row>14</xdr:row>
      <xdr:rowOff>101600</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9672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148387</xdr:rowOff>
    </xdr:from>
    <xdr:to>
      <xdr:col>77</xdr:col>
      <xdr:colOff>44450</xdr:colOff>
      <xdr:row>17</xdr:row>
      <xdr:rowOff>158039</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5290800" y="3063037"/>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0</xdr:rowOff>
    </xdr:from>
    <xdr:to>
      <xdr:col>77</xdr:col>
      <xdr:colOff>95250</xdr:colOff>
      <xdr:row>14</xdr:row>
      <xdr:rowOff>101600</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129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111777</xdr:rowOff>
    </xdr:from>
    <xdr:ext cx="7366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5798800" y="216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148387</xdr:rowOff>
    </xdr:from>
    <xdr:to>
      <xdr:col>72</xdr:col>
      <xdr:colOff>203200</xdr:colOff>
      <xdr:row>18</xdr:row>
      <xdr:rowOff>159360</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4401800" y="3063037"/>
          <a:ext cx="889000" cy="182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0</xdr:rowOff>
    </xdr:from>
    <xdr:to>
      <xdr:col>73</xdr:col>
      <xdr:colOff>44450</xdr:colOff>
      <xdr:row>14</xdr:row>
      <xdr:rowOff>101600</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5240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111777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4909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18</xdr:row>
      <xdr:rowOff>159360</xdr:rowOff>
    </xdr:from>
    <xdr:to>
      <xdr:col>68</xdr:col>
      <xdr:colOff>152400</xdr:colOff>
      <xdr:row>19</xdr:row>
      <xdr:rowOff>43891</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3512800" y="3245460"/>
          <a:ext cx="889000" cy="55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66599</xdr:rowOff>
    </xdr:from>
    <xdr:to>
      <xdr:col>68</xdr:col>
      <xdr:colOff>203200</xdr:colOff>
      <xdr:row>14</xdr:row>
      <xdr:rowOff>168199</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4351000" y="2466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6926</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020800" y="22357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132232</xdr:rowOff>
    </xdr:from>
    <xdr:to>
      <xdr:col>64</xdr:col>
      <xdr:colOff>152400</xdr:colOff>
      <xdr:row>15</xdr:row>
      <xdr:rowOff>62382</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3462000" y="2532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72559</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131800" y="2301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80213</xdr:rowOff>
    </xdr:from>
    <xdr:to>
      <xdr:col>81</xdr:col>
      <xdr:colOff>95250</xdr:colOff>
      <xdr:row>18</xdr:row>
      <xdr:rowOff>10363</xdr:rowOff>
    </xdr:to>
    <xdr:sp macro="" textlink="">
      <xdr:nvSpPr>
        <xdr:cNvPr id="458" name="楕円 457">
          <a:extLst>
            <a:ext uri="{FF2B5EF4-FFF2-40B4-BE49-F238E27FC236}">
              <a16:creationId xmlns:a16="http://schemas.microsoft.com/office/drawing/2014/main" id="{00000000-0008-0000-0300-0000CA010000}"/>
            </a:ext>
          </a:extLst>
        </xdr:cNvPr>
        <xdr:cNvSpPr/>
      </xdr:nvSpPr>
      <xdr:spPr>
        <a:xfrm>
          <a:off x="16967200" y="2994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17</xdr:row>
      <xdr:rowOff>52290</xdr:rowOff>
    </xdr:from>
    <xdr:ext cx="762000" cy="259045"/>
    <xdr:sp macro="" textlink="">
      <xdr:nvSpPr>
        <xdr:cNvPr id="459" name="将来負担の状況該当値テキスト">
          <a:extLst>
            <a:ext uri="{FF2B5EF4-FFF2-40B4-BE49-F238E27FC236}">
              <a16:creationId xmlns:a16="http://schemas.microsoft.com/office/drawing/2014/main" id="{00000000-0008-0000-0300-0000CB010000}"/>
            </a:ext>
          </a:extLst>
        </xdr:cNvPr>
        <xdr:cNvSpPr txBox="1"/>
      </xdr:nvSpPr>
      <xdr:spPr>
        <a:xfrm>
          <a:off x="17106900" y="2966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17</xdr:row>
      <xdr:rowOff>107239</xdr:rowOff>
    </xdr:from>
    <xdr:to>
      <xdr:col>77</xdr:col>
      <xdr:colOff>95250</xdr:colOff>
      <xdr:row>18</xdr:row>
      <xdr:rowOff>37389</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6129000" y="3021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18</xdr:row>
      <xdr:rowOff>22166</xdr:rowOff>
    </xdr:from>
    <xdr:ext cx="7366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798800" y="31082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97587</xdr:rowOff>
    </xdr:from>
    <xdr:to>
      <xdr:col>73</xdr:col>
      <xdr:colOff>44450</xdr:colOff>
      <xdr:row>18</xdr:row>
      <xdr:rowOff>27737</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5240000" y="3012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18</xdr:row>
      <xdr:rowOff>12514</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909800" y="3098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108560</xdr:rowOff>
    </xdr:from>
    <xdr:to>
      <xdr:col>68</xdr:col>
      <xdr:colOff>203200</xdr:colOff>
      <xdr:row>19</xdr:row>
      <xdr:rowOff>38710</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4351000" y="3194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19</xdr:row>
      <xdr:rowOff>23487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020800" y="3281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164541</xdr:rowOff>
    </xdr:from>
    <xdr:to>
      <xdr:col>64</xdr:col>
      <xdr:colOff>152400</xdr:colOff>
      <xdr:row>19</xdr:row>
      <xdr:rowOff>94691</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3462000" y="3250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19</xdr:row>
      <xdr:rowOff>79468</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3131800" y="33370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神奈川県箱根町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10,835
9,616
92.86
14,593,810
14,108,803
394,750
5,905,552
7,507,029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10.9
61.6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山岳地域に集落が点在する地形により、保育園・幼稚園、出張所などに勤務する職員を多く必要とするほか、観光地であることから消防職員も多く必要なため、県内及び全国平均値を大きく上回り、類似団体との比較においては最も低い順位となった。</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20320</xdr:rowOff>
    </xdr:from>
    <xdr:to>
      <xdr:col>24</xdr:col>
      <xdr:colOff>25400</xdr:colOff>
      <xdr:row>40</xdr:row>
      <xdr:rowOff>157480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49620"/>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129557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8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157480</xdr:rowOff>
    </xdr:from>
    <xdr:to>
      <xdr:col>24</xdr:col>
      <xdr:colOff>114300</xdr:colOff>
      <xdr:row>40</xdr:row>
      <xdr:rowOff>157480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1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106697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93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20320</xdr:rowOff>
    </xdr:from>
    <xdr:to>
      <xdr:col>24</xdr:col>
      <xdr:colOff>114300</xdr:colOff>
      <xdr:row>34</xdr:row>
      <xdr:rowOff>20320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49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40</xdr:row>
      <xdr:rowOff>127000</xdr:rowOff>
    </xdr:from>
    <xdr:to>
      <xdr:col>24</xdr:col>
      <xdr:colOff>25400</xdr:colOff>
      <xdr:row>40</xdr:row>
      <xdr:rowOff>157480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98500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31767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0325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15240</xdr:rowOff>
    </xdr:from>
    <xdr:to>
      <xdr:col>24</xdr:col>
      <xdr:colOff>76200</xdr:colOff>
      <xdr:row>36</xdr:row>
      <xdr:rowOff>116840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40</xdr:row>
      <xdr:rowOff>123190</xdr:rowOff>
    </xdr:from>
    <xdr:to>
      <xdr:col>19</xdr:col>
      <xdr:colOff>187325</xdr:colOff>
      <xdr:row>40</xdr:row>
      <xdr:rowOff>127000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98119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160020</xdr:rowOff>
    </xdr:from>
    <xdr:to>
      <xdr:col>20</xdr:col>
      <xdr:colOff>38100</xdr:colOff>
      <xdr:row>36</xdr:row>
      <xdr:rowOff>90170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60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100347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59296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40</xdr:row>
      <xdr:rowOff>69850</xdr:rowOff>
    </xdr:from>
    <xdr:to>
      <xdr:col>15</xdr:col>
      <xdr:colOff>98425</xdr:colOff>
      <xdr:row>40</xdr:row>
      <xdr:rowOff>123190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92785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144780</xdr:rowOff>
    </xdr:from>
    <xdr:to>
      <xdr:col>15</xdr:col>
      <xdr:colOff>149225</xdr:colOff>
      <xdr:row>36</xdr:row>
      <xdr:rowOff>74930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45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85107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914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40</xdr:row>
      <xdr:rowOff>69850</xdr:rowOff>
    </xdr:from>
    <xdr:to>
      <xdr:col>11</xdr:col>
      <xdr:colOff>9525</xdr:colOff>
      <xdr:row>40</xdr:row>
      <xdr:rowOff>119380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92785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129540</xdr:rowOff>
    </xdr:from>
    <xdr:to>
      <xdr:col>11</xdr:col>
      <xdr:colOff>60325</xdr:colOff>
      <xdr:row>36</xdr:row>
      <xdr:rowOff>59690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3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69867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899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34290</xdr:rowOff>
    </xdr:from>
    <xdr:to>
      <xdr:col>6</xdr:col>
      <xdr:colOff>171450</xdr:colOff>
      <xdr:row>36</xdr:row>
      <xdr:rowOff>135890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06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146067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975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40</xdr:row>
      <xdr:rowOff>106680</xdr:rowOff>
    </xdr:from>
    <xdr:to>
      <xdr:col>24</xdr:col>
      <xdr:colOff>76200</xdr:colOff>
      <xdr:row>41</xdr:row>
      <xdr:rowOff>36830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964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40</xdr:row>
      <xdr:rowOff>15257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873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40</xdr:row>
      <xdr:rowOff>76200</xdr:rowOff>
    </xdr:from>
    <xdr:to>
      <xdr:col>20</xdr:col>
      <xdr:colOff>38100</xdr:colOff>
      <xdr:row>41</xdr:row>
      <xdr:rowOff>6350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40</xdr:row>
      <xdr:rowOff>162577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702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40</xdr:row>
      <xdr:rowOff>72390</xdr:rowOff>
    </xdr:from>
    <xdr:to>
      <xdr:col>15</xdr:col>
      <xdr:colOff>149225</xdr:colOff>
      <xdr:row>41</xdr:row>
      <xdr:rowOff>2540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930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40</xdr:row>
      <xdr:rowOff>158767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7016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40</xdr:row>
      <xdr:rowOff>19050</xdr:rowOff>
    </xdr:from>
    <xdr:to>
      <xdr:col>11</xdr:col>
      <xdr:colOff>60325</xdr:colOff>
      <xdr:row>40</xdr:row>
      <xdr:rowOff>120650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877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40</xdr:row>
      <xdr:rowOff>105427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963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40</xdr:row>
      <xdr:rowOff>68580</xdr:rowOff>
    </xdr:from>
    <xdr:to>
      <xdr:col>6</xdr:col>
      <xdr:colOff>171450</xdr:colOff>
      <xdr:row>40</xdr:row>
      <xdr:rowOff>170180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926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40</xdr:row>
      <xdr:rowOff>154957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701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令和</a:t>
          </a:r>
          <a:r>
            <a:rPr kumimoji="1" lang="en-US" altLang="ja-JP" sz="1200">
              <a:latin typeface="ＭＳ Ｐゴシック" panose="020B0600070205080204" pitchFamily="50" charset="-128"/>
              <a:ea typeface="ＭＳ Ｐゴシック" panose="020B0600070205080204" pitchFamily="50" charset="-128"/>
            </a:rPr>
            <a:t>6</a:t>
          </a:r>
          <a:r>
            <a:rPr kumimoji="1" lang="ja-JP" altLang="en-US" sz="1200">
              <a:latin typeface="ＭＳ Ｐゴシック" panose="020B0600070205080204" pitchFamily="50" charset="-128"/>
              <a:ea typeface="ＭＳ Ｐゴシック" panose="020B0600070205080204" pitchFamily="50" charset="-128"/>
            </a:rPr>
            <a:t>年度は、令和</a:t>
          </a:r>
          <a:r>
            <a:rPr kumimoji="1" lang="en-US" altLang="ja-JP" sz="1200">
              <a:latin typeface="ＭＳ Ｐゴシック" panose="020B0600070205080204" pitchFamily="50" charset="-128"/>
              <a:ea typeface="ＭＳ Ｐゴシック" panose="020B0600070205080204" pitchFamily="50" charset="-128"/>
            </a:rPr>
            <a:t>5</a:t>
          </a:r>
          <a:r>
            <a:rPr kumimoji="1" lang="ja-JP" altLang="en-US" sz="1200">
              <a:latin typeface="ＭＳ Ｐゴシック" panose="020B0600070205080204" pitchFamily="50" charset="-128"/>
              <a:ea typeface="ＭＳ Ｐゴシック" panose="020B0600070205080204" pitchFamily="50" charset="-128"/>
            </a:rPr>
            <a:t>年度より</a:t>
          </a:r>
          <a:r>
            <a:rPr kumimoji="1" lang="en-US" altLang="ja-JP" sz="1200">
              <a:latin typeface="ＭＳ Ｐゴシック" panose="020B0600070205080204" pitchFamily="50" charset="-128"/>
              <a:ea typeface="ＭＳ Ｐゴシック" panose="020B0600070205080204" pitchFamily="50" charset="-128"/>
            </a:rPr>
            <a:t>0.8</a:t>
          </a:r>
          <a:r>
            <a:rPr kumimoji="1" lang="ja-JP" altLang="en-US" sz="1200">
              <a:latin typeface="ＭＳ Ｐゴシック" panose="020B0600070205080204" pitchFamily="50" charset="-128"/>
              <a:ea typeface="ＭＳ Ｐゴシック" panose="020B0600070205080204" pitchFamily="50" charset="-128"/>
            </a:rPr>
            <a:t>ポイントの増となった。</a:t>
          </a:r>
        </a:p>
        <a:p>
          <a:r>
            <a:rPr kumimoji="1" lang="ja-JP" altLang="en-US" sz="1200">
              <a:latin typeface="ＭＳ Ｐゴシック" panose="020B0600070205080204" pitchFamily="50" charset="-128"/>
              <a:ea typeface="ＭＳ Ｐゴシック" panose="020B0600070205080204" pitchFamily="50" charset="-128"/>
            </a:rPr>
            <a:t>　物件費は委託料が多くを占めているが、その大半はごみ処理施設の維持管理など、環境衛生に要する経費であり、年間</a:t>
          </a:r>
          <a:r>
            <a:rPr kumimoji="1" lang="en-US" altLang="ja-JP" sz="1200">
              <a:latin typeface="ＭＳ Ｐゴシック" panose="020B0600070205080204" pitchFamily="50" charset="-128"/>
              <a:ea typeface="ＭＳ Ｐゴシック" panose="020B0600070205080204" pitchFamily="50" charset="-128"/>
            </a:rPr>
            <a:t>2,000</a:t>
          </a:r>
          <a:r>
            <a:rPr kumimoji="1" lang="ja-JP" altLang="en-US" sz="1200">
              <a:latin typeface="ＭＳ Ｐゴシック" panose="020B0600070205080204" pitchFamily="50" charset="-128"/>
              <a:ea typeface="ＭＳ Ｐゴシック" panose="020B0600070205080204" pitchFamily="50" charset="-128"/>
            </a:rPr>
            <a:t>万人もの観光客に対応するために必要不可欠なものである。</a:t>
          </a:r>
        </a:p>
        <a:p>
          <a:r>
            <a:rPr kumimoji="1" lang="ja-JP" altLang="en-US" sz="1200">
              <a:latin typeface="ＭＳ Ｐゴシック" panose="020B0600070205080204" pitchFamily="50" charset="-128"/>
              <a:ea typeface="ＭＳ Ｐゴシック" panose="020B0600070205080204" pitchFamily="50" charset="-128"/>
            </a:rPr>
            <a:t>　また、委託等に係る人件費は増加傾向にあり、今後も物件費全体の増が見込まれることから、住民及び観光客に十分なサービスを提供しつつ、事業等の見直しを推進し、経費の削減に努めていく。</a:t>
          </a:r>
          <a:endParaRPr kumimoji="1" lang="en-US" altLang="ja-JP" sz="12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a:extLst>
            <a:ext uri="{FF2B5EF4-FFF2-40B4-BE49-F238E27FC236}">
              <a16:creationId xmlns:a16="http://schemas.microsoft.com/office/drawing/2014/main" id="{00000000-0008-0000-0400-00007D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79375</xdr:rowOff>
    </xdr:from>
    <xdr:to>
      <xdr:col>82</xdr:col>
      <xdr:colOff>107950</xdr:colOff>
      <xdr:row>21</xdr:row>
      <xdr:rowOff>98425</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6510000" y="2308225"/>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70502</xdr:rowOff>
    </xdr:from>
    <xdr:ext cx="762000" cy="259045"/>
    <xdr:sp macro="" textlink="">
      <xdr:nvSpPr>
        <xdr:cNvPr id="127" name="物件費最小値テキスト">
          <a:extLst>
            <a:ext uri="{FF2B5EF4-FFF2-40B4-BE49-F238E27FC236}">
              <a16:creationId xmlns:a16="http://schemas.microsoft.com/office/drawing/2014/main" id="{00000000-0008-0000-0400-00007F000000}"/>
            </a:ext>
          </a:extLst>
        </xdr:cNvPr>
        <xdr:cNvSpPr txBox="1"/>
      </xdr:nvSpPr>
      <xdr:spPr>
        <a:xfrm>
          <a:off x="16598900" y="3670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98425</xdr:rowOff>
    </xdr:from>
    <xdr:to>
      <xdr:col>82</xdr:col>
      <xdr:colOff>196850</xdr:colOff>
      <xdr:row>21</xdr:row>
      <xdr:rowOff>98425</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3698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165752</xdr:rowOff>
    </xdr:from>
    <xdr:ext cx="762000" cy="259045"/>
    <xdr:sp macro="" textlink="">
      <xdr:nvSpPr>
        <xdr:cNvPr id="129" name="物件費最大値テキスト">
          <a:extLst>
            <a:ext uri="{FF2B5EF4-FFF2-40B4-BE49-F238E27FC236}">
              <a16:creationId xmlns:a16="http://schemas.microsoft.com/office/drawing/2014/main" id="{00000000-0008-0000-0400-000081000000}"/>
            </a:ext>
          </a:extLst>
        </xdr:cNvPr>
        <xdr:cNvSpPr txBox="1"/>
      </xdr:nvSpPr>
      <xdr:spPr>
        <a:xfrm>
          <a:off x="16598900" y="2051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79375</xdr:rowOff>
    </xdr:from>
    <xdr:to>
      <xdr:col>82</xdr:col>
      <xdr:colOff>196850</xdr:colOff>
      <xdr:row>13</xdr:row>
      <xdr:rowOff>79375</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2308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21</xdr:row>
      <xdr:rowOff>22225</xdr:rowOff>
    </xdr:from>
    <xdr:to>
      <xdr:col>82</xdr:col>
      <xdr:colOff>107950</xdr:colOff>
      <xdr:row>21</xdr:row>
      <xdr:rowOff>98425</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5671800" y="3622675"/>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7002</xdr:rowOff>
    </xdr:from>
    <xdr:ext cx="762000" cy="259045"/>
    <xdr:sp macro="" textlink="">
      <xdr:nvSpPr>
        <xdr:cNvPr id="132" name="物件費平均値テキスト">
          <a:extLst>
            <a:ext uri="{FF2B5EF4-FFF2-40B4-BE49-F238E27FC236}">
              <a16:creationId xmlns:a16="http://schemas.microsoft.com/office/drawing/2014/main" id="{00000000-0008-0000-0400-000084000000}"/>
            </a:ext>
          </a:extLst>
        </xdr:cNvPr>
        <xdr:cNvSpPr txBox="1"/>
      </xdr:nvSpPr>
      <xdr:spPr>
        <a:xfrm>
          <a:off x="16598900" y="27502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161925</xdr:rowOff>
    </xdr:from>
    <xdr:to>
      <xdr:col>82</xdr:col>
      <xdr:colOff>158750</xdr:colOff>
      <xdr:row>17</xdr:row>
      <xdr:rowOff>92075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6459200" y="2905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21</xdr:row>
      <xdr:rowOff>22225</xdr:rowOff>
    </xdr:from>
    <xdr:to>
      <xdr:col>78</xdr:col>
      <xdr:colOff>69850</xdr:colOff>
      <xdr:row>21</xdr:row>
      <xdr:rowOff>31750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4782800" y="362267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133350</xdr:rowOff>
    </xdr:from>
    <xdr:to>
      <xdr:col>78</xdr:col>
      <xdr:colOff>120650</xdr:colOff>
      <xdr:row>17</xdr:row>
      <xdr:rowOff>63500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5621000" y="2876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73677</xdr:rowOff>
    </xdr:from>
    <xdr:ext cx="7366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290800" y="2645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20</xdr:row>
      <xdr:rowOff>98425</xdr:rowOff>
    </xdr:from>
    <xdr:to>
      <xdr:col>73</xdr:col>
      <xdr:colOff>180975</xdr:colOff>
      <xdr:row>21</xdr:row>
      <xdr:rowOff>31750</xdr:rowOff>
    </xdr:to>
    <xdr:cxnSp macro="">
      <xdr:nvCxnSpPr>
        <xdr:cNvPr id="137" name="直線コネクタ 136">
          <a:extLst>
            <a:ext uri="{FF2B5EF4-FFF2-40B4-BE49-F238E27FC236}">
              <a16:creationId xmlns:a16="http://schemas.microsoft.com/office/drawing/2014/main" id="{00000000-0008-0000-0400-000089000000}"/>
            </a:ext>
          </a:extLst>
        </xdr:cNvPr>
        <xdr:cNvCxnSpPr/>
      </xdr:nvCxnSpPr>
      <xdr:spPr>
        <a:xfrm>
          <a:off x="13893800" y="3527425"/>
          <a:ext cx="889000" cy="104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123825</xdr:rowOff>
    </xdr:from>
    <xdr:to>
      <xdr:col>74</xdr:col>
      <xdr:colOff>31750</xdr:colOff>
      <xdr:row>17</xdr:row>
      <xdr:rowOff>53975</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4732000" y="2867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64152</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401800" y="2635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20</xdr:row>
      <xdr:rowOff>98425</xdr:rowOff>
    </xdr:from>
    <xdr:to>
      <xdr:col>69</xdr:col>
      <xdr:colOff>92075</xdr:colOff>
      <xdr:row>20</xdr:row>
      <xdr:rowOff>155575</xdr:rowOff>
    </xdr:to>
    <xdr:cxnSp macro="">
      <xdr:nvCxnSpPr>
        <xdr:cNvPr id="140" name="直線コネクタ 139">
          <a:extLst>
            <a:ext uri="{FF2B5EF4-FFF2-40B4-BE49-F238E27FC236}">
              <a16:creationId xmlns:a16="http://schemas.microsoft.com/office/drawing/2014/main" id="{00000000-0008-0000-0400-00008C000000}"/>
            </a:ext>
          </a:extLst>
        </xdr:cNvPr>
        <xdr:cNvCxnSpPr/>
      </xdr:nvCxnSpPr>
      <xdr:spPr>
        <a:xfrm flipV="1">
          <a:off x="13004800" y="352742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161925</xdr:rowOff>
    </xdr:from>
    <xdr:to>
      <xdr:col>69</xdr:col>
      <xdr:colOff>142875</xdr:colOff>
      <xdr:row>16</xdr:row>
      <xdr:rowOff>92075</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3843000" y="2733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102252</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512800" y="2502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28575</xdr:rowOff>
    </xdr:from>
    <xdr:to>
      <xdr:col>65</xdr:col>
      <xdr:colOff>53975</xdr:colOff>
      <xdr:row>16</xdr:row>
      <xdr:rowOff>130175</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2954000" y="2771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140352</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623800" y="2540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21</xdr:row>
      <xdr:rowOff>47625</xdr:rowOff>
    </xdr:from>
    <xdr:to>
      <xdr:col>82</xdr:col>
      <xdr:colOff>158750</xdr:colOff>
      <xdr:row>21</xdr:row>
      <xdr:rowOff>149225</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6459200" y="3648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20</xdr:row>
      <xdr:rowOff>127652</xdr:rowOff>
    </xdr:from>
    <xdr:ext cx="762000" cy="259045"/>
    <xdr:sp macro="" textlink="">
      <xdr:nvSpPr>
        <xdr:cNvPr id="151" name="物件費該当値テキスト">
          <a:extLst>
            <a:ext uri="{FF2B5EF4-FFF2-40B4-BE49-F238E27FC236}">
              <a16:creationId xmlns:a16="http://schemas.microsoft.com/office/drawing/2014/main" id="{00000000-0008-0000-0400-000097000000}"/>
            </a:ext>
          </a:extLst>
        </xdr:cNvPr>
        <xdr:cNvSpPr txBox="1"/>
      </xdr:nvSpPr>
      <xdr:spPr>
        <a:xfrm>
          <a:off x="16598900" y="3556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20</xdr:row>
      <xdr:rowOff>142875</xdr:rowOff>
    </xdr:from>
    <xdr:to>
      <xdr:col>78</xdr:col>
      <xdr:colOff>120650</xdr:colOff>
      <xdr:row>21</xdr:row>
      <xdr:rowOff>73025</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5621000" y="3571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21</xdr:row>
      <xdr:rowOff>57802</xdr:rowOff>
    </xdr:from>
    <xdr:ext cx="7366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5290800" y="36582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20</xdr:row>
      <xdr:rowOff>152400</xdr:rowOff>
    </xdr:from>
    <xdr:to>
      <xdr:col>74</xdr:col>
      <xdr:colOff>31750</xdr:colOff>
      <xdr:row>21</xdr:row>
      <xdr:rowOff>82550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4732000" y="358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21</xdr:row>
      <xdr:rowOff>67327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4401800" y="366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20</xdr:row>
      <xdr:rowOff>47625</xdr:rowOff>
    </xdr:from>
    <xdr:to>
      <xdr:col>69</xdr:col>
      <xdr:colOff>142875</xdr:colOff>
      <xdr:row>20</xdr:row>
      <xdr:rowOff>149225</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3843000" y="3476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20</xdr:row>
      <xdr:rowOff>134002</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3512800" y="3563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20</xdr:row>
      <xdr:rowOff>104775</xdr:rowOff>
    </xdr:from>
    <xdr:to>
      <xdr:col>65</xdr:col>
      <xdr:colOff>53975</xdr:colOff>
      <xdr:row>21</xdr:row>
      <xdr:rowOff>34925</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2954000" y="3533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21</xdr:row>
      <xdr:rowOff>19702</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2623800" y="362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令和６年度は令和５年度から</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ポイント増となったもの。</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国の法令に基づき実施されているものが多いほか、町が単独で行う各種扶助費にも多額の費用が掛かっており、歳出削減が難しく、財政を圧迫されることが懸念される。　</a:t>
          </a:r>
        </a:p>
      </xdr:txBody>
    </xdr:sp>
    <xdr:clientData/>
  </xdr:twoCellAnchor>
  <xdr:oneCellAnchor>
    <xdr:from>
      <xdr:col>3</xdr:col>
      <xdr:colOff>123825</xdr:colOff>
      <xdr:row>49</xdr:row>
      <xdr:rowOff>107950</xdr:rowOff>
    </xdr:from>
    <xdr:ext cx="298543" cy="225703"/>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7" name="扶助費グラフ枠">
          <a:extLst>
            <a:ext uri="{FF2B5EF4-FFF2-40B4-BE49-F238E27FC236}">
              <a16:creationId xmlns:a16="http://schemas.microsoft.com/office/drawing/2014/main" id="{00000000-0008-0000-0400-0000BB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135165</xdr:rowOff>
    </xdr:from>
    <xdr:to>
      <xdr:col>24</xdr:col>
      <xdr:colOff>25400</xdr:colOff>
      <xdr:row>61</xdr:row>
      <xdr:rowOff>113393</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4826000" y="9222015"/>
          <a:ext cx="0" cy="1349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85470</xdr:rowOff>
    </xdr:from>
    <xdr:ext cx="762000" cy="259045"/>
    <xdr:sp macro="" textlink="">
      <xdr:nvSpPr>
        <xdr:cNvPr id="189" name="扶助費最小値テキスト">
          <a:extLst>
            <a:ext uri="{FF2B5EF4-FFF2-40B4-BE49-F238E27FC236}">
              <a16:creationId xmlns:a16="http://schemas.microsoft.com/office/drawing/2014/main" id="{00000000-0008-0000-0400-0000BD000000}"/>
            </a:ext>
          </a:extLst>
        </xdr:cNvPr>
        <xdr:cNvSpPr txBox="1"/>
      </xdr:nvSpPr>
      <xdr:spPr>
        <a:xfrm>
          <a:off x="4914900" y="10543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113393</xdr:rowOff>
    </xdr:from>
    <xdr:to>
      <xdr:col>24</xdr:col>
      <xdr:colOff>114300</xdr:colOff>
      <xdr:row>61</xdr:row>
      <xdr:rowOff>113393</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4737100" y="10571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50092</xdr:rowOff>
    </xdr:from>
    <xdr:ext cx="762000" cy="259045"/>
    <xdr:sp macro="" textlink="">
      <xdr:nvSpPr>
        <xdr:cNvPr id="191" name="扶助費最大値テキスト">
          <a:extLst>
            <a:ext uri="{FF2B5EF4-FFF2-40B4-BE49-F238E27FC236}">
              <a16:creationId xmlns:a16="http://schemas.microsoft.com/office/drawing/2014/main" id="{00000000-0008-0000-0400-0000BF000000}"/>
            </a:ext>
          </a:extLst>
        </xdr:cNvPr>
        <xdr:cNvSpPr txBox="1"/>
      </xdr:nvSpPr>
      <xdr:spPr>
        <a:xfrm>
          <a:off x="4914900" y="8965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135165</xdr:rowOff>
    </xdr:from>
    <xdr:to>
      <xdr:col>24</xdr:col>
      <xdr:colOff>114300</xdr:colOff>
      <xdr:row>53</xdr:row>
      <xdr:rowOff>135165</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4737100" y="9222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105228</xdr:rowOff>
    </xdr:from>
    <xdr:to>
      <xdr:col>24</xdr:col>
      <xdr:colOff>25400</xdr:colOff>
      <xdr:row>54</xdr:row>
      <xdr:rowOff>127000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987800" y="9363528"/>
          <a:ext cx="8382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53720</xdr:rowOff>
    </xdr:from>
    <xdr:ext cx="762000" cy="259045"/>
    <xdr:sp macro="" textlink="">
      <xdr:nvSpPr>
        <xdr:cNvPr id="194" name="扶助費平均値テキスト">
          <a:extLst>
            <a:ext uri="{FF2B5EF4-FFF2-40B4-BE49-F238E27FC236}">
              <a16:creationId xmlns:a16="http://schemas.microsoft.com/office/drawing/2014/main" id="{00000000-0008-0000-0400-0000C2000000}"/>
            </a:ext>
          </a:extLst>
        </xdr:cNvPr>
        <xdr:cNvSpPr txBox="1"/>
      </xdr:nvSpPr>
      <xdr:spPr>
        <a:xfrm>
          <a:off x="4914900" y="96549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81643</xdr:rowOff>
    </xdr:from>
    <xdr:to>
      <xdr:col>24</xdr:col>
      <xdr:colOff>76200</xdr:colOff>
      <xdr:row>57</xdr:row>
      <xdr:rowOff>11793</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47752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105228</xdr:rowOff>
    </xdr:from>
    <xdr:to>
      <xdr:col>19</xdr:col>
      <xdr:colOff>187325</xdr:colOff>
      <xdr:row>54</xdr:row>
      <xdr:rowOff>105228</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3098800" y="93635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59872</xdr:rowOff>
    </xdr:from>
    <xdr:to>
      <xdr:col>20</xdr:col>
      <xdr:colOff>38100</xdr:colOff>
      <xdr:row>56</xdr:row>
      <xdr:rowOff>161472</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937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146249</xdr:rowOff>
    </xdr:from>
    <xdr:ext cx="7366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3606800" y="9747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94343</xdr:rowOff>
    </xdr:from>
    <xdr:to>
      <xdr:col>15</xdr:col>
      <xdr:colOff>98425</xdr:colOff>
      <xdr:row>54</xdr:row>
      <xdr:rowOff>105228</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a:off x="2209800" y="9352643"/>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16328</xdr:rowOff>
    </xdr:from>
    <xdr:to>
      <xdr:col>15</xdr:col>
      <xdr:colOff>149225</xdr:colOff>
      <xdr:row>56</xdr:row>
      <xdr:rowOff>117928</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3048000" y="961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102705</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717800" y="9703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94343</xdr:rowOff>
    </xdr:from>
    <xdr:to>
      <xdr:col>11</xdr:col>
      <xdr:colOff>9525</xdr:colOff>
      <xdr:row>54</xdr:row>
      <xdr:rowOff>105228</xdr:rowOff>
    </xdr:to>
    <xdr:cxnSp macro="">
      <xdr:nvCxnSpPr>
        <xdr:cNvPr id="202" name="直線コネクタ 201">
          <a:extLst>
            <a:ext uri="{FF2B5EF4-FFF2-40B4-BE49-F238E27FC236}">
              <a16:creationId xmlns:a16="http://schemas.microsoft.com/office/drawing/2014/main" id="{00000000-0008-0000-0400-0000CA000000}"/>
            </a:ext>
          </a:extLst>
        </xdr:cNvPr>
        <xdr:cNvCxnSpPr/>
      </xdr:nvCxnSpPr>
      <xdr:spPr>
        <a:xfrm flipV="1">
          <a:off x="1320800" y="9352643"/>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5443</xdr:rowOff>
    </xdr:from>
    <xdr:to>
      <xdr:col>11</xdr:col>
      <xdr:colOff>60325</xdr:colOff>
      <xdr:row>56</xdr:row>
      <xdr:rowOff>107043</xdr:rowOff>
    </xdr:to>
    <xdr:sp macro="" textlink="">
      <xdr:nvSpPr>
        <xdr:cNvPr id="203" name="フローチャート: 判断 202">
          <a:extLst>
            <a:ext uri="{FF2B5EF4-FFF2-40B4-BE49-F238E27FC236}">
              <a16:creationId xmlns:a16="http://schemas.microsoft.com/office/drawing/2014/main" id="{00000000-0008-0000-0400-0000CB000000}"/>
            </a:ext>
          </a:extLst>
        </xdr:cNvPr>
        <xdr:cNvSpPr/>
      </xdr:nvSpPr>
      <xdr:spPr>
        <a:xfrm>
          <a:off x="2159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91820</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828800" y="9693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38100</xdr:rowOff>
    </xdr:from>
    <xdr:to>
      <xdr:col>6</xdr:col>
      <xdr:colOff>171450</xdr:colOff>
      <xdr:row>56</xdr:row>
      <xdr:rowOff>139700</xdr:rowOff>
    </xdr:to>
    <xdr:sp macro="" textlink="">
      <xdr:nvSpPr>
        <xdr:cNvPr id="205" name="フローチャート: 判断 204">
          <a:extLst>
            <a:ext uri="{FF2B5EF4-FFF2-40B4-BE49-F238E27FC236}">
              <a16:creationId xmlns:a16="http://schemas.microsoft.com/office/drawing/2014/main" id="{00000000-0008-0000-0400-0000CD000000}"/>
            </a:ext>
          </a:extLst>
        </xdr:cNvPr>
        <xdr:cNvSpPr/>
      </xdr:nvSpPr>
      <xdr:spPr>
        <a:xfrm>
          <a:off x="1270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124477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939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76200</xdr:rowOff>
    </xdr:from>
    <xdr:to>
      <xdr:col>24</xdr:col>
      <xdr:colOff>76200</xdr:colOff>
      <xdr:row>55</xdr:row>
      <xdr:rowOff>6350</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47752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92727</xdr:rowOff>
    </xdr:from>
    <xdr:ext cx="762000" cy="259045"/>
    <xdr:sp macro="" textlink="">
      <xdr:nvSpPr>
        <xdr:cNvPr id="213" name="扶助費該当値テキスト">
          <a:extLst>
            <a:ext uri="{FF2B5EF4-FFF2-40B4-BE49-F238E27FC236}">
              <a16:creationId xmlns:a16="http://schemas.microsoft.com/office/drawing/2014/main" id="{00000000-0008-0000-0400-0000D5000000}"/>
            </a:ext>
          </a:extLst>
        </xdr:cNvPr>
        <xdr:cNvSpPr txBox="1"/>
      </xdr:nvSpPr>
      <xdr:spPr>
        <a:xfrm>
          <a:off x="49149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54428</xdr:rowOff>
    </xdr:from>
    <xdr:to>
      <xdr:col>20</xdr:col>
      <xdr:colOff>38100</xdr:colOff>
      <xdr:row>54</xdr:row>
      <xdr:rowOff>156028</xdr:rowOff>
    </xdr:to>
    <xdr:sp macro="" textlink="">
      <xdr:nvSpPr>
        <xdr:cNvPr id="214" name="楕円 213">
          <a:extLst>
            <a:ext uri="{FF2B5EF4-FFF2-40B4-BE49-F238E27FC236}">
              <a16:creationId xmlns:a16="http://schemas.microsoft.com/office/drawing/2014/main" id="{00000000-0008-0000-0400-0000D6000000}"/>
            </a:ext>
          </a:extLst>
        </xdr:cNvPr>
        <xdr:cNvSpPr/>
      </xdr:nvSpPr>
      <xdr:spPr>
        <a:xfrm>
          <a:off x="3937000" y="9312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166205</xdr:rowOff>
    </xdr:from>
    <xdr:ext cx="736600" cy="259045"/>
    <xdr:sp macro="" textlink="">
      <xdr:nvSpPr>
        <xdr:cNvPr id="215" name="テキスト ボックス 214">
          <a:extLst>
            <a:ext uri="{FF2B5EF4-FFF2-40B4-BE49-F238E27FC236}">
              <a16:creationId xmlns:a16="http://schemas.microsoft.com/office/drawing/2014/main" id="{00000000-0008-0000-0400-0000D7000000}"/>
            </a:ext>
          </a:extLst>
        </xdr:cNvPr>
        <xdr:cNvSpPr txBox="1"/>
      </xdr:nvSpPr>
      <xdr:spPr>
        <a:xfrm>
          <a:off x="3606800" y="9081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54428</xdr:rowOff>
    </xdr:from>
    <xdr:to>
      <xdr:col>15</xdr:col>
      <xdr:colOff>149225</xdr:colOff>
      <xdr:row>54</xdr:row>
      <xdr:rowOff>156028</xdr:rowOff>
    </xdr:to>
    <xdr:sp macro="" textlink="">
      <xdr:nvSpPr>
        <xdr:cNvPr id="216" name="楕円 215">
          <a:extLst>
            <a:ext uri="{FF2B5EF4-FFF2-40B4-BE49-F238E27FC236}">
              <a16:creationId xmlns:a16="http://schemas.microsoft.com/office/drawing/2014/main" id="{00000000-0008-0000-0400-0000D8000000}"/>
            </a:ext>
          </a:extLst>
        </xdr:cNvPr>
        <xdr:cNvSpPr/>
      </xdr:nvSpPr>
      <xdr:spPr>
        <a:xfrm>
          <a:off x="3048000" y="9312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166205</xdr:rowOff>
    </xdr:from>
    <xdr:ext cx="762000" cy="259045"/>
    <xdr:sp macro="" textlink="">
      <xdr:nvSpPr>
        <xdr:cNvPr id="217" name="テキスト ボックス 216">
          <a:extLst>
            <a:ext uri="{FF2B5EF4-FFF2-40B4-BE49-F238E27FC236}">
              <a16:creationId xmlns:a16="http://schemas.microsoft.com/office/drawing/2014/main" id="{00000000-0008-0000-0400-0000D9000000}"/>
            </a:ext>
          </a:extLst>
        </xdr:cNvPr>
        <xdr:cNvSpPr txBox="1"/>
      </xdr:nvSpPr>
      <xdr:spPr>
        <a:xfrm>
          <a:off x="2717800" y="908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43543</xdr:rowOff>
    </xdr:from>
    <xdr:to>
      <xdr:col>11</xdr:col>
      <xdr:colOff>60325</xdr:colOff>
      <xdr:row>54</xdr:row>
      <xdr:rowOff>145143</xdr:rowOff>
    </xdr:to>
    <xdr:sp macro="" textlink="">
      <xdr:nvSpPr>
        <xdr:cNvPr id="218" name="楕円 217">
          <a:extLst>
            <a:ext uri="{FF2B5EF4-FFF2-40B4-BE49-F238E27FC236}">
              <a16:creationId xmlns:a16="http://schemas.microsoft.com/office/drawing/2014/main" id="{00000000-0008-0000-0400-0000DA000000}"/>
            </a:ext>
          </a:extLst>
        </xdr:cNvPr>
        <xdr:cNvSpPr/>
      </xdr:nvSpPr>
      <xdr:spPr>
        <a:xfrm>
          <a:off x="2159000" y="930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155320</xdr:rowOff>
    </xdr:from>
    <xdr:ext cx="762000" cy="259045"/>
    <xdr:sp macro="" textlink="">
      <xdr:nvSpPr>
        <xdr:cNvPr id="219" name="テキスト ボックス 218">
          <a:extLst>
            <a:ext uri="{FF2B5EF4-FFF2-40B4-BE49-F238E27FC236}">
              <a16:creationId xmlns:a16="http://schemas.microsoft.com/office/drawing/2014/main" id="{00000000-0008-0000-0400-0000DB000000}"/>
            </a:ext>
          </a:extLst>
        </xdr:cNvPr>
        <xdr:cNvSpPr txBox="1"/>
      </xdr:nvSpPr>
      <xdr:spPr>
        <a:xfrm>
          <a:off x="1828800" y="907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54428</xdr:rowOff>
    </xdr:from>
    <xdr:to>
      <xdr:col>6</xdr:col>
      <xdr:colOff>171450</xdr:colOff>
      <xdr:row>54</xdr:row>
      <xdr:rowOff>156028</xdr:rowOff>
    </xdr:to>
    <xdr:sp macro="" textlink="">
      <xdr:nvSpPr>
        <xdr:cNvPr id="220" name="楕円 219">
          <a:extLst>
            <a:ext uri="{FF2B5EF4-FFF2-40B4-BE49-F238E27FC236}">
              <a16:creationId xmlns:a16="http://schemas.microsoft.com/office/drawing/2014/main" id="{00000000-0008-0000-0400-0000DC000000}"/>
            </a:ext>
          </a:extLst>
        </xdr:cNvPr>
        <xdr:cNvSpPr/>
      </xdr:nvSpPr>
      <xdr:spPr>
        <a:xfrm>
          <a:off x="1270000" y="9312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166205</xdr:rowOff>
    </xdr:from>
    <xdr:ext cx="762000" cy="259045"/>
    <xdr:sp macro="" textlink="">
      <xdr:nvSpPr>
        <xdr:cNvPr id="221" name="テキスト ボックス 220">
          <a:extLst>
            <a:ext uri="{FF2B5EF4-FFF2-40B4-BE49-F238E27FC236}">
              <a16:creationId xmlns:a16="http://schemas.microsoft.com/office/drawing/2014/main" id="{00000000-0008-0000-0400-0000DD000000}"/>
            </a:ext>
          </a:extLst>
        </xdr:cNvPr>
        <xdr:cNvSpPr txBox="1"/>
      </xdr:nvSpPr>
      <xdr:spPr>
        <a:xfrm>
          <a:off x="939800" y="908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令和６年度は維持補修費の減により、昨年度と比較して</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ポイントの減となっている。</a:t>
          </a:r>
        </a:p>
      </xdr:txBody>
    </xdr:sp>
    <xdr:clientData/>
  </xdr:twoCellAnchor>
  <xdr:oneCellAnchor>
    <xdr:from>
      <xdr:col>62</xdr:col>
      <xdr:colOff>6350</xdr:colOff>
      <xdr:row>49</xdr:row>
      <xdr:rowOff>107950</xdr:rowOff>
    </xdr:from>
    <xdr:ext cx="298543" cy="225703"/>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41" name="テキスト ボックス 240">
          <a:extLst>
            <a:ext uri="{FF2B5EF4-FFF2-40B4-BE49-F238E27FC236}">
              <a16:creationId xmlns:a16="http://schemas.microsoft.com/office/drawing/2014/main" id="{00000000-0008-0000-0400-0000F1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3" name="テキスト ボックス 242">
          <a:extLst>
            <a:ext uri="{FF2B5EF4-FFF2-40B4-BE49-F238E27FC236}">
              <a16:creationId xmlns:a16="http://schemas.microsoft.com/office/drawing/2014/main" id="{00000000-0008-0000-0400-0000F3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5" name="テキスト ボックス 244">
          <a:extLst>
            <a:ext uri="{FF2B5EF4-FFF2-40B4-BE49-F238E27FC236}">
              <a16:creationId xmlns:a16="http://schemas.microsoft.com/office/drawing/2014/main" id="{00000000-0008-0000-0400-0000F5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7" name="テキスト ボックス 246">
          <a:extLst>
            <a:ext uri="{FF2B5EF4-FFF2-40B4-BE49-F238E27FC236}">
              <a16:creationId xmlns:a16="http://schemas.microsoft.com/office/drawing/2014/main" id="{00000000-0008-0000-0400-0000F7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50" name="その他グラフ枠">
          <a:extLst>
            <a:ext uri="{FF2B5EF4-FFF2-40B4-BE49-F238E27FC236}">
              <a16:creationId xmlns:a16="http://schemas.microsoft.com/office/drawing/2014/main" id="{00000000-0008-0000-0400-0000FA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67128</xdr:rowOff>
    </xdr:from>
    <xdr:to>
      <xdr:col>82</xdr:col>
      <xdr:colOff>107950</xdr:colOff>
      <xdr:row>61</xdr:row>
      <xdr:rowOff>113393</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6510000" y="8982528"/>
          <a:ext cx="0" cy="1589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85470</xdr:rowOff>
    </xdr:from>
    <xdr:ext cx="762000" cy="259045"/>
    <xdr:sp macro="" textlink="">
      <xdr:nvSpPr>
        <xdr:cNvPr id="252" name="その他最小値テキスト">
          <a:extLst>
            <a:ext uri="{FF2B5EF4-FFF2-40B4-BE49-F238E27FC236}">
              <a16:creationId xmlns:a16="http://schemas.microsoft.com/office/drawing/2014/main" id="{00000000-0008-0000-0400-0000FC000000}"/>
            </a:ext>
          </a:extLst>
        </xdr:cNvPr>
        <xdr:cNvSpPr txBox="1"/>
      </xdr:nvSpPr>
      <xdr:spPr>
        <a:xfrm>
          <a:off x="16598900" y="10543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113393</xdr:rowOff>
    </xdr:from>
    <xdr:to>
      <xdr:col>82</xdr:col>
      <xdr:colOff>196850</xdr:colOff>
      <xdr:row>61</xdr:row>
      <xdr:rowOff>113393</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6421100" y="10571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153505</xdr:rowOff>
    </xdr:from>
    <xdr:ext cx="762000" cy="259045"/>
    <xdr:sp macro="" textlink="">
      <xdr:nvSpPr>
        <xdr:cNvPr id="254" name="その他最大値テキスト">
          <a:extLst>
            <a:ext uri="{FF2B5EF4-FFF2-40B4-BE49-F238E27FC236}">
              <a16:creationId xmlns:a16="http://schemas.microsoft.com/office/drawing/2014/main" id="{00000000-0008-0000-0400-0000FE000000}"/>
            </a:ext>
          </a:extLst>
        </xdr:cNvPr>
        <xdr:cNvSpPr txBox="1"/>
      </xdr:nvSpPr>
      <xdr:spPr>
        <a:xfrm>
          <a:off x="16598900" y="8726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67128</xdr:rowOff>
    </xdr:from>
    <xdr:to>
      <xdr:col>82</xdr:col>
      <xdr:colOff>196850</xdr:colOff>
      <xdr:row>52</xdr:row>
      <xdr:rowOff>67128</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6421100" y="8982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4535</xdr:rowOff>
    </xdr:from>
    <xdr:to>
      <xdr:col>82</xdr:col>
      <xdr:colOff>107950</xdr:colOff>
      <xdr:row>57</xdr:row>
      <xdr:rowOff>80735</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5671800" y="9777185"/>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45555</xdr:rowOff>
    </xdr:from>
    <xdr:ext cx="762000" cy="259045"/>
    <xdr:sp macro="" textlink="">
      <xdr:nvSpPr>
        <xdr:cNvPr id="257" name="その他平均値テキスト">
          <a:extLst>
            <a:ext uri="{FF2B5EF4-FFF2-40B4-BE49-F238E27FC236}">
              <a16:creationId xmlns:a16="http://schemas.microsoft.com/office/drawing/2014/main" id="{00000000-0008-0000-0400-000001010000}"/>
            </a:ext>
          </a:extLst>
        </xdr:cNvPr>
        <xdr:cNvSpPr txBox="1"/>
      </xdr:nvSpPr>
      <xdr:spPr>
        <a:xfrm>
          <a:off x="16598900" y="9818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73478</xdr:rowOff>
    </xdr:from>
    <xdr:to>
      <xdr:col>82</xdr:col>
      <xdr:colOff>158750</xdr:colOff>
      <xdr:row>58</xdr:row>
      <xdr:rowOff>3628</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6459200" y="984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80735</xdr:rowOff>
    </xdr:from>
    <xdr:to>
      <xdr:col>78</xdr:col>
      <xdr:colOff>69850</xdr:colOff>
      <xdr:row>57</xdr:row>
      <xdr:rowOff>146050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flipV="1">
          <a:off x="14782800" y="9853385"/>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54428</xdr:rowOff>
    </xdr:from>
    <xdr:to>
      <xdr:col>78</xdr:col>
      <xdr:colOff>120650</xdr:colOff>
      <xdr:row>58</xdr:row>
      <xdr:rowOff>156028</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5621000" y="9998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140805</xdr:rowOff>
    </xdr:from>
    <xdr:ext cx="7366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5290800" y="10084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146050</xdr:rowOff>
    </xdr:from>
    <xdr:to>
      <xdr:col>73</xdr:col>
      <xdr:colOff>180975</xdr:colOff>
      <xdr:row>57</xdr:row>
      <xdr:rowOff>156935</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flipV="1">
          <a:off x="13893800" y="9918700"/>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54428</xdr:rowOff>
    </xdr:from>
    <xdr:to>
      <xdr:col>74</xdr:col>
      <xdr:colOff>31750</xdr:colOff>
      <xdr:row>58</xdr:row>
      <xdr:rowOff>156028</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4732000" y="9998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140805</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4401800" y="10084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156935</xdr:rowOff>
    </xdr:from>
    <xdr:to>
      <xdr:col>69</xdr:col>
      <xdr:colOff>92075</xdr:colOff>
      <xdr:row>58</xdr:row>
      <xdr:rowOff>94343</xdr:rowOff>
    </xdr:to>
    <xdr:cxnSp macro="">
      <xdr:nvCxnSpPr>
        <xdr:cNvPr id="265" name="直線コネクタ 264">
          <a:extLst>
            <a:ext uri="{FF2B5EF4-FFF2-40B4-BE49-F238E27FC236}">
              <a16:creationId xmlns:a16="http://schemas.microsoft.com/office/drawing/2014/main" id="{00000000-0008-0000-0400-000009010000}"/>
            </a:ext>
          </a:extLst>
        </xdr:cNvPr>
        <xdr:cNvCxnSpPr/>
      </xdr:nvCxnSpPr>
      <xdr:spPr>
        <a:xfrm flipV="1">
          <a:off x="13004800" y="9929585"/>
          <a:ext cx="889000" cy="108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65315</xdr:rowOff>
    </xdr:from>
    <xdr:to>
      <xdr:col>69</xdr:col>
      <xdr:colOff>142875</xdr:colOff>
      <xdr:row>58</xdr:row>
      <xdr:rowOff>166915</xdr:rowOff>
    </xdr:to>
    <xdr:sp macro="" textlink="">
      <xdr:nvSpPr>
        <xdr:cNvPr id="266" name="フローチャート: 判断 265">
          <a:extLst>
            <a:ext uri="{FF2B5EF4-FFF2-40B4-BE49-F238E27FC236}">
              <a16:creationId xmlns:a16="http://schemas.microsoft.com/office/drawing/2014/main" id="{00000000-0008-0000-0400-00000A010000}"/>
            </a:ext>
          </a:extLst>
        </xdr:cNvPr>
        <xdr:cNvSpPr/>
      </xdr:nvSpPr>
      <xdr:spPr>
        <a:xfrm>
          <a:off x="13843000" y="10009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151692</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3512800" y="10095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163285</xdr:rowOff>
    </xdr:from>
    <xdr:to>
      <xdr:col>65</xdr:col>
      <xdr:colOff>53975</xdr:colOff>
      <xdr:row>59</xdr:row>
      <xdr:rowOff>93435</xdr:rowOff>
    </xdr:to>
    <xdr:sp macro="" textlink="">
      <xdr:nvSpPr>
        <xdr:cNvPr id="268" name="フローチャート: 判断 267">
          <a:extLst>
            <a:ext uri="{FF2B5EF4-FFF2-40B4-BE49-F238E27FC236}">
              <a16:creationId xmlns:a16="http://schemas.microsoft.com/office/drawing/2014/main" id="{00000000-0008-0000-0400-00000C010000}"/>
            </a:ext>
          </a:extLst>
        </xdr:cNvPr>
        <xdr:cNvSpPr/>
      </xdr:nvSpPr>
      <xdr:spPr>
        <a:xfrm>
          <a:off x="12954000" y="1010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78212</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623800" y="10193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125185</xdr:rowOff>
    </xdr:from>
    <xdr:to>
      <xdr:col>82</xdr:col>
      <xdr:colOff>158750</xdr:colOff>
      <xdr:row>57</xdr:row>
      <xdr:rowOff>55335</xdr:rowOff>
    </xdr:to>
    <xdr:sp macro="" textlink="">
      <xdr:nvSpPr>
        <xdr:cNvPr id="275" name="楕円 274">
          <a:extLst>
            <a:ext uri="{FF2B5EF4-FFF2-40B4-BE49-F238E27FC236}">
              <a16:creationId xmlns:a16="http://schemas.microsoft.com/office/drawing/2014/main" id="{00000000-0008-0000-0400-000013010000}"/>
            </a:ext>
          </a:extLst>
        </xdr:cNvPr>
        <xdr:cNvSpPr/>
      </xdr:nvSpPr>
      <xdr:spPr>
        <a:xfrm>
          <a:off x="16459200" y="972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141712</xdr:rowOff>
    </xdr:from>
    <xdr:ext cx="762000" cy="259045"/>
    <xdr:sp macro="" textlink="">
      <xdr:nvSpPr>
        <xdr:cNvPr id="276" name="その他該当値テキスト">
          <a:extLst>
            <a:ext uri="{FF2B5EF4-FFF2-40B4-BE49-F238E27FC236}">
              <a16:creationId xmlns:a16="http://schemas.microsoft.com/office/drawing/2014/main" id="{00000000-0008-0000-0400-000014010000}"/>
            </a:ext>
          </a:extLst>
        </xdr:cNvPr>
        <xdr:cNvSpPr txBox="1"/>
      </xdr:nvSpPr>
      <xdr:spPr>
        <a:xfrm>
          <a:off x="16598900" y="9571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29935</xdr:rowOff>
    </xdr:from>
    <xdr:to>
      <xdr:col>78</xdr:col>
      <xdr:colOff>120650</xdr:colOff>
      <xdr:row>57</xdr:row>
      <xdr:rowOff>131535</xdr:rowOff>
    </xdr:to>
    <xdr:sp macro="" textlink="">
      <xdr:nvSpPr>
        <xdr:cNvPr id="277" name="楕円 276">
          <a:extLst>
            <a:ext uri="{FF2B5EF4-FFF2-40B4-BE49-F238E27FC236}">
              <a16:creationId xmlns:a16="http://schemas.microsoft.com/office/drawing/2014/main" id="{00000000-0008-0000-0400-000015010000}"/>
            </a:ext>
          </a:extLst>
        </xdr:cNvPr>
        <xdr:cNvSpPr/>
      </xdr:nvSpPr>
      <xdr:spPr>
        <a:xfrm>
          <a:off x="15621000" y="9802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141712</xdr:rowOff>
    </xdr:from>
    <xdr:ext cx="736600" cy="259045"/>
    <xdr:sp macro="" textlink="">
      <xdr:nvSpPr>
        <xdr:cNvPr id="278" name="テキスト ボックス 277">
          <a:extLst>
            <a:ext uri="{FF2B5EF4-FFF2-40B4-BE49-F238E27FC236}">
              <a16:creationId xmlns:a16="http://schemas.microsoft.com/office/drawing/2014/main" id="{00000000-0008-0000-0400-000016010000}"/>
            </a:ext>
          </a:extLst>
        </xdr:cNvPr>
        <xdr:cNvSpPr txBox="1"/>
      </xdr:nvSpPr>
      <xdr:spPr>
        <a:xfrm>
          <a:off x="15290800" y="95714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95250</xdr:rowOff>
    </xdr:from>
    <xdr:to>
      <xdr:col>74</xdr:col>
      <xdr:colOff>31750</xdr:colOff>
      <xdr:row>58</xdr:row>
      <xdr:rowOff>25400</xdr:rowOff>
    </xdr:to>
    <xdr:sp macro="" textlink="">
      <xdr:nvSpPr>
        <xdr:cNvPr id="279" name="楕円 278">
          <a:extLst>
            <a:ext uri="{FF2B5EF4-FFF2-40B4-BE49-F238E27FC236}">
              <a16:creationId xmlns:a16="http://schemas.microsoft.com/office/drawing/2014/main" id="{00000000-0008-0000-0400-000017010000}"/>
            </a:ext>
          </a:extLst>
        </xdr:cNvPr>
        <xdr:cNvSpPr/>
      </xdr:nvSpPr>
      <xdr:spPr>
        <a:xfrm>
          <a:off x="14732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35577</xdr:rowOff>
    </xdr:from>
    <xdr:ext cx="762000" cy="259045"/>
    <xdr:sp macro="" textlink="">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4401800" y="963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106135</xdr:rowOff>
    </xdr:from>
    <xdr:to>
      <xdr:col>69</xdr:col>
      <xdr:colOff>142875</xdr:colOff>
      <xdr:row>58</xdr:row>
      <xdr:rowOff>36285</xdr:rowOff>
    </xdr:to>
    <xdr:sp macro="" textlink="">
      <xdr:nvSpPr>
        <xdr:cNvPr id="281" name="楕円 280">
          <a:extLst>
            <a:ext uri="{FF2B5EF4-FFF2-40B4-BE49-F238E27FC236}">
              <a16:creationId xmlns:a16="http://schemas.microsoft.com/office/drawing/2014/main" id="{00000000-0008-0000-0400-000019010000}"/>
            </a:ext>
          </a:extLst>
        </xdr:cNvPr>
        <xdr:cNvSpPr/>
      </xdr:nvSpPr>
      <xdr:spPr>
        <a:xfrm>
          <a:off x="13843000" y="9878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46462</xdr:rowOff>
    </xdr:from>
    <xdr:ext cx="762000" cy="259045"/>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3512800" y="964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43543</xdr:rowOff>
    </xdr:from>
    <xdr:to>
      <xdr:col>65</xdr:col>
      <xdr:colOff>53975</xdr:colOff>
      <xdr:row>58</xdr:row>
      <xdr:rowOff>145143</xdr:rowOff>
    </xdr:to>
    <xdr:sp macro="" textlink="">
      <xdr:nvSpPr>
        <xdr:cNvPr id="283" name="楕円 282">
          <a:extLst>
            <a:ext uri="{FF2B5EF4-FFF2-40B4-BE49-F238E27FC236}">
              <a16:creationId xmlns:a16="http://schemas.microsoft.com/office/drawing/2014/main" id="{00000000-0008-0000-0400-00001B010000}"/>
            </a:ext>
          </a:extLst>
        </xdr:cNvPr>
        <xdr:cNvSpPr/>
      </xdr:nvSpPr>
      <xdr:spPr>
        <a:xfrm>
          <a:off x="12954000" y="998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155320</xdr:rowOff>
    </xdr:from>
    <xdr:ext cx="762000" cy="259045"/>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2623800" y="9756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3" name="正方形/長方形 292">
          <a:extLst>
            <a:ext uri="{FF2B5EF4-FFF2-40B4-BE49-F238E27FC236}">
              <a16:creationId xmlns:a16="http://schemas.microsoft.com/office/drawing/2014/main" id="{00000000-0008-0000-0400-000025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4" name="正方形/長方形 293">
          <a:extLst>
            <a:ext uri="{FF2B5EF4-FFF2-40B4-BE49-F238E27FC236}">
              <a16:creationId xmlns:a16="http://schemas.microsoft.com/office/drawing/2014/main" id="{00000000-0008-0000-0400-000026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年度は、昨年度と増減が無かった。</a:t>
          </a:r>
        </a:p>
        <a:p>
          <a:r>
            <a:rPr kumimoji="1" lang="ja-JP" altLang="en-US" sz="1300">
              <a:latin typeface="ＭＳ Ｐゴシック" panose="020B0600070205080204" pitchFamily="50" charset="-128"/>
              <a:ea typeface="ＭＳ Ｐゴシック" panose="020B0600070205080204" pitchFamily="50" charset="-128"/>
            </a:rPr>
            <a:t>　県内及び全国平均を大きく下回り、類似団体内の順位では上位となっている。</a:t>
          </a:r>
        </a:p>
        <a:p>
          <a:r>
            <a:rPr kumimoji="1" lang="ja-JP" altLang="en-US" sz="1300">
              <a:latin typeface="ＭＳ Ｐゴシック" panose="020B0600070205080204" pitchFamily="50" charset="-128"/>
              <a:ea typeface="ＭＳ Ｐゴシック" panose="020B0600070205080204" pitchFamily="50" charset="-128"/>
            </a:rPr>
            <a:t>　今後も引き続き、適正な執行に努めていく。</a:t>
          </a:r>
        </a:p>
      </xdr:txBody>
    </xdr:sp>
    <xdr:clientData/>
  </xdr:twoCellAnchor>
  <xdr:oneCellAnchor>
    <xdr:from>
      <xdr:col>62</xdr:col>
      <xdr:colOff>6350</xdr:colOff>
      <xdr:row>29</xdr:row>
      <xdr:rowOff>107950</xdr:rowOff>
    </xdr:from>
    <xdr:ext cx="298543" cy="225703"/>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8" name="テキスト ボックス 297">
          <a:extLst>
            <a:ext uri="{FF2B5EF4-FFF2-40B4-BE49-F238E27FC236}">
              <a16:creationId xmlns:a16="http://schemas.microsoft.com/office/drawing/2014/main" id="{00000000-0008-0000-0400-00002A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300" name="テキスト ボックス 299">
          <a:extLst>
            <a:ext uri="{FF2B5EF4-FFF2-40B4-BE49-F238E27FC236}">
              <a16:creationId xmlns:a16="http://schemas.microsoft.com/office/drawing/2014/main" id="{00000000-0008-0000-0400-00002C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302" name="テキスト ボックス 301">
          <a:extLst>
            <a:ext uri="{FF2B5EF4-FFF2-40B4-BE49-F238E27FC236}">
              <a16:creationId xmlns:a16="http://schemas.microsoft.com/office/drawing/2014/main" id="{00000000-0008-0000-0400-00002E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4" name="テキスト ボックス 303">
          <a:extLst>
            <a:ext uri="{FF2B5EF4-FFF2-40B4-BE49-F238E27FC236}">
              <a16:creationId xmlns:a16="http://schemas.microsoft.com/office/drawing/2014/main" id="{00000000-0008-0000-0400-000030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6" name="テキスト ボックス 305">
          <a:extLst>
            <a:ext uri="{FF2B5EF4-FFF2-40B4-BE49-F238E27FC236}">
              <a16:creationId xmlns:a16="http://schemas.microsoft.com/office/drawing/2014/main" id="{00000000-0008-0000-0400-000032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8" name="補助費等グラフ枠">
          <a:extLst>
            <a:ext uri="{FF2B5EF4-FFF2-40B4-BE49-F238E27FC236}">
              <a16:creationId xmlns:a16="http://schemas.microsoft.com/office/drawing/2014/main" id="{00000000-0008-0000-0400-000034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127000</xdr:rowOff>
    </xdr:from>
    <xdr:to>
      <xdr:col>82</xdr:col>
      <xdr:colOff>107950</xdr:colOff>
      <xdr:row>40</xdr:row>
      <xdr:rowOff>168148</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6510000" y="5956300"/>
          <a:ext cx="0" cy="10698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140225</xdr:rowOff>
    </xdr:from>
    <xdr:ext cx="762000" cy="259045"/>
    <xdr:sp macro="" textlink="">
      <xdr:nvSpPr>
        <xdr:cNvPr id="310" name="補助費等最小値テキスト">
          <a:extLst>
            <a:ext uri="{FF2B5EF4-FFF2-40B4-BE49-F238E27FC236}">
              <a16:creationId xmlns:a16="http://schemas.microsoft.com/office/drawing/2014/main" id="{00000000-0008-0000-0400-000036010000}"/>
            </a:ext>
          </a:extLst>
        </xdr:cNvPr>
        <xdr:cNvSpPr txBox="1"/>
      </xdr:nvSpPr>
      <xdr:spPr>
        <a:xfrm>
          <a:off x="16598900" y="6998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168148</xdr:rowOff>
    </xdr:from>
    <xdr:to>
      <xdr:col>82</xdr:col>
      <xdr:colOff>196850</xdr:colOff>
      <xdr:row>40</xdr:row>
      <xdr:rowOff>168148</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7026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41927</xdr:rowOff>
    </xdr:from>
    <xdr:ext cx="762000" cy="259045"/>
    <xdr:sp macro="" textlink="">
      <xdr:nvSpPr>
        <xdr:cNvPr id="312" name="補助費等最大値テキスト">
          <a:extLst>
            <a:ext uri="{FF2B5EF4-FFF2-40B4-BE49-F238E27FC236}">
              <a16:creationId xmlns:a16="http://schemas.microsoft.com/office/drawing/2014/main" id="{00000000-0008-0000-0400-000038010000}"/>
            </a:ext>
          </a:extLst>
        </xdr:cNvPr>
        <xdr:cNvSpPr txBox="1"/>
      </xdr:nvSpPr>
      <xdr:spPr>
        <a:xfrm>
          <a:off x="16598900" y="569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127000</xdr:rowOff>
    </xdr:from>
    <xdr:to>
      <xdr:col>82</xdr:col>
      <xdr:colOff>196850</xdr:colOff>
      <xdr:row>34</xdr:row>
      <xdr:rowOff>127000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6421100" y="595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127000</xdr:rowOff>
    </xdr:from>
    <xdr:to>
      <xdr:col>82</xdr:col>
      <xdr:colOff>107950</xdr:colOff>
      <xdr:row>34</xdr:row>
      <xdr:rowOff>127000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5671800" y="59563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77995</xdr:rowOff>
    </xdr:from>
    <xdr:ext cx="762000" cy="259045"/>
    <xdr:sp macro="" textlink="">
      <xdr:nvSpPr>
        <xdr:cNvPr id="315" name="補助費等平均値テキスト">
          <a:extLst>
            <a:ext uri="{FF2B5EF4-FFF2-40B4-BE49-F238E27FC236}">
              <a16:creationId xmlns:a16="http://schemas.microsoft.com/office/drawing/2014/main" id="{00000000-0008-0000-0400-00003B010000}"/>
            </a:ext>
          </a:extLst>
        </xdr:cNvPr>
        <xdr:cNvSpPr txBox="1"/>
      </xdr:nvSpPr>
      <xdr:spPr>
        <a:xfrm>
          <a:off x="16598900" y="64216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105918</xdr:rowOff>
    </xdr:from>
    <xdr:to>
      <xdr:col>82</xdr:col>
      <xdr:colOff>158750</xdr:colOff>
      <xdr:row>38</xdr:row>
      <xdr:rowOff>36068</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6459200" y="6449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127000</xdr:rowOff>
    </xdr:from>
    <xdr:to>
      <xdr:col>78</xdr:col>
      <xdr:colOff>69850</xdr:colOff>
      <xdr:row>34</xdr:row>
      <xdr:rowOff>131572</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4782800" y="595630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60198</xdr:rowOff>
    </xdr:from>
    <xdr:to>
      <xdr:col>78</xdr:col>
      <xdr:colOff>120650</xdr:colOff>
      <xdr:row>37</xdr:row>
      <xdr:rowOff>161798</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56210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146575</xdr:rowOff>
    </xdr:from>
    <xdr:ext cx="7366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290800" y="64902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113284</xdr:rowOff>
    </xdr:from>
    <xdr:to>
      <xdr:col>73</xdr:col>
      <xdr:colOff>180975</xdr:colOff>
      <xdr:row>34</xdr:row>
      <xdr:rowOff>131572</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a:off x="13893800" y="594258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19050</xdr:rowOff>
    </xdr:from>
    <xdr:to>
      <xdr:col>74</xdr:col>
      <xdr:colOff>31750</xdr:colOff>
      <xdr:row>37</xdr:row>
      <xdr:rowOff>120650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4732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105427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401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113284</xdr:rowOff>
    </xdr:from>
    <xdr:to>
      <xdr:col>69</xdr:col>
      <xdr:colOff>92075</xdr:colOff>
      <xdr:row>34</xdr:row>
      <xdr:rowOff>131572</xdr:rowOff>
    </xdr:to>
    <xdr:cxnSp macro="">
      <xdr:nvCxnSpPr>
        <xdr:cNvPr id="323" name="直線コネクタ 322">
          <a:extLst>
            <a:ext uri="{FF2B5EF4-FFF2-40B4-BE49-F238E27FC236}">
              <a16:creationId xmlns:a16="http://schemas.microsoft.com/office/drawing/2014/main" id="{00000000-0008-0000-0400-000043010000}"/>
            </a:ext>
          </a:extLst>
        </xdr:cNvPr>
        <xdr:cNvCxnSpPr/>
      </xdr:nvCxnSpPr>
      <xdr:spPr>
        <a:xfrm flipV="1">
          <a:off x="13004800" y="594258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163068</xdr:rowOff>
    </xdr:from>
    <xdr:to>
      <xdr:col>69</xdr:col>
      <xdr:colOff>142875</xdr:colOff>
      <xdr:row>37</xdr:row>
      <xdr:rowOff>93218</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3843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77995</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512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46482</xdr:rowOff>
    </xdr:from>
    <xdr:to>
      <xdr:col>65</xdr:col>
      <xdr:colOff>53975</xdr:colOff>
      <xdr:row>37</xdr:row>
      <xdr:rowOff>148082</xdr:rowOff>
    </xdr:to>
    <xdr:sp macro="" textlink="">
      <xdr:nvSpPr>
        <xdr:cNvPr id="326" name="フローチャート: 判断 325">
          <a:extLst>
            <a:ext uri="{FF2B5EF4-FFF2-40B4-BE49-F238E27FC236}">
              <a16:creationId xmlns:a16="http://schemas.microsoft.com/office/drawing/2014/main" id="{00000000-0008-0000-0400-000046010000}"/>
            </a:ext>
          </a:extLst>
        </xdr:cNvPr>
        <xdr:cNvSpPr/>
      </xdr:nvSpPr>
      <xdr:spPr>
        <a:xfrm>
          <a:off x="12954000" y="6390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132859</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623800" y="6476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76200</xdr:rowOff>
    </xdr:from>
    <xdr:to>
      <xdr:col>82</xdr:col>
      <xdr:colOff>158750</xdr:colOff>
      <xdr:row>35</xdr:row>
      <xdr:rowOff>6350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6459200" y="590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156227</xdr:rowOff>
    </xdr:from>
    <xdr:ext cx="762000" cy="259045"/>
    <xdr:sp macro="" textlink="">
      <xdr:nvSpPr>
        <xdr:cNvPr id="334" name="補助費等該当値テキスト">
          <a:extLst>
            <a:ext uri="{FF2B5EF4-FFF2-40B4-BE49-F238E27FC236}">
              <a16:creationId xmlns:a16="http://schemas.microsoft.com/office/drawing/2014/main" id="{00000000-0008-0000-0400-00004E010000}"/>
            </a:ext>
          </a:extLst>
        </xdr:cNvPr>
        <xdr:cNvSpPr txBox="1"/>
      </xdr:nvSpPr>
      <xdr:spPr>
        <a:xfrm>
          <a:off x="16598900" y="581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76200</xdr:rowOff>
    </xdr:from>
    <xdr:to>
      <xdr:col>78</xdr:col>
      <xdr:colOff>120650</xdr:colOff>
      <xdr:row>35</xdr:row>
      <xdr:rowOff>6350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5621000" y="590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16527</xdr:rowOff>
    </xdr:from>
    <xdr:ext cx="7366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5290800" y="567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80772</xdr:rowOff>
    </xdr:from>
    <xdr:to>
      <xdr:col>74</xdr:col>
      <xdr:colOff>31750</xdr:colOff>
      <xdr:row>35</xdr:row>
      <xdr:rowOff>10922</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4732000" y="5910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21099</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4401800" y="5678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62484</xdr:rowOff>
    </xdr:from>
    <xdr:to>
      <xdr:col>69</xdr:col>
      <xdr:colOff>142875</xdr:colOff>
      <xdr:row>34</xdr:row>
      <xdr:rowOff>164084</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3843000" y="5891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2811</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3512800" y="5660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80772</xdr:rowOff>
    </xdr:from>
    <xdr:to>
      <xdr:col>65</xdr:col>
      <xdr:colOff>53975</xdr:colOff>
      <xdr:row>35</xdr:row>
      <xdr:rowOff>10922</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2954000" y="5910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21099</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2623800" y="5678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令和６年度は令和５年度から</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ポイント減となった。これは平成</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年以前に実施した事業等の償還が完了したことが主な要因である。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今後、老朽化した公共施設に対し、投資が必要となるが、公共施設再編・整備計画に従いながらも地方債の発行と償還のバランスが適切となるよう努めていく。</a:t>
          </a:r>
        </a:p>
      </xdr:txBody>
    </xdr:sp>
    <xdr:clientData/>
  </xdr:twoCellAnchor>
  <xdr:oneCellAnchor>
    <xdr:from>
      <xdr:col>3</xdr:col>
      <xdr:colOff>123825</xdr:colOff>
      <xdr:row>69</xdr:row>
      <xdr:rowOff>107950</xdr:rowOff>
    </xdr:from>
    <xdr:ext cx="298543" cy="225703"/>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id="{00000000-0008-0000-0400-00006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62992</xdr:rowOff>
    </xdr:from>
    <xdr:to>
      <xdr:col>24</xdr:col>
      <xdr:colOff>25400</xdr:colOff>
      <xdr:row>80</xdr:row>
      <xdr:rowOff>140715</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4826000" y="12750292"/>
          <a:ext cx="0" cy="11064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112792</xdr:rowOff>
    </xdr:from>
    <xdr:ext cx="762000" cy="259045"/>
    <xdr:sp macro="" textlink="">
      <xdr:nvSpPr>
        <xdr:cNvPr id="368" name="公債費最小値テキスト">
          <a:extLst>
            <a:ext uri="{FF2B5EF4-FFF2-40B4-BE49-F238E27FC236}">
              <a16:creationId xmlns:a16="http://schemas.microsoft.com/office/drawing/2014/main" id="{00000000-0008-0000-0400-000070010000}"/>
            </a:ext>
          </a:extLst>
        </xdr:cNvPr>
        <xdr:cNvSpPr txBox="1"/>
      </xdr:nvSpPr>
      <xdr:spPr>
        <a:xfrm>
          <a:off x="4914900" y="13828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140715</xdr:rowOff>
    </xdr:from>
    <xdr:to>
      <xdr:col>24</xdr:col>
      <xdr:colOff>114300</xdr:colOff>
      <xdr:row>80</xdr:row>
      <xdr:rowOff>140715</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3856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149369</xdr:rowOff>
    </xdr:from>
    <xdr:ext cx="762000" cy="259045"/>
    <xdr:sp macro="" textlink="">
      <xdr:nvSpPr>
        <xdr:cNvPr id="370" name="公債費最大値テキスト">
          <a:extLst>
            <a:ext uri="{FF2B5EF4-FFF2-40B4-BE49-F238E27FC236}">
              <a16:creationId xmlns:a16="http://schemas.microsoft.com/office/drawing/2014/main" id="{00000000-0008-0000-0400-000072010000}"/>
            </a:ext>
          </a:extLst>
        </xdr:cNvPr>
        <xdr:cNvSpPr txBox="1"/>
      </xdr:nvSpPr>
      <xdr:spPr>
        <a:xfrm>
          <a:off x="4914900" y="12493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62992</xdr:rowOff>
    </xdr:from>
    <xdr:to>
      <xdr:col>24</xdr:col>
      <xdr:colOff>114300</xdr:colOff>
      <xdr:row>74</xdr:row>
      <xdr:rowOff>62992</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275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145287</xdr:rowOff>
    </xdr:from>
    <xdr:to>
      <xdr:col>24</xdr:col>
      <xdr:colOff>25400</xdr:colOff>
      <xdr:row>77</xdr:row>
      <xdr:rowOff>37846</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987800" y="13175487"/>
          <a:ext cx="838200" cy="64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148862</xdr:rowOff>
    </xdr:from>
    <xdr:ext cx="762000" cy="259045"/>
    <xdr:sp macro="" textlink="">
      <xdr:nvSpPr>
        <xdr:cNvPr id="373" name="公債費平均値テキスト">
          <a:extLst>
            <a:ext uri="{FF2B5EF4-FFF2-40B4-BE49-F238E27FC236}">
              <a16:creationId xmlns:a16="http://schemas.microsoft.com/office/drawing/2014/main" id="{00000000-0008-0000-0400-000075010000}"/>
            </a:ext>
          </a:extLst>
        </xdr:cNvPr>
        <xdr:cNvSpPr txBox="1"/>
      </xdr:nvSpPr>
      <xdr:spPr>
        <a:xfrm>
          <a:off x="4914900" y="13179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5335</xdr:rowOff>
    </xdr:from>
    <xdr:to>
      <xdr:col>24</xdr:col>
      <xdr:colOff>76200</xdr:colOff>
      <xdr:row>77</xdr:row>
      <xdr:rowOff>106935</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47752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5842</xdr:rowOff>
    </xdr:from>
    <xdr:to>
      <xdr:col>19</xdr:col>
      <xdr:colOff>187325</xdr:colOff>
      <xdr:row>77</xdr:row>
      <xdr:rowOff>37846</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3098800" y="1320749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41911</xdr:rowOff>
    </xdr:from>
    <xdr:to>
      <xdr:col>20</xdr:col>
      <xdr:colOff>38100</xdr:colOff>
      <xdr:row>77</xdr:row>
      <xdr:rowOff>143511</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937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128288</xdr:rowOff>
    </xdr:from>
    <xdr:ext cx="7366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606800" y="133299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5842</xdr:rowOff>
    </xdr:from>
    <xdr:to>
      <xdr:col>15</xdr:col>
      <xdr:colOff>98425</xdr:colOff>
      <xdr:row>77</xdr:row>
      <xdr:rowOff>133858</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2209800" y="13207492"/>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46482</xdr:rowOff>
    </xdr:from>
    <xdr:to>
      <xdr:col>15</xdr:col>
      <xdr:colOff>149225</xdr:colOff>
      <xdr:row>77</xdr:row>
      <xdr:rowOff>148082</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048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132859</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33274</xdr:rowOff>
    </xdr:from>
    <xdr:to>
      <xdr:col>11</xdr:col>
      <xdr:colOff>9525</xdr:colOff>
      <xdr:row>77</xdr:row>
      <xdr:rowOff>133858</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a:off x="1320800" y="13234924"/>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9906</xdr:rowOff>
    </xdr:from>
    <xdr:to>
      <xdr:col>11</xdr:col>
      <xdr:colOff>60325</xdr:colOff>
      <xdr:row>77</xdr:row>
      <xdr:rowOff>111506</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2159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121683</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828800" y="12980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32765</xdr:rowOff>
    </xdr:from>
    <xdr:to>
      <xdr:col>6</xdr:col>
      <xdr:colOff>171450</xdr:colOff>
      <xdr:row>77</xdr:row>
      <xdr:rowOff>134365</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1270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119142</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939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94487</xdr:rowOff>
    </xdr:from>
    <xdr:to>
      <xdr:col>24</xdr:col>
      <xdr:colOff>76200</xdr:colOff>
      <xdr:row>77</xdr:row>
      <xdr:rowOff>24637</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4775200" y="13124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111014</xdr:rowOff>
    </xdr:from>
    <xdr:ext cx="762000" cy="259045"/>
    <xdr:sp macro="" textlink="">
      <xdr:nvSpPr>
        <xdr:cNvPr id="392" name="公債費該当値テキスト">
          <a:extLst>
            <a:ext uri="{FF2B5EF4-FFF2-40B4-BE49-F238E27FC236}">
              <a16:creationId xmlns:a16="http://schemas.microsoft.com/office/drawing/2014/main" id="{00000000-0008-0000-0400-000088010000}"/>
            </a:ext>
          </a:extLst>
        </xdr:cNvPr>
        <xdr:cNvSpPr txBox="1"/>
      </xdr:nvSpPr>
      <xdr:spPr>
        <a:xfrm>
          <a:off x="4914900" y="12969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158496</xdr:rowOff>
    </xdr:from>
    <xdr:to>
      <xdr:col>20</xdr:col>
      <xdr:colOff>38100</xdr:colOff>
      <xdr:row>77</xdr:row>
      <xdr:rowOff>88646</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937000" y="13188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98823</xdr:rowOff>
    </xdr:from>
    <xdr:ext cx="7366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606800" y="12957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126492</xdr:rowOff>
    </xdr:from>
    <xdr:to>
      <xdr:col>15</xdr:col>
      <xdr:colOff>149225</xdr:colOff>
      <xdr:row>77</xdr:row>
      <xdr:rowOff>56642</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048000" y="1315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66819</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717800" y="12925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83058</xdr:rowOff>
    </xdr:from>
    <xdr:to>
      <xdr:col>11</xdr:col>
      <xdr:colOff>60325</xdr:colOff>
      <xdr:row>78</xdr:row>
      <xdr:rowOff>13208</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2159000" y="13284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169435</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828800" y="1337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153924</xdr:rowOff>
    </xdr:from>
    <xdr:to>
      <xdr:col>6</xdr:col>
      <xdr:colOff>171450</xdr:colOff>
      <xdr:row>77</xdr:row>
      <xdr:rowOff>84074</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1270000" y="13184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94251</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939800" y="12953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人件費や物件費の増により、昨年度と比較して</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ポイントの増となっている。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今後も引き続き、経費の削減に努めていく。</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a:extLst>
            <a:ext uri="{FF2B5EF4-FFF2-40B4-BE49-F238E27FC236}">
              <a16:creationId xmlns:a16="http://schemas.microsoft.com/office/drawing/2014/main" id="{00000000-0008-0000-0400-0000A9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104140</xdr:rowOff>
    </xdr:from>
    <xdr:to>
      <xdr:col>82</xdr:col>
      <xdr:colOff>107950</xdr:colOff>
      <xdr:row>81</xdr:row>
      <xdr:rowOff>37846</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6510000" y="12448540"/>
          <a:ext cx="0" cy="1476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9923</xdr:rowOff>
    </xdr:from>
    <xdr:ext cx="762000" cy="259045"/>
    <xdr:sp macro="" textlink="">
      <xdr:nvSpPr>
        <xdr:cNvPr id="427" name="公債費以外最小値テキスト">
          <a:extLst>
            <a:ext uri="{FF2B5EF4-FFF2-40B4-BE49-F238E27FC236}">
              <a16:creationId xmlns:a16="http://schemas.microsoft.com/office/drawing/2014/main" id="{00000000-0008-0000-0400-0000AB010000}"/>
            </a:ext>
          </a:extLst>
        </xdr:cNvPr>
        <xdr:cNvSpPr txBox="1"/>
      </xdr:nvSpPr>
      <xdr:spPr>
        <a:xfrm>
          <a:off x="16598900" y="13897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37846</xdr:rowOff>
    </xdr:from>
    <xdr:to>
      <xdr:col>82</xdr:col>
      <xdr:colOff>196850</xdr:colOff>
      <xdr:row>81</xdr:row>
      <xdr:rowOff>37846</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3925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19067</xdr:rowOff>
    </xdr:from>
    <xdr:ext cx="762000" cy="259045"/>
    <xdr:sp macro="" textlink="">
      <xdr:nvSpPr>
        <xdr:cNvPr id="429" name="公債費以外最大値テキスト">
          <a:extLst>
            <a:ext uri="{FF2B5EF4-FFF2-40B4-BE49-F238E27FC236}">
              <a16:creationId xmlns:a16="http://schemas.microsoft.com/office/drawing/2014/main" id="{00000000-0008-0000-0400-0000AD010000}"/>
            </a:ext>
          </a:extLst>
        </xdr:cNvPr>
        <xdr:cNvSpPr txBox="1"/>
      </xdr:nvSpPr>
      <xdr:spPr>
        <a:xfrm>
          <a:off x="16598900" y="1219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104140</xdr:rowOff>
    </xdr:from>
    <xdr:to>
      <xdr:col>82</xdr:col>
      <xdr:colOff>196850</xdr:colOff>
      <xdr:row>72</xdr:row>
      <xdr:rowOff>104140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2448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80</xdr:row>
      <xdr:rowOff>30987</xdr:rowOff>
    </xdr:from>
    <xdr:to>
      <xdr:col>82</xdr:col>
      <xdr:colOff>107950</xdr:colOff>
      <xdr:row>80</xdr:row>
      <xdr:rowOff>81280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5671800" y="13746987"/>
          <a:ext cx="838200" cy="50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12716</xdr:rowOff>
    </xdr:from>
    <xdr:ext cx="762000" cy="259045"/>
    <xdr:sp macro="" textlink="">
      <xdr:nvSpPr>
        <xdr:cNvPr id="432" name="公債費以外平均値テキスト">
          <a:extLst>
            <a:ext uri="{FF2B5EF4-FFF2-40B4-BE49-F238E27FC236}">
              <a16:creationId xmlns:a16="http://schemas.microsoft.com/office/drawing/2014/main" id="{00000000-0008-0000-0400-0000B0010000}"/>
            </a:ext>
          </a:extLst>
        </xdr:cNvPr>
        <xdr:cNvSpPr txBox="1"/>
      </xdr:nvSpPr>
      <xdr:spPr>
        <a:xfrm>
          <a:off x="16598900" y="130429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167639</xdr:rowOff>
    </xdr:from>
    <xdr:to>
      <xdr:col>82</xdr:col>
      <xdr:colOff>158750</xdr:colOff>
      <xdr:row>77</xdr:row>
      <xdr:rowOff>97789</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64592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80</xdr:row>
      <xdr:rowOff>30987</xdr:rowOff>
    </xdr:from>
    <xdr:to>
      <xdr:col>78</xdr:col>
      <xdr:colOff>69850</xdr:colOff>
      <xdr:row>80</xdr:row>
      <xdr:rowOff>62992</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4782800" y="13746987"/>
          <a:ext cx="8890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131063</xdr:rowOff>
    </xdr:from>
    <xdr:to>
      <xdr:col>78</xdr:col>
      <xdr:colOff>120650</xdr:colOff>
      <xdr:row>77</xdr:row>
      <xdr:rowOff>61213</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5621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71391</xdr:rowOff>
    </xdr:from>
    <xdr:ext cx="7366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290800" y="12930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101854</xdr:rowOff>
    </xdr:from>
    <xdr:to>
      <xdr:col>73</xdr:col>
      <xdr:colOff>180975</xdr:colOff>
      <xdr:row>80</xdr:row>
      <xdr:rowOff>62992</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3893800" y="13646404"/>
          <a:ext cx="889000" cy="13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48768</xdr:rowOff>
    </xdr:from>
    <xdr:to>
      <xdr:col>74</xdr:col>
      <xdr:colOff>31750</xdr:colOff>
      <xdr:row>76</xdr:row>
      <xdr:rowOff>150368</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4732000" y="13078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160545</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401800" y="12847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101854</xdr:rowOff>
    </xdr:from>
    <xdr:to>
      <xdr:col>69</xdr:col>
      <xdr:colOff>92075</xdr:colOff>
      <xdr:row>80</xdr:row>
      <xdr:rowOff>85852</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flipV="1">
          <a:off x="13004800" y="13646404"/>
          <a:ext cx="8890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110490</xdr:rowOff>
    </xdr:from>
    <xdr:to>
      <xdr:col>69</xdr:col>
      <xdr:colOff>142875</xdr:colOff>
      <xdr:row>76</xdr:row>
      <xdr:rowOff>40639</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3843000" y="129692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50817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512800" y="1273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158496</xdr:rowOff>
    </xdr:from>
    <xdr:to>
      <xdr:col>65</xdr:col>
      <xdr:colOff>53975</xdr:colOff>
      <xdr:row>77</xdr:row>
      <xdr:rowOff>88646</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29540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98823</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623800" y="12957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80</xdr:row>
      <xdr:rowOff>30480</xdr:rowOff>
    </xdr:from>
    <xdr:to>
      <xdr:col>82</xdr:col>
      <xdr:colOff>158750</xdr:colOff>
      <xdr:row>80</xdr:row>
      <xdr:rowOff>132080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6459200" y="1374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80</xdr:row>
      <xdr:rowOff>2557</xdr:rowOff>
    </xdr:from>
    <xdr:ext cx="762000" cy="259045"/>
    <xdr:sp macro="" textlink="">
      <xdr:nvSpPr>
        <xdr:cNvPr id="451" name="公債費以外該当値テキスト">
          <a:extLst>
            <a:ext uri="{FF2B5EF4-FFF2-40B4-BE49-F238E27FC236}">
              <a16:creationId xmlns:a16="http://schemas.microsoft.com/office/drawing/2014/main" id="{00000000-0008-0000-0400-0000C3010000}"/>
            </a:ext>
          </a:extLst>
        </xdr:cNvPr>
        <xdr:cNvSpPr txBox="1"/>
      </xdr:nvSpPr>
      <xdr:spPr>
        <a:xfrm>
          <a:off x="16598900" y="1371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151637</xdr:rowOff>
    </xdr:from>
    <xdr:to>
      <xdr:col>78</xdr:col>
      <xdr:colOff>120650</xdr:colOff>
      <xdr:row>80</xdr:row>
      <xdr:rowOff>81787</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5621000" y="13696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80</xdr:row>
      <xdr:rowOff>66564</xdr:rowOff>
    </xdr:from>
    <xdr:ext cx="7366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290800" y="137825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80</xdr:row>
      <xdr:rowOff>12192</xdr:rowOff>
    </xdr:from>
    <xdr:to>
      <xdr:col>74</xdr:col>
      <xdr:colOff>31750</xdr:colOff>
      <xdr:row>80</xdr:row>
      <xdr:rowOff>113792</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4732000" y="13728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80</xdr:row>
      <xdr:rowOff>98569</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4401800" y="13814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51054</xdr:rowOff>
    </xdr:from>
    <xdr:to>
      <xdr:col>69</xdr:col>
      <xdr:colOff>142875</xdr:colOff>
      <xdr:row>79</xdr:row>
      <xdr:rowOff>152654</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3843000" y="13595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137431</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3512800" y="13681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80</xdr:row>
      <xdr:rowOff>35052</xdr:rowOff>
    </xdr:from>
    <xdr:to>
      <xdr:col>65</xdr:col>
      <xdr:colOff>53975</xdr:colOff>
      <xdr:row>80</xdr:row>
      <xdr:rowOff>136652</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2954000" y="13751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121429</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2623800" y="13837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神奈川県箱根町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3175</xdr:rowOff>
    </xdr:from>
    <xdr:to>
      <xdr:col>33</xdr:col>
      <xdr:colOff>114300</xdr:colOff>
      <xdr:row>20</xdr:row>
      <xdr:rowOff>3175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1" name="人口1人当たり決算額の推移グラフ枠130">
          <a:extLst>
            <a:ext uri="{FF2B5EF4-FFF2-40B4-BE49-F238E27FC236}">
              <a16:creationId xmlns:a16="http://schemas.microsoft.com/office/drawing/2014/main" id="{00000000-0008-0000-0500-000029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167611</xdr:rowOff>
    </xdr:from>
    <xdr:to>
      <xdr:col>29</xdr:col>
      <xdr:colOff>127000</xdr:colOff>
      <xdr:row>18</xdr:row>
      <xdr:rowOff>10234</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flipV="1">
          <a:off x="5651500" y="2101186"/>
          <a:ext cx="0" cy="104277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17</xdr:row>
      <xdr:rowOff>153761</xdr:rowOff>
    </xdr:from>
    <xdr:ext cx="762000" cy="259045"/>
    <xdr:sp macro="" textlink="">
      <xdr:nvSpPr>
        <xdr:cNvPr id="43" name="人口1人当たり決算額の推移最小値テキスト130">
          <a:extLst>
            <a:ext uri="{FF2B5EF4-FFF2-40B4-BE49-F238E27FC236}">
              <a16:creationId xmlns:a16="http://schemas.microsoft.com/office/drawing/2014/main" id="{00000000-0008-0000-0500-00002B000000}"/>
            </a:ext>
          </a:extLst>
        </xdr:cNvPr>
        <xdr:cNvSpPr txBox="1"/>
      </xdr:nvSpPr>
      <xdr:spPr>
        <a:xfrm>
          <a:off x="5740400" y="3116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73,456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10234</xdr:rowOff>
    </xdr:from>
    <xdr:to>
      <xdr:col>30</xdr:col>
      <xdr:colOff>25400</xdr:colOff>
      <xdr:row>18</xdr:row>
      <xdr:rowOff>10234</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5562600" y="31439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82538</xdr:rowOff>
    </xdr:from>
    <xdr:ext cx="762000" cy="259045"/>
    <xdr:sp macro="" textlink="">
      <xdr:nvSpPr>
        <xdr:cNvPr id="45" name="人口1人当たり決算額の推移最大値テキスト130">
          <a:extLst>
            <a:ext uri="{FF2B5EF4-FFF2-40B4-BE49-F238E27FC236}">
              <a16:creationId xmlns:a16="http://schemas.microsoft.com/office/drawing/2014/main" id="{00000000-0008-0000-0500-00002D000000}"/>
            </a:ext>
          </a:extLst>
        </xdr:cNvPr>
        <xdr:cNvSpPr txBox="1"/>
      </xdr:nvSpPr>
      <xdr:spPr>
        <a:xfrm>
          <a:off x="5740400" y="1844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167611</xdr:rowOff>
    </xdr:from>
    <xdr:to>
      <xdr:col>30</xdr:col>
      <xdr:colOff>25400</xdr:colOff>
      <xdr:row>11</xdr:row>
      <xdr:rowOff>167611</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210118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11</xdr:row>
      <xdr:rowOff>167611</xdr:rowOff>
    </xdr:from>
    <xdr:to>
      <xdr:col>29</xdr:col>
      <xdr:colOff>127000</xdr:colOff>
      <xdr:row>12</xdr:row>
      <xdr:rowOff>60764</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003800" y="2101186"/>
          <a:ext cx="647700" cy="646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146116</xdr:rowOff>
    </xdr:from>
    <xdr:ext cx="762000" cy="259045"/>
    <xdr:sp macro="" textlink="">
      <xdr:nvSpPr>
        <xdr:cNvPr id="48" name="人口1人当たり決算額の推移平均値テキスト130">
          <a:extLst>
            <a:ext uri="{FF2B5EF4-FFF2-40B4-BE49-F238E27FC236}">
              <a16:creationId xmlns:a16="http://schemas.microsoft.com/office/drawing/2014/main" id="{00000000-0008-0000-0500-000030000000}"/>
            </a:ext>
          </a:extLst>
        </xdr:cNvPr>
        <xdr:cNvSpPr txBox="1"/>
      </xdr:nvSpPr>
      <xdr:spPr>
        <a:xfrm>
          <a:off x="5740400" y="2765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2589</xdr:rowOff>
    </xdr:from>
    <xdr:to>
      <xdr:col>29</xdr:col>
      <xdr:colOff>177800</xdr:colOff>
      <xdr:row>16</xdr:row>
      <xdr:rowOff>104189</xdr:rowOff>
    </xdr:to>
    <xdr:sp macro="" textlink="">
      <xdr:nvSpPr>
        <xdr:cNvPr id="49" name="フローチャート: 判断 48">
          <a:extLst>
            <a:ext uri="{FF2B5EF4-FFF2-40B4-BE49-F238E27FC236}">
              <a16:creationId xmlns:a16="http://schemas.microsoft.com/office/drawing/2014/main" id="{00000000-0008-0000-0500-000031000000}"/>
            </a:ext>
          </a:extLst>
        </xdr:cNvPr>
        <xdr:cNvSpPr/>
      </xdr:nvSpPr>
      <xdr:spPr bwMode="auto">
        <a:xfrm>
          <a:off x="5600700" y="27934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12</xdr:row>
      <xdr:rowOff>60764</xdr:rowOff>
    </xdr:from>
    <xdr:to>
      <xdr:col>26</xdr:col>
      <xdr:colOff>50800</xdr:colOff>
      <xdr:row>12</xdr:row>
      <xdr:rowOff>87195</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4305300" y="2165789"/>
          <a:ext cx="698500" cy="264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52049</xdr:rowOff>
    </xdr:from>
    <xdr:to>
      <xdr:col>26</xdr:col>
      <xdr:colOff>101600</xdr:colOff>
      <xdr:row>16</xdr:row>
      <xdr:rowOff>153649</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4953000" y="28428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138426</xdr:rowOff>
    </xdr:from>
    <xdr:ext cx="736600" cy="259045"/>
    <xdr:sp macro="" textlink="">
      <xdr:nvSpPr>
        <xdr:cNvPr id="52" name="テキスト ボックス 51">
          <a:extLst>
            <a:ext uri="{FF2B5EF4-FFF2-40B4-BE49-F238E27FC236}">
              <a16:creationId xmlns:a16="http://schemas.microsoft.com/office/drawing/2014/main" id="{00000000-0008-0000-0500-000034000000}"/>
            </a:ext>
          </a:extLst>
        </xdr:cNvPr>
        <xdr:cNvSpPr txBox="1"/>
      </xdr:nvSpPr>
      <xdr:spPr>
        <a:xfrm>
          <a:off x="4622800" y="29292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12</xdr:row>
      <xdr:rowOff>87195</xdr:rowOff>
    </xdr:from>
    <xdr:to>
      <xdr:col>22</xdr:col>
      <xdr:colOff>114300</xdr:colOff>
      <xdr:row>12</xdr:row>
      <xdr:rowOff>144806</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3606800" y="2192220"/>
          <a:ext cx="698500" cy="576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68632</xdr:rowOff>
    </xdr:from>
    <xdr:to>
      <xdr:col>22</xdr:col>
      <xdr:colOff>165100</xdr:colOff>
      <xdr:row>16</xdr:row>
      <xdr:rowOff>170232</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254500" y="28594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155009</xdr:rowOff>
    </xdr:from>
    <xdr:ext cx="7620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3924300" y="2945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12</xdr:row>
      <xdr:rowOff>144806</xdr:rowOff>
    </xdr:from>
    <xdr:to>
      <xdr:col>18</xdr:col>
      <xdr:colOff>177800</xdr:colOff>
      <xdr:row>13</xdr:row>
      <xdr:rowOff>4053</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2908300" y="2249831"/>
          <a:ext cx="698500" cy="306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77744</xdr:rowOff>
    </xdr:from>
    <xdr:to>
      <xdr:col>19</xdr:col>
      <xdr:colOff>38100</xdr:colOff>
      <xdr:row>17</xdr:row>
      <xdr:rowOff>7894</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3556000" y="28685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164121</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225800" y="2954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84936</xdr:rowOff>
    </xdr:from>
    <xdr:to>
      <xdr:col>15</xdr:col>
      <xdr:colOff>101600</xdr:colOff>
      <xdr:row>17</xdr:row>
      <xdr:rowOff>15086</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2857500" y="28757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171313</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2527300" y="2962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11</xdr:row>
      <xdr:rowOff>116811</xdr:rowOff>
    </xdr:from>
    <xdr:to>
      <xdr:col>29</xdr:col>
      <xdr:colOff>177800</xdr:colOff>
      <xdr:row>12</xdr:row>
      <xdr:rowOff>46961</xdr:rowOff>
    </xdr:to>
    <xdr:sp macro="" textlink="">
      <xdr:nvSpPr>
        <xdr:cNvPr id="66" name="楕円 65">
          <a:extLst>
            <a:ext uri="{FF2B5EF4-FFF2-40B4-BE49-F238E27FC236}">
              <a16:creationId xmlns:a16="http://schemas.microsoft.com/office/drawing/2014/main" id="{00000000-0008-0000-0500-000042000000}"/>
            </a:ext>
          </a:extLst>
        </xdr:cNvPr>
        <xdr:cNvSpPr/>
      </xdr:nvSpPr>
      <xdr:spPr bwMode="auto">
        <a:xfrm>
          <a:off x="5600700" y="20503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11</xdr:row>
      <xdr:rowOff>63488</xdr:rowOff>
    </xdr:from>
    <xdr:ext cx="762000" cy="259045"/>
    <xdr:sp macro="" textlink="">
      <xdr:nvSpPr>
        <xdr:cNvPr id="67" name="人口1人当たり決算額の推移該当値テキスト130">
          <a:extLst>
            <a:ext uri="{FF2B5EF4-FFF2-40B4-BE49-F238E27FC236}">
              <a16:creationId xmlns:a16="http://schemas.microsoft.com/office/drawing/2014/main" id="{00000000-0008-0000-0500-000043000000}"/>
            </a:ext>
          </a:extLst>
        </xdr:cNvPr>
        <xdr:cNvSpPr txBox="1"/>
      </xdr:nvSpPr>
      <xdr:spPr>
        <a:xfrm>
          <a:off x="5740400" y="1997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301,534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12</xdr:row>
      <xdr:rowOff>9964</xdr:rowOff>
    </xdr:from>
    <xdr:to>
      <xdr:col>26</xdr:col>
      <xdr:colOff>101600</xdr:colOff>
      <xdr:row>12</xdr:row>
      <xdr:rowOff>111564</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4953000" y="21149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10</xdr:row>
      <xdr:rowOff>121741</xdr:rowOff>
    </xdr:from>
    <xdr:ext cx="7366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622800" y="18838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12</xdr:row>
      <xdr:rowOff>36395</xdr:rowOff>
    </xdr:from>
    <xdr:to>
      <xdr:col>22</xdr:col>
      <xdr:colOff>165100</xdr:colOff>
      <xdr:row>12</xdr:row>
      <xdr:rowOff>137995</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254500" y="21414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10</xdr:row>
      <xdr:rowOff>148172</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924300" y="1910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12</xdr:row>
      <xdr:rowOff>94006</xdr:rowOff>
    </xdr:from>
    <xdr:to>
      <xdr:col>19</xdr:col>
      <xdr:colOff>38100</xdr:colOff>
      <xdr:row>13</xdr:row>
      <xdr:rowOff>24156</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3556000" y="21990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11</xdr:row>
      <xdr:rowOff>34333</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225800" y="1967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12</xdr:row>
      <xdr:rowOff>124703</xdr:rowOff>
    </xdr:from>
    <xdr:to>
      <xdr:col>15</xdr:col>
      <xdr:colOff>101600</xdr:colOff>
      <xdr:row>13</xdr:row>
      <xdr:rowOff>54853</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2857500" y="22297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11</xdr:row>
      <xdr:rowOff>65030</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2527300" y="1998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6" name="正方形/長方形 75">
          <a:extLst>
            <a:ext uri="{FF2B5EF4-FFF2-40B4-BE49-F238E27FC236}">
              <a16:creationId xmlns:a16="http://schemas.microsoft.com/office/drawing/2014/main" id="{00000000-0008-0000-0500-00004C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7" name="角丸四角形 76">
          <a:extLst>
            <a:ext uri="{FF2B5EF4-FFF2-40B4-BE49-F238E27FC236}">
              <a16:creationId xmlns:a16="http://schemas.microsoft.com/office/drawing/2014/main" id="{00000000-0008-0000-0500-00004D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1" name="直線コネクタ 80">
          <a:extLst>
            <a:ext uri="{FF2B5EF4-FFF2-40B4-BE49-F238E27FC236}">
              <a16:creationId xmlns:a16="http://schemas.microsoft.com/office/drawing/2014/main" id="{00000000-0008-0000-0500-000051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6" name="楕円 85">
          <a:extLst>
            <a:ext uri="{FF2B5EF4-FFF2-40B4-BE49-F238E27FC236}">
              <a16:creationId xmlns:a16="http://schemas.microsoft.com/office/drawing/2014/main" id="{00000000-0008-0000-0500-000056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7" name="フローチャート: 判断 86">
          <a:extLst>
            <a:ext uri="{FF2B5EF4-FFF2-40B4-BE49-F238E27FC236}">
              <a16:creationId xmlns:a16="http://schemas.microsoft.com/office/drawing/2014/main" id="{00000000-0008-0000-0500-000057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8" name="正方形/長方形 87">
          <a:extLst>
            <a:ext uri="{FF2B5EF4-FFF2-40B4-BE49-F238E27FC236}">
              <a16:creationId xmlns:a16="http://schemas.microsoft.com/office/drawing/2014/main" id="{00000000-0008-0000-0500-000058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9" name="テキスト ボックス 88">
          <a:extLst>
            <a:ext uri="{FF2B5EF4-FFF2-40B4-BE49-F238E27FC236}">
              <a16:creationId xmlns:a16="http://schemas.microsoft.com/office/drawing/2014/main" id="{00000000-0008-0000-0500-000059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249987</xdr:rowOff>
    </xdr:from>
    <xdr:to>
      <xdr:col>29</xdr:col>
      <xdr:colOff>127000</xdr:colOff>
      <xdr:row>38</xdr:row>
      <xdr:rowOff>36626</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174537"/>
          <a:ext cx="0" cy="132968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8703</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476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36626</xdr:rowOff>
    </xdr:from>
    <xdr:to>
      <xdr:col>30</xdr:col>
      <xdr:colOff>25400</xdr:colOff>
      <xdr:row>38</xdr:row>
      <xdr:rowOff>36626</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50422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164914</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918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249987</xdr:rowOff>
    </xdr:from>
    <xdr:to>
      <xdr:col>30</xdr:col>
      <xdr:colOff>25400</xdr:colOff>
      <xdr:row>33</xdr:row>
      <xdr:rowOff>249987</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17453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197942</xdr:rowOff>
    </xdr:from>
    <xdr:to>
      <xdr:col>29</xdr:col>
      <xdr:colOff>127000</xdr:colOff>
      <xdr:row>34</xdr:row>
      <xdr:rowOff>315347</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003800" y="6465392"/>
          <a:ext cx="647700" cy="1174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27036</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9802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54959</xdr:rowOff>
    </xdr:from>
    <xdr:to>
      <xdr:col>29</xdr:col>
      <xdr:colOff>177800</xdr:colOff>
      <xdr:row>36</xdr:row>
      <xdr:rowOff>156559</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70082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197942</xdr:rowOff>
    </xdr:from>
    <xdr:to>
      <xdr:col>26</xdr:col>
      <xdr:colOff>50800</xdr:colOff>
      <xdr:row>34</xdr:row>
      <xdr:rowOff>263989</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4305300" y="6465392"/>
          <a:ext cx="698500" cy="660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33280</xdr:rowOff>
    </xdr:from>
    <xdr:to>
      <xdr:col>26</xdr:col>
      <xdr:colOff>101600</xdr:colOff>
      <xdr:row>36</xdr:row>
      <xdr:rowOff>134880</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9865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119657</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70729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33</xdr:row>
      <xdr:rowOff>228555</xdr:rowOff>
    </xdr:from>
    <xdr:to>
      <xdr:col>22</xdr:col>
      <xdr:colOff>114300</xdr:colOff>
      <xdr:row>34</xdr:row>
      <xdr:rowOff>263989</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3606800" y="6153105"/>
          <a:ext cx="698500" cy="3783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45377</xdr:rowOff>
    </xdr:from>
    <xdr:to>
      <xdr:col>22</xdr:col>
      <xdr:colOff>165100</xdr:colOff>
      <xdr:row>36</xdr:row>
      <xdr:rowOff>146977</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9986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131754</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7085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33</xdr:row>
      <xdr:rowOff>228555</xdr:rowOff>
    </xdr:from>
    <xdr:to>
      <xdr:col>18</xdr:col>
      <xdr:colOff>177800</xdr:colOff>
      <xdr:row>34</xdr:row>
      <xdr:rowOff>338589</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2908300" y="6153105"/>
          <a:ext cx="698500" cy="4529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71799</xdr:rowOff>
    </xdr:from>
    <xdr:to>
      <xdr:col>19</xdr:col>
      <xdr:colOff>38100</xdr:colOff>
      <xdr:row>37</xdr:row>
      <xdr:rowOff>1949</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70250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158176</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7111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117539</xdr:rowOff>
    </xdr:from>
    <xdr:to>
      <xdr:col>15</xdr:col>
      <xdr:colOff>101600</xdr:colOff>
      <xdr:row>37</xdr:row>
      <xdr:rowOff>47689</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70707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32466</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7157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264547</xdr:rowOff>
    </xdr:from>
    <xdr:to>
      <xdr:col>29</xdr:col>
      <xdr:colOff>177800</xdr:colOff>
      <xdr:row>35</xdr:row>
      <xdr:rowOff>23247</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5319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109624</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377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147142</xdr:rowOff>
    </xdr:from>
    <xdr:to>
      <xdr:col>26</xdr:col>
      <xdr:colOff>101600</xdr:colOff>
      <xdr:row>34</xdr:row>
      <xdr:rowOff>248742</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4145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258919</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61834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213189</xdr:rowOff>
    </xdr:from>
    <xdr:to>
      <xdr:col>22</xdr:col>
      <xdr:colOff>165100</xdr:colOff>
      <xdr:row>34</xdr:row>
      <xdr:rowOff>314789</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64806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324966</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6249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33</xdr:row>
      <xdr:rowOff>177755</xdr:rowOff>
    </xdr:from>
    <xdr:to>
      <xdr:col>19</xdr:col>
      <xdr:colOff>38100</xdr:colOff>
      <xdr:row>33</xdr:row>
      <xdr:rowOff>279355</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61023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32</xdr:row>
      <xdr:rowOff>118082</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5871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287789</xdr:rowOff>
    </xdr:from>
    <xdr:to>
      <xdr:col>15</xdr:col>
      <xdr:colOff>101600</xdr:colOff>
      <xdr:row>35</xdr:row>
      <xdr:rowOff>46489</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65552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56665</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6324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神奈川県箱根町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10,835
9,616
92.86
14,593,810
14,108,803
394,750
5,905,552
7,507,029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10.9
61.6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人件費グラフ枠">
          <a:extLst>
            <a:ext uri="{FF2B5EF4-FFF2-40B4-BE49-F238E27FC236}">
              <a16:creationId xmlns:a16="http://schemas.microsoft.com/office/drawing/2014/main" id="{00000000-0008-0000-0600-000034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97025</xdr:rowOff>
    </xdr:from>
    <xdr:to>
      <xdr:col>24</xdr:col>
      <xdr:colOff>62865</xdr:colOff>
      <xdr:row>37</xdr:row>
      <xdr:rowOff>1548</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flipV="1">
          <a:off x="4633595" y="5240525"/>
          <a:ext cx="1270" cy="11046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5375</xdr:rowOff>
    </xdr:from>
    <xdr:ext cx="534377" cy="259045"/>
    <xdr:sp macro="" textlink="">
      <xdr:nvSpPr>
        <xdr:cNvPr id="54" name="人件費最小値テキスト">
          <a:extLst>
            <a:ext uri="{FF2B5EF4-FFF2-40B4-BE49-F238E27FC236}">
              <a16:creationId xmlns:a16="http://schemas.microsoft.com/office/drawing/2014/main" id="{00000000-0008-0000-0600-000036000000}"/>
            </a:ext>
          </a:extLst>
        </xdr:cNvPr>
        <xdr:cNvSpPr txBox="1"/>
      </xdr:nvSpPr>
      <xdr:spPr>
        <a:xfrm>
          <a:off x="4686300" y="6349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1548</xdr:rowOff>
    </xdr:from>
    <xdr:to>
      <xdr:col>24</xdr:col>
      <xdr:colOff>152400</xdr:colOff>
      <xdr:row>37</xdr:row>
      <xdr:rowOff>1548</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4546600" y="6345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43702</xdr:rowOff>
    </xdr:from>
    <xdr:ext cx="599010" cy="259045"/>
    <xdr:sp macro="" textlink="">
      <xdr:nvSpPr>
        <xdr:cNvPr id="56" name="人件費最大値テキスト">
          <a:extLst>
            <a:ext uri="{FF2B5EF4-FFF2-40B4-BE49-F238E27FC236}">
              <a16:creationId xmlns:a16="http://schemas.microsoft.com/office/drawing/2014/main" id="{00000000-0008-0000-0600-000038000000}"/>
            </a:ext>
          </a:extLst>
        </xdr:cNvPr>
        <xdr:cNvSpPr txBox="1"/>
      </xdr:nvSpPr>
      <xdr:spPr>
        <a:xfrm>
          <a:off x="4686300" y="5015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309,334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97025</xdr:rowOff>
    </xdr:from>
    <xdr:to>
      <xdr:col>24</xdr:col>
      <xdr:colOff>152400</xdr:colOff>
      <xdr:row>30</xdr:row>
      <xdr:rowOff>97025</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5240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30</xdr:row>
      <xdr:rowOff>97025</xdr:rowOff>
    </xdr:from>
    <xdr:to>
      <xdr:col>24</xdr:col>
      <xdr:colOff>63500</xdr:colOff>
      <xdr:row>30</xdr:row>
      <xdr:rowOff>169674</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3797300" y="5240525"/>
          <a:ext cx="838200" cy="72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29407</xdr:rowOff>
    </xdr:from>
    <xdr:ext cx="599010" cy="259045"/>
    <xdr:sp macro="" textlink="">
      <xdr:nvSpPr>
        <xdr:cNvPr id="59" name="人件費平均値テキスト">
          <a:extLst>
            <a:ext uri="{FF2B5EF4-FFF2-40B4-BE49-F238E27FC236}">
              <a16:creationId xmlns:a16="http://schemas.microsoft.com/office/drawing/2014/main" id="{00000000-0008-0000-0600-00003B000000}"/>
            </a:ext>
          </a:extLst>
        </xdr:cNvPr>
        <xdr:cNvSpPr txBox="1"/>
      </xdr:nvSpPr>
      <xdr:spPr>
        <a:xfrm>
          <a:off x="4686300" y="60301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50980</xdr:rowOff>
    </xdr:from>
    <xdr:to>
      <xdr:col>24</xdr:col>
      <xdr:colOff>114300</xdr:colOff>
      <xdr:row>35</xdr:row>
      <xdr:rowOff>152580</xdr:rowOff>
    </xdr:to>
    <xdr:sp macro="" textlink="">
      <xdr:nvSpPr>
        <xdr:cNvPr id="60" name="フローチャート: 判断 59">
          <a:extLst>
            <a:ext uri="{FF2B5EF4-FFF2-40B4-BE49-F238E27FC236}">
              <a16:creationId xmlns:a16="http://schemas.microsoft.com/office/drawing/2014/main" id="{00000000-0008-0000-0600-00003C000000}"/>
            </a:ext>
          </a:extLst>
        </xdr:cNvPr>
        <xdr:cNvSpPr/>
      </xdr:nvSpPr>
      <xdr:spPr>
        <a:xfrm>
          <a:off x="4584700" y="6051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30</xdr:row>
      <xdr:rowOff>169674</xdr:rowOff>
    </xdr:from>
    <xdr:to>
      <xdr:col>19</xdr:col>
      <xdr:colOff>177800</xdr:colOff>
      <xdr:row>31</xdr:row>
      <xdr:rowOff>22634</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2908300" y="5313174"/>
          <a:ext cx="889000" cy="24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95603</xdr:rowOff>
    </xdr:from>
    <xdr:to>
      <xdr:col>20</xdr:col>
      <xdr:colOff>38100</xdr:colOff>
      <xdr:row>36</xdr:row>
      <xdr:rowOff>25753</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3746500" y="6096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16880</xdr:rowOff>
    </xdr:from>
    <xdr:ext cx="599010" cy="259045"/>
    <xdr:sp macro="" textlink="">
      <xdr:nvSpPr>
        <xdr:cNvPr id="63" name="テキスト ボックス 62">
          <a:extLst>
            <a:ext uri="{FF2B5EF4-FFF2-40B4-BE49-F238E27FC236}">
              <a16:creationId xmlns:a16="http://schemas.microsoft.com/office/drawing/2014/main" id="{00000000-0008-0000-0600-00003F000000}"/>
            </a:ext>
          </a:extLst>
        </xdr:cNvPr>
        <xdr:cNvSpPr txBox="1"/>
      </xdr:nvSpPr>
      <xdr:spPr>
        <a:xfrm>
          <a:off x="3497795" y="6189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31</xdr:row>
      <xdr:rowOff>22634</xdr:rowOff>
    </xdr:from>
    <xdr:to>
      <xdr:col>15</xdr:col>
      <xdr:colOff>50800</xdr:colOff>
      <xdr:row>31</xdr:row>
      <xdr:rowOff>70073</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019300" y="5337584"/>
          <a:ext cx="889000" cy="47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106013</xdr:rowOff>
    </xdr:from>
    <xdr:to>
      <xdr:col>15</xdr:col>
      <xdr:colOff>101600</xdr:colOff>
      <xdr:row>36</xdr:row>
      <xdr:rowOff>36163</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2857500" y="6106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27290</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2608795" y="6199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31</xdr:row>
      <xdr:rowOff>70073</xdr:rowOff>
    </xdr:from>
    <xdr:to>
      <xdr:col>10</xdr:col>
      <xdr:colOff>114300</xdr:colOff>
      <xdr:row>31</xdr:row>
      <xdr:rowOff>101963</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1130300" y="5385023"/>
          <a:ext cx="889000" cy="31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114380</xdr:rowOff>
    </xdr:from>
    <xdr:to>
      <xdr:col>10</xdr:col>
      <xdr:colOff>165100</xdr:colOff>
      <xdr:row>36</xdr:row>
      <xdr:rowOff>44530</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1968500" y="6115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35657</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1719795" y="6207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120945</xdr:rowOff>
    </xdr:from>
    <xdr:to>
      <xdr:col>6</xdr:col>
      <xdr:colOff>38100</xdr:colOff>
      <xdr:row>36</xdr:row>
      <xdr:rowOff>51095</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079500" y="612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42222</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830795" y="6214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30</xdr:row>
      <xdr:rowOff>46225</xdr:rowOff>
    </xdr:from>
    <xdr:to>
      <xdr:col>24</xdr:col>
      <xdr:colOff>114300</xdr:colOff>
      <xdr:row>30</xdr:row>
      <xdr:rowOff>147825</xdr:rowOff>
    </xdr:to>
    <xdr:sp macro="" textlink="">
      <xdr:nvSpPr>
        <xdr:cNvPr id="77" name="楕円 76">
          <a:extLst>
            <a:ext uri="{FF2B5EF4-FFF2-40B4-BE49-F238E27FC236}">
              <a16:creationId xmlns:a16="http://schemas.microsoft.com/office/drawing/2014/main" id="{00000000-0008-0000-0600-00004D000000}"/>
            </a:ext>
          </a:extLst>
        </xdr:cNvPr>
        <xdr:cNvSpPr/>
      </xdr:nvSpPr>
      <xdr:spPr>
        <a:xfrm>
          <a:off x="4584700" y="5189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29</xdr:row>
      <xdr:rowOff>170702</xdr:rowOff>
    </xdr:from>
    <xdr:ext cx="599010" cy="259045"/>
    <xdr:sp macro="" textlink="">
      <xdr:nvSpPr>
        <xdr:cNvPr id="78" name="人件費該当値テキスト">
          <a:extLst>
            <a:ext uri="{FF2B5EF4-FFF2-40B4-BE49-F238E27FC236}">
              <a16:creationId xmlns:a16="http://schemas.microsoft.com/office/drawing/2014/main" id="{00000000-0008-0000-0600-00004E000000}"/>
            </a:ext>
          </a:extLst>
        </xdr:cNvPr>
        <xdr:cNvSpPr txBox="1"/>
      </xdr:nvSpPr>
      <xdr:spPr>
        <a:xfrm>
          <a:off x="4686300" y="5142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309,334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30</xdr:row>
      <xdr:rowOff>118874</xdr:rowOff>
    </xdr:from>
    <xdr:to>
      <xdr:col>20</xdr:col>
      <xdr:colOff>38100</xdr:colOff>
      <xdr:row>31</xdr:row>
      <xdr:rowOff>49024</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3746500" y="5262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29</xdr:row>
      <xdr:rowOff>65551</xdr:rowOff>
    </xdr:from>
    <xdr:ext cx="59901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3497795" y="5037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30</xdr:row>
      <xdr:rowOff>143284</xdr:rowOff>
    </xdr:from>
    <xdr:to>
      <xdr:col>15</xdr:col>
      <xdr:colOff>101600</xdr:colOff>
      <xdr:row>31</xdr:row>
      <xdr:rowOff>73434</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2857500" y="5286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29</xdr:row>
      <xdr:rowOff>89961</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2608795" y="5062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31</xdr:row>
      <xdr:rowOff>19273</xdr:rowOff>
    </xdr:from>
    <xdr:to>
      <xdr:col>10</xdr:col>
      <xdr:colOff>165100</xdr:colOff>
      <xdr:row>31</xdr:row>
      <xdr:rowOff>120873</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1968500" y="5334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29</xdr:row>
      <xdr:rowOff>137400</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1719795" y="51094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31</xdr:row>
      <xdr:rowOff>51163</xdr:rowOff>
    </xdr:from>
    <xdr:to>
      <xdr:col>6</xdr:col>
      <xdr:colOff>38100</xdr:colOff>
      <xdr:row>31</xdr:row>
      <xdr:rowOff>152763</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079500" y="5366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29</xdr:row>
      <xdr:rowOff>169290</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830795" y="5141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a:extLst>
            <a:ext uri="{FF2B5EF4-FFF2-40B4-BE49-F238E27FC236}">
              <a16:creationId xmlns:a16="http://schemas.microsoft.com/office/drawing/2014/main" id="{00000000-0008-0000-0600-000057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a:extLst>
            <a:ext uri="{FF2B5EF4-FFF2-40B4-BE49-F238E27FC236}">
              <a16:creationId xmlns:a16="http://schemas.microsoft.com/office/drawing/2014/main" id="{00000000-0008-0000-0600-00005F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a:extLst>
            <a:ext uri="{FF2B5EF4-FFF2-40B4-BE49-F238E27FC236}">
              <a16:creationId xmlns:a16="http://schemas.microsoft.com/office/drawing/2014/main" id="{00000000-0008-0000-0600-000060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11093</xdr:rowOff>
    </xdr:from>
    <xdr:to>
      <xdr:col>24</xdr:col>
      <xdr:colOff>62865</xdr:colOff>
      <xdr:row>58</xdr:row>
      <xdr:rowOff>91191</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755043"/>
          <a:ext cx="1270" cy="12802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95018</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039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54,854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91191</xdr:rowOff>
    </xdr:from>
    <xdr:to>
      <xdr:col>24</xdr:col>
      <xdr:colOff>152400</xdr:colOff>
      <xdr:row>58</xdr:row>
      <xdr:rowOff>91191</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035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129220</xdr:rowOff>
    </xdr:from>
    <xdr:ext cx="599010"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530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446,881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11093</xdr:rowOff>
    </xdr:from>
    <xdr:to>
      <xdr:col>24</xdr:col>
      <xdr:colOff>152400</xdr:colOff>
      <xdr:row>51</xdr:row>
      <xdr:rowOff>11093</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755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4323</xdr:rowOff>
    </xdr:from>
    <xdr:to>
      <xdr:col>24</xdr:col>
      <xdr:colOff>63500</xdr:colOff>
      <xdr:row>54</xdr:row>
      <xdr:rowOff>32535</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3797300" y="9091173"/>
          <a:ext cx="838200" cy="199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4005</xdr:rowOff>
    </xdr:from>
    <xdr:ext cx="599010"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7766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25578</xdr:rowOff>
    </xdr:from>
    <xdr:to>
      <xdr:col>24</xdr:col>
      <xdr:colOff>114300</xdr:colOff>
      <xdr:row>57</xdr:row>
      <xdr:rowOff>127178</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798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32535</xdr:rowOff>
    </xdr:from>
    <xdr:to>
      <xdr:col>19</xdr:col>
      <xdr:colOff>177800</xdr:colOff>
      <xdr:row>54</xdr:row>
      <xdr:rowOff>56131</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908300" y="9290835"/>
          <a:ext cx="889000" cy="23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52863</xdr:rowOff>
    </xdr:from>
    <xdr:to>
      <xdr:col>20</xdr:col>
      <xdr:colOff>38100</xdr:colOff>
      <xdr:row>57</xdr:row>
      <xdr:rowOff>154463</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825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145590</xdr:rowOff>
    </xdr:from>
    <xdr:ext cx="599010"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497795" y="99182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56131</xdr:rowOff>
    </xdr:from>
    <xdr:to>
      <xdr:col>15</xdr:col>
      <xdr:colOff>50800</xdr:colOff>
      <xdr:row>54</xdr:row>
      <xdr:rowOff>145836</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9314431"/>
          <a:ext cx="889000" cy="89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49542</xdr:rowOff>
    </xdr:from>
    <xdr:to>
      <xdr:col>15</xdr:col>
      <xdr:colOff>101600</xdr:colOff>
      <xdr:row>57</xdr:row>
      <xdr:rowOff>151142</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822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142269</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08795" y="9914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145836</xdr:rowOff>
    </xdr:from>
    <xdr:to>
      <xdr:col>10</xdr:col>
      <xdr:colOff>114300</xdr:colOff>
      <xdr:row>54</xdr:row>
      <xdr:rowOff>156989</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1130300" y="9404136"/>
          <a:ext cx="889000" cy="11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77536</xdr:rowOff>
    </xdr:from>
    <xdr:to>
      <xdr:col>10</xdr:col>
      <xdr:colOff>165100</xdr:colOff>
      <xdr:row>58</xdr:row>
      <xdr:rowOff>7686</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850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170263</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52111" y="9942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80138</xdr:rowOff>
    </xdr:from>
    <xdr:to>
      <xdr:col>6</xdr:col>
      <xdr:colOff>38100</xdr:colOff>
      <xdr:row>58</xdr:row>
      <xdr:rowOff>10288</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852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1415</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63111" y="9945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52</xdr:row>
      <xdr:rowOff>124973</xdr:rowOff>
    </xdr:from>
    <xdr:to>
      <xdr:col>24</xdr:col>
      <xdr:colOff>114300</xdr:colOff>
      <xdr:row>53</xdr:row>
      <xdr:rowOff>55123</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040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51</xdr:row>
      <xdr:rowOff>147850</xdr:rowOff>
    </xdr:from>
    <xdr:ext cx="599010"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8891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343,954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53</xdr:row>
      <xdr:rowOff>153185</xdr:rowOff>
    </xdr:from>
    <xdr:to>
      <xdr:col>20</xdr:col>
      <xdr:colOff>38100</xdr:colOff>
      <xdr:row>54</xdr:row>
      <xdr:rowOff>83335</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240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52</xdr:row>
      <xdr:rowOff>99862</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497795" y="90152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5331</xdr:rowOff>
    </xdr:from>
    <xdr:to>
      <xdr:col>15</xdr:col>
      <xdr:colOff>101600</xdr:colOff>
      <xdr:row>54</xdr:row>
      <xdr:rowOff>106931</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263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52</xdr:row>
      <xdr:rowOff>123458</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08795" y="9038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95036</xdr:rowOff>
    </xdr:from>
    <xdr:to>
      <xdr:col>10</xdr:col>
      <xdr:colOff>165100</xdr:colOff>
      <xdr:row>55</xdr:row>
      <xdr:rowOff>25186</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353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41713</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19795" y="9128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106189</xdr:rowOff>
    </xdr:from>
    <xdr:to>
      <xdr:col>6</xdr:col>
      <xdr:colOff>38100</xdr:colOff>
      <xdr:row>55</xdr:row>
      <xdr:rowOff>36339</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364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52866</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30795" y="9139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144775</xdr:rowOff>
    </xdr:from>
    <xdr:to>
      <xdr:col>24</xdr:col>
      <xdr:colOff>62865</xdr:colOff>
      <xdr:row>78</xdr:row>
      <xdr:rowOff>120681</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317725"/>
          <a:ext cx="1270" cy="11760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124508</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4976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120681</xdr:rowOff>
    </xdr:from>
    <xdr:to>
      <xdr:col>24</xdr:col>
      <xdr:colOff>152400</xdr:colOff>
      <xdr:row>78</xdr:row>
      <xdr:rowOff>120681</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493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91452</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2092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144775</xdr:rowOff>
    </xdr:from>
    <xdr:to>
      <xdr:col>24</xdr:col>
      <xdr:colOff>152400</xdr:colOff>
      <xdr:row>71</xdr:row>
      <xdr:rowOff>144775</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317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106004</xdr:rowOff>
    </xdr:from>
    <xdr:to>
      <xdr:col>24</xdr:col>
      <xdr:colOff>63500</xdr:colOff>
      <xdr:row>76</xdr:row>
      <xdr:rowOff>4507</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3797300" y="12964754"/>
          <a:ext cx="838200" cy="69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69361</xdr:rowOff>
    </xdr:from>
    <xdr:ext cx="469744"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2710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90934</xdr:rowOff>
    </xdr:from>
    <xdr:to>
      <xdr:col>24</xdr:col>
      <xdr:colOff>114300</xdr:colOff>
      <xdr:row>78</xdr:row>
      <xdr:rowOff>21084</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292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45174</xdr:rowOff>
    </xdr:from>
    <xdr:to>
      <xdr:col>19</xdr:col>
      <xdr:colOff>177800</xdr:colOff>
      <xdr:row>75</xdr:row>
      <xdr:rowOff>106004</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2908300" y="12903924"/>
          <a:ext cx="889000" cy="60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99758</xdr:rowOff>
    </xdr:from>
    <xdr:to>
      <xdr:col>20</xdr:col>
      <xdr:colOff>38100</xdr:colOff>
      <xdr:row>78</xdr:row>
      <xdr:rowOff>29908</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301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21035</xdr:rowOff>
    </xdr:from>
    <xdr:ext cx="469744"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62428" y="13394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139814</xdr:rowOff>
    </xdr:from>
    <xdr:to>
      <xdr:col>15</xdr:col>
      <xdr:colOff>50800</xdr:colOff>
      <xdr:row>75</xdr:row>
      <xdr:rowOff>45174</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019300" y="12827114"/>
          <a:ext cx="889000" cy="76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99918</xdr:rowOff>
    </xdr:from>
    <xdr:to>
      <xdr:col>15</xdr:col>
      <xdr:colOff>101600</xdr:colOff>
      <xdr:row>78</xdr:row>
      <xdr:rowOff>30068</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301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21195</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73428" y="13394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32144</xdr:rowOff>
    </xdr:from>
    <xdr:to>
      <xdr:col>10</xdr:col>
      <xdr:colOff>114300</xdr:colOff>
      <xdr:row>74</xdr:row>
      <xdr:rowOff>139814</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1130300" y="12719444"/>
          <a:ext cx="889000" cy="107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103805</xdr:rowOff>
    </xdr:from>
    <xdr:to>
      <xdr:col>10</xdr:col>
      <xdr:colOff>165100</xdr:colOff>
      <xdr:row>78</xdr:row>
      <xdr:rowOff>33955</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305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25082</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84428" y="13398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122870</xdr:rowOff>
    </xdr:from>
    <xdr:to>
      <xdr:col>6</xdr:col>
      <xdr:colOff>38100</xdr:colOff>
      <xdr:row>78</xdr:row>
      <xdr:rowOff>53020</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32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44147</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95428" y="13417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125156</xdr:rowOff>
    </xdr:from>
    <xdr:to>
      <xdr:col>24</xdr:col>
      <xdr:colOff>114300</xdr:colOff>
      <xdr:row>76</xdr:row>
      <xdr:rowOff>55305</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298390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148033</xdr:rowOff>
    </xdr:from>
    <xdr:ext cx="534377"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2835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55204</xdr:rowOff>
    </xdr:from>
    <xdr:to>
      <xdr:col>20</xdr:col>
      <xdr:colOff>38100</xdr:colOff>
      <xdr:row>75</xdr:row>
      <xdr:rowOff>156804</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2913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74</xdr:row>
      <xdr:rowOff>1881</xdr:rowOff>
    </xdr:from>
    <xdr:ext cx="534377"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30111" y="12689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165824</xdr:rowOff>
    </xdr:from>
    <xdr:to>
      <xdr:col>15</xdr:col>
      <xdr:colOff>101600</xdr:colOff>
      <xdr:row>75</xdr:row>
      <xdr:rowOff>95974</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2853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73</xdr:row>
      <xdr:rowOff>112501</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41111" y="12628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89014</xdr:rowOff>
    </xdr:from>
    <xdr:to>
      <xdr:col>10</xdr:col>
      <xdr:colOff>165100</xdr:colOff>
      <xdr:row>75</xdr:row>
      <xdr:rowOff>19164</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2776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73</xdr:row>
      <xdr:rowOff>35691</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52111" y="12551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73</xdr:row>
      <xdr:rowOff>152794</xdr:rowOff>
    </xdr:from>
    <xdr:to>
      <xdr:col>6</xdr:col>
      <xdr:colOff>38100</xdr:colOff>
      <xdr:row>74</xdr:row>
      <xdr:rowOff>82944</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2668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72</xdr:row>
      <xdr:rowOff>99471</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63111" y="12443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150,311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a:extLst>
            <a:ext uri="{FF2B5EF4-FFF2-40B4-BE49-F238E27FC236}">
              <a16:creationId xmlns:a16="http://schemas.microsoft.com/office/drawing/2014/main" id="{00000000-0008-0000-06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89190</xdr:rowOff>
    </xdr:from>
    <xdr:to>
      <xdr:col>24</xdr:col>
      <xdr:colOff>62865</xdr:colOff>
      <xdr:row>99</xdr:row>
      <xdr:rowOff>115762</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4633595" y="15519690"/>
          <a:ext cx="1270" cy="15696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119589</xdr:rowOff>
    </xdr:from>
    <xdr:ext cx="534377" cy="259045"/>
    <xdr:sp macro="" textlink="">
      <xdr:nvSpPr>
        <xdr:cNvPr id="228" name="扶助費最小値テキスト">
          <a:extLst>
            <a:ext uri="{FF2B5EF4-FFF2-40B4-BE49-F238E27FC236}">
              <a16:creationId xmlns:a16="http://schemas.microsoft.com/office/drawing/2014/main" id="{00000000-0008-0000-0600-0000E4000000}"/>
            </a:ext>
          </a:extLst>
        </xdr:cNvPr>
        <xdr:cNvSpPr txBox="1"/>
      </xdr:nvSpPr>
      <xdr:spPr>
        <a:xfrm>
          <a:off x="4686300" y="17093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115762</xdr:rowOff>
    </xdr:from>
    <xdr:to>
      <xdr:col>24</xdr:col>
      <xdr:colOff>152400</xdr:colOff>
      <xdr:row>99</xdr:row>
      <xdr:rowOff>115762</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7089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35867</xdr:rowOff>
    </xdr:from>
    <xdr:ext cx="599010" cy="259045"/>
    <xdr:sp macro="" textlink="">
      <xdr:nvSpPr>
        <xdr:cNvPr id="230" name="扶助費最大値テキスト">
          <a:extLst>
            <a:ext uri="{FF2B5EF4-FFF2-40B4-BE49-F238E27FC236}">
              <a16:creationId xmlns:a16="http://schemas.microsoft.com/office/drawing/2014/main" id="{00000000-0008-0000-0600-0000E6000000}"/>
            </a:ext>
          </a:extLst>
        </xdr:cNvPr>
        <xdr:cNvSpPr txBox="1"/>
      </xdr:nvSpPr>
      <xdr:spPr>
        <a:xfrm>
          <a:off x="4686300" y="152949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172,640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89190</xdr:rowOff>
    </xdr:from>
    <xdr:to>
      <xdr:col>24</xdr:col>
      <xdr:colOff>152400</xdr:colOff>
      <xdr:row>90</xdr:row>
      <xdr:rowOff>89190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5519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110995</xdr:rowOff>
    </xdr:from>
    <xdr:to>
      <xdr:col>24</xdr:col>
      <xdr:colOff>63500</xdr:colOff>
      <xdr:row>97</xdr:row>
      <xdr:rowOff>123503</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3797300" y="16741645"/>
          <a:ext cx="838200" cy="12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140591</xdr:rowOff>
    </xdr:from>
    <xdr:ext cx="599010" cy="259045"/>
    <xdr:sp macro="" textlink="">
      <xdr:nvSpPr>
        <xdr:cNvPr id="233" name="扶助費平均値テキスト">
          <a:extLst>
            <a:ext uri="{FF2B5EF4-FFF2-40B4-BE49-F238E27FC236}">
              <a16:creationId xmlns:a16="http://schemas.microsoft.com/office/drawing/2014/main" id="{00000000-0008-0000-0600-0000E9000000}"/>
            </a:ext>
          </a:extLst>
        </xdr:cNvPr>
        <xdr:cNvSpPr txBox="1"/>
      </xdr:nvSpPr>
      <xdr:spPr>
        <a:xfrm>
          <a:off x="4686300" y="160854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117714</xdr:rowOff>
    </xdr:from>
    <xdr:to>
      <xdr:col>24</xdr:col>
      <xdr:colOff>114300</xdr:colOff>
      <xdr:row>95</xdr:row>
      <xdr:rowOff>47864</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4584700" y="16234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110995</xdr:rowOff>
    </xdr:from>
    <xdr:to>
      <xdr:col>19</xdr:col>
      <xdr:colOff>177800</xdr:colOff>
      <xdr:row>97</xdr:row>
      <xdr:rowOff>138449</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908300" y="16741645"/>
          <a:ext cx="889000" cy="27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16411</xdr:rowOff>
    </xdr:from>
    <xdr:to>
      <xdr:col>20</xdr:col>
      <xdr:colOff>38100</xdr:colOff>
      <xdr:row>95</xdr:row>
      <xdr:rowOff>118011</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3746500" y="16304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134538</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3530111" y="16079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66123</xdr:rowOff>
    </xdr:from>
    <xdr:to>
      <xdr:col>15</xdr:col>
      <xdr:colOff>50800</xdr:colOff>
      <xdr:row>97</xdr:row>
      <xdr:rowOff>138449</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2019300" y="16696773"/>
          <a:ext cx="889000" cy="72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108234</xdr:rowOff>
    </xdr:from>
    <xdr:to>
      <xdr:col>15</xdr:col>
      <xdr:colOff>101600</xdr:colOff>
      <xdr:row>96</xdr:row>
      <xdr:rowOff>38384</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2857500" y="16395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54911</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641111" y="16171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66123</xdr:rowOff>
    </xdr:from>
    <xdr:to>
      <xdr:col>10</xdr:col>
      <xdr:colOff>114300</xdr:colOff>
      <xdr:row>98</xdr:row>
      <xdr:rowOff>140222</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1130300" y="16696773"/>
          <a:ext cx="889000" cy="245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166864</xdr:rowOff>
    </xdr:from>
    <xdr:to>
      <xdr:col>10</xdr:col>
      <xdr:colOff>165100</xdr:colOff>
      <xdr:row>95</xdr:row>
      <xdr:rowOff>97014</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968500" y="16283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113541</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1752111" y="16058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60913</xdr:rowOff>
    </xdr:from>
    <xdr:to>
      <xdr:col>6</xdr:col>
      <xdr:colOff>38100</xdr:colOff>
      <xdr:row>96</xdr:row>
      <xdr:rowOff>162513</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079500" y="1652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7590</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863111" y="16295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72703</xdr:rowOff>
    </xdr:from>
    <xdr:to>
      <xdr:col>24</xdr:col>
      <xdr:colOff>114300</xdr:colOff>
      <xdr:row>98</xdr:row>
      <xdr:rowOff>2853</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4584700" y="16703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51130</xdr:rowOff>
    </xdr:from>
    <xdr:ext cx="534377" cy="259045"/>
    <xdr:sp macro="" textlink="">
      <xdr:nvSpPr>
        <xdr:cNvPr id="252" name="扶助費該当値テキスト">
          <a:extLst>
            <a:ext uri="{FF2B5EF4-FFF2-40B4-BE49-F238E27FC236}">
              <a16:creationId xmlns:a16="http://schemas.microsoft.com/office/drawing/2014/main" id="{00000000-0008-0000-0600-0000FC000000}"/>
            </a:ext>
          </a:extLst>
        </xdr:cNvPr>
        <xdr:cNvSpPr txBox="1"/>
      </xdr:nvSpPr>
      <xdr:spPr>
        <a:xfrm>
          <a:off x="4686300" y="16681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60195</xdr:rowOff>
    </xdr:from>
    <xdr:to>
      <xdr:col>20</xdr:col>
      <xdr:colOff>38100</xdr:colOff>
      <xdr:row>97</xdr:row>
      <xdr:rowOff>161795</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3746500" y="16690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152922</xdr:rowOff>
    </xdr:from>
    <xdr:ext cx="534377"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530111" y="16783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87649</xdr:rowOff>
    </xdr:from>
    <xdr:to>
      <xdr:col>15</xdr:col>
      <xdr:colOff>101600</xdr:colOff>
      <xdr:row>98</xdr:row>
      <xdr:rowOff>17799</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2857500" y="16718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8926</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641111" y="16811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15323</xdr:rowOff>
    </xdr:from>
    <xdr:to>
      <xdr:col>10</xdr:col>
      <xdr:colOff>165100</xdr:colOff>
      <xdr:row>97</xdr:row>
      <xdr:rowOff>116923</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968500" y="16645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108050</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752111" y="16738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89422</xdr:rowOff>
    </xdr:from>
    <xdr:to>
      <xdr:col>6</xdr:col>
      <xdr:colOff>38100</xdr:colOff>
      <xdr:row>99</xdr:row>
      <xdr:rowOff>19572</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079500" y="16891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10699</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863111" y="16984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a:extLst>
            <a:ext uri="{FF2B5EF4-FFF2-40B4-BE49-F238E27FC236}">
              <a16:creationId xmlns:a16="http://schemas.microsoft.com/office/drawing/2014/main" id="{00000000-0008-0000-06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121196</xdr:rowOff>
    </xdr:from>
    <xdr:to>
      <xdr:col>54</xdr:col>
      <xdr:colOff>189865</xdr:colOff>
      <xdr:row>38</xdr:row>
      <xdr:rowOff>92592</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10475595" y="5264696"/>
          <a:ext cx="1270" cy="1342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96419</xdr:rowOff>
    </xdr:from>
    <xdr:ext cx="534377" cy="259045"/>
    <xdr:sp macro="" textlink="">
      <xdr:nvSpPr>
        <xdr:cNvPr id="287" name="補助費等最小値テキスト">
          <a:extLst>
            <a:ext uri="{FF2B5EF4-FFF2-40B4-BE49-F238E27FC236}">
              <a16:creationId xmlns:a16="http://schemas.microsoft.com/office/drawing/2014/main" id="{00000000-0008-0000-0600-00001F010000}"/>
            </a:ext>
          </a:extLst>
        </xdr:cNvPr>
        <xdr:cNvSpPr txBox="1"/>
      </xdr:nvSpPr>
      <xdr:spPr>
        <a:xfrm>
          <a:off x="10528300" y="6611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92592</xdr:rowOff>
    </xdr:from>
    <xdr:to>
      <xdr:col>55</xdr:col>
      <xdr:colOff>88900</xdr:colOff>
      <xdr:row>38</xdr:row>
      <xdr:rowOff>92592</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6607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67873</xdr:rowOff>
    </xdr:from>
    <xdr:ext cx="599010" cy="259045"/>
    <xdr:sp macro="" textlink="">
      <xdr:nvSpPr>
        <xdr:cNvPr id="289" name="補助費等最大値テキスト">
          <a:extLst>
            <a:ext uri="{FF2B5EF4-FFF2-40B4-BE49-F238E27FC236}">
              <a16:creationId xmlns:a16="http://schemas.microsoft.com/office/drawing/2014/main" id="{00000000-0008-0000-0600-000021010000}"/>
            </a:ext>
          </a:extLst>
        </xdr:cNvPr>
        <xdr:cNvSpPr txBox="1"/>
      </xdr:nvSpPr>
      <xdr:spPr>
        <a:xfrm>
          <a:off x="10528300" y="5039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465,666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121196</xdr:rowOff>
    </xdr:from>
    <xdr:to>
      <xdr:col>55</xdr:col>
      <xdr:colOff>88900</xdr:colOff>
      <xdr:row>30</xdr:row>
      <xdr:rowOff>121196</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5264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111517</xdr:rowOff>
    </xdr:from>
    <xdr:to>
      <xdr:col>55</xdr:col>
      <xdr:colOff>0</xdr:colOff>
      <xdr:row>38</xdr:row>
      <xdr:rowOff>25511</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9639300" y="6455167"/>
          <a:ext cx="838200" cy="85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171350</xdr:rowOff>
    </xdr:from>
    <xdr:ext cx="599010" cy="259045"/>
    <xdr:sp macro="" textlink="">
      <xdr:nvSpPr>
        <xdr:cNvPr id="292" name="補助費等平均値テキスト">
          <a:extLst>
            <a:ext uri="{FF2B5EF4-FFF2-40B4-BE49-F238E27FC236}">
              <a16:creationId xmlns:a16="http://schemas.microsoft.com/office/drawing/2014/main" id="{00000000-0008-0000-0600-000024010000}"/>
            </a:ext>
          </a:extLst>
        </xdr:cNvPr>
        <xdr:cNvSpPr txBox="1"/>
      </xdr:nvSpPr>
      <xdr:spPr>
        <a:xfrm>
          <a:off x="10528300" y="61721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148473</xdr:rowOff>
    </xdr:from>
    <xdr:to>
      <xdr:col>55</xdr:col>
      <xdr:colOff>50800</xdr:colOff>
      <xdr:row>37</xdr:row>
      <xdr:rowOff>78623</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10426700" y="6320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111517</xdr:rowOff>
    </xdr:from>
    <xdr:to>
      <xdr:col>50</xdr:col>
      <xdr:colOff>114300</xdr:colOff>
      <xdr:row>37</xdr:row>
      <xdr:rowOff>145229</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8750300" y="6455167"/>
          <a:ext cx="889000" cy="33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15314</xdr:rowOff>
    </xdr:from>
    <xdr:to>
      <xdr:col>50</xdr:col>
      <xdr:colOff>165100</xdr:colOff>
      <xdr:row>37</xdr:row>
      <xdr:rowOff>116914</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9588500" y="635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133441</xdr:rowOff>
    </xdr:from>
    <xdr:ext cx="59901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9339795" y="6134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137590</xdr:rowOff>
    </xdr:from>
    <xdr:to>
      <xdr:col>45</xdr:col>
      <xdr:colOff>177800</xdr:colOff>
      <xdr:row>37</xdr:row>
      <xdr:rowOff>145229</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7861300" y="6481240"/>
          <a:ext cx="889000" cy="7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20121</xdr:rowOff>
    </xdr:from>
    <xdr:to>
      <xdr:col>46</xdr:col>
      <xdr:colOff>38100</xdr:colOff>
      <xdr:row>37</xdr:row>
      <xdr:rowOff>121721</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8699500" y="6363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138248</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450795" y="6138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29378</xdr:rowOff>
    </xdr:from>
    <xdr:to>
      <xdr:col>41</xdr:col>
      <xdr:colOff>50800</xdr:colOff>
      <xdr:row>37</xdr:row>
      <xdr:rowOff>137590</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a:off x="6972300" y="6030128"/>
          <a:ext cx="889000" cy="451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42798</xdr:rowOff>
    </xdr:from>
    <xdr:to>
      <xdr:col>41</xdr:col>
      <xdr:colOff>101600</xdr:colOff>
      <xdr:row>37</xdr:row>
      <xdr:rowOff>144398</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7810500" y="6386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160925</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561795" y="6161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55083</xdr:rowOff>
    </xdr:from>
    <xdr:to>
      <xdr:col>36</xdr:col>
      <xdr:colOff>165100</xdr:colOff>
      <xdr:row>35</xdr:row>
      <xdr:rowOff>156683</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6921500" y="6055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147810</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672795" y="6148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146161</xdr:rowOff>
    </xdr:from>
    <xdr:to>
      <xdr:col>55</xdr:col>
      <xdr:colOff>50800</xdr:colOff>
      <xdr:row>38</xdr:row>
      <xdr:rowOff>76311</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10426700" y="6489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61088</xdr:rowOff>
    </xdr:from>
    <xdr:ext cx="534377" cy="259045"/>
    <xdr:sp macro="" textlink="">
      <xdr:nvSpPr>
        <xdr:cNvPr id="311" name="補助費等該当値テキスト">
          <a:extLst>
            <a:ext uri="{FF2B5EF4-FFF2-40B4-BE49-F238E27FC236}">
              <a16:creationId xmlns:a16="http://schemas.microsoft.com/office/drawing/2014/main" id="{00000000-0008-0000-0600-000037010000}"/>
            </a:ext>
          </a:extLst>
        </xdr:cNvPr>
        <xdr:cNvSpPr txBox="1"/>
      </xdr:nvSpPr>
      <xdr:spPr>
        <a:xfrm>
          <a:off x="10528300" y="6404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60717</xdr:rowOff>
    </xdr:from>
    <xdr:to>
      <xdr:col>50</xdr:col>
      <xdr:colOff>165100</xdr:colOff>
      <xdr:row>37</xdr:row>
      <xdr:rowOff>162317</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9588500" y="6404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153444</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339795" y="6497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94429</xdr:rowOff>
    </xdr:from>
    <xdr:to>
      <xdr:col>46</xdr:col>
      <xdr:colOff>38100</xdr:colOff>
      <xdr:row>38</xdr:row>
      <xdr:rowOff>24578</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8699500" y="643807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15706</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483111" y="6530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86790</xdr:rowOff>
    </xdr:from>
    <xdr:to>
      <xdr:col>41</xdr:col>
      <xdr:colOff>101600</xdr:colOff>
      <xdr:row>38</xdr:row>
      <xdr:rowOff>16940</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7810500" y="6430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8067</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7594111" y="6523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150028</xdr:rowOff>
    </xdr:from>
    <xdr:to>
      <xdr:col>36</xdr:col>
      <xdr:colOff>165100</xdr:colOff>
      <xdr:row>35</xdr:row>
      <xdr:rowOff>80178</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6921500" y="5979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96705</xdr:rowOff>
    </xdr:from>
    <xdr:ext cx="599010"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672795" y="57545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a:extLst>
            <a:ext uri="{FF2B5EF4-FFF2-40B4-BE49-F238E27FC236}">
              <a16:creationId xmlns:a16="http://schemas.microsoft.com/office/drawing/2014/main" id="{00000000-0008-0000-06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139257</xdr:rowOff>
    </xdr:from>
    <xdr:to>
      <xdr:col>54</xdr:col>
      <xdr:colOff>189865</xdr:colOff>
      <xdr:row>58</xdr:row>
      <xdr:rowOff>121106</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flipV="1">
          <a:off x="10475595" y="8883207"/>
          <a:ext cx="1270" cy="1181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124933</xdr:rowOff>
    </xdr:from>
    <xdr:ext cx="469744" cy="259045"/>
    <xdr:sp macro="" textlink="">
      <xdr:nvSpPr>
        <xdr:cNvPr id="342" name="普通建設事業費最小値テキスト">
          <a:extLst>
            <a:ext uri="{FF2B5EF4-FFF2-40B4-BE49-F238E27FC236}">
              <a16:creationId xmlns:a16="http://schemas.microsoft.com/office/drawing/2014/main" id="{00000000-0008-0000-0600-000056010000}"/>
            </a:ext>
          </a:extLst>
        </xdr:cNvPr>
        <xdr:cNvSpPr txBox="1"/>
      </xdr:nvSpPr>
      <xdr:spPr>
        <a:xfrm>
          <a:off x="10528300" y="10069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121106</xdr:rowOff>
    </xdr:from>
    <xdr:to>
      <xdr:col>55</xdr:col>
      <xdr:colOff>88900</xdr:colOff>
      <xdr:row>58</xdr:row>
      <xdr:rowOff>121106</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10065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85934</xdr:rowOff>
    </xdr:from>
    <xdr:ext cx="599010" cy="259045"/>
    <xdr:sp macro="" textlink="">
      <xdr:nvSpPr>
        <xdr:cNvPr id="344" name="普通建設事業費最大値テキスト">
          <a:extLst>
            <a:ext uri="{FF2B5EF4-FFF2-40B4-BE49-F238E27FC236}">
              <a16:creationId xmlns:a16="http://schemas.microsoft.com/office/drawing/2014/main" id="{00000000-0008-0000-0600-000058010000}"/>
            </a:ext>
          </a:extLst>
        </xdr:cNvPr>
        <xdr:cNvSpPr txBox="1"/>
      </xdr:nvSpPr>
      <xdr:spPr>
        <a:xfrm>
          <a:off x="10528300" y="8658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525,194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139257</xdr:rowOff>
    </xdr:from>
    <xdr:to>
      <xdr:col>55</xdr:col>
      <xdr:colOff>88900</xdr:colOff>
      <xdr:row>51</xdr:row>
      <xdr:rowOff>139257</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8883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154886</xdr:rowOff>
    </xdr:from>
    <xdr:to>
      <xdr:col>55</xdr:col>
      <xdr:colOff>0</xdr:colOff>
      <xdr:row>57</xdr:row>
      <xdr:rowOff>28982</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9639300" y="9584636"/>
          <a:ext cx="838200" cy="216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152645</xdr:rowOff>
    </xdr:from>
    <xdr:ext cx="599010" cy="259045"/>
    <xdr:sp macro="" textlink="">
      <xdr:nvSpPr>
        <xdr:cNvPr id="347" name="普通建設事業費平均値テキスト">
          <a:extLst>
            <a:ext uri="{FF2B5EF4-FFF2-40B4-BE49-F238E27FC236}">
              <a16:creationId xmlns:a16="http://schemas.microsoft.com/office/drawing/2014/main" id="{00000000-0008-0000-0600-00005B010000}"/>
            </a:ext>
          </a:extLst>
        </xdr:cNvPr>
        <xdr:cNvSpPr txBox="1"/>
      </xdr:nvSpPr>
      <xdr:spPr>
        <a:xfrm>
          <a:off x="10528300" y="97538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2768</xdr:rowOff>
    </xdr:from>
    <xdr:to>
      <xdr:col>55</xdr:col>
      <xdr:colOff>50800</xdr:colOff>
      <xdr:row>57</xdr:row>
      <xdr:rowOff>104368</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10426700" y="9775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28982</xdr:rowOff>
    </xdr:from>
    <xdr:to>
      <xdr:col>50</xdr:col>
      <xdr:colOff>114300</xdr:colOff>
      <xdr:row>58</xdr:row>
      <xdr:rowOff>22885</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8750300" y="9801632"/>
          <a:ext cx="889000" cy="165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22663</xdr:rowOff>
    </xdr:from>
    <xdr:to>
      <xdr:col>50</xdr:col>
      <xdr:colOff>165100</xdr:colOff>
      <xdr:row>57</xdr:row>
      <xdr:rowOff>124263</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9588500" y="979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115390</xdr:rowOff>
    </xdr:from>
    <xdr:ext cx="599010"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9339795" y="9888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162192</xdr:rowOff>
    </xdr:from>
    <xdr:to>
      <xdr:col>45</xdr:col>
      <xdr:colOff>177800</xdr:colOff>
      <xdr:row>58</xdr:row>
      <xdr:rowOff>22885</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7861300" y="9934842"/>
          <a:ext cx="889000" cy="32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51551</xdr:rowOff>
    </xdr:from>
    <xdr:to>
      <xdr:col>46</xdr:col>
      <xdr:colOff>38100</xdr:colOff>
      <xdr:row>57</xdr:row>
      <xdr:rowOff>153151</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8699500" y="9824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169678</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8483111" y="9599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137446</xdr:rowOff>
    </xdr:from>
    <xdr:to>
      <xdr:col>41</xdr:col>
      <xdr:colOff>50800</xdr:colOff>
      <xdr:row>57</xdr:row>
      <xdr:rowOff>162192</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6972300" y="9738646"/>
          <a:ext cx="889000" cy="196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36875</xdr:rowOff>
    </xdr:from>
    <xdr:to>
      <xdr:col>41</xdr:col>
      <xdr:colOff>101600</xdr:colOff>
      <xdr:row>57</xdr:row>
      <xdr:rowOff>138475</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7810500" y="980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155002</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594111" y="9584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163803</xdr:rowOff>
    </xdr:from>
    <xdr:to>
      <xdr:col>36</xdr:col>
      <xdr:colOff>165100</xdr:colOff>
      <xdr:row>57</xdr:row>
      <xdr:rowOff>93953</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6921500" y="976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85080</xdr:rowOff>
    </xdr:from>
    <xdr:ext cx="59901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6672795" y="9857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104086</xdr:rowOff>
    </xdr:from>
    <xdr:to>
      <xdr:col>55</xdr:col>
      <xdr:colOff>50800</xdr:colOff>
      <xdr:row>56</xdr:row>
      <xdr:rowOff>34236</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10426700" y="9533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126963</xdr:rowOff>
    </xdr:from>
    <xdr:ext cx="599010" cy="259045"/>
    <xdr:sp macro="" textlink="">
      <xdr:nvSpPr>
        <xdr:cNvPr id="366" name="普通建設事業費該当値テキスト">
          <a:extLst>
            <a:ext uri="{FF2B5EF4-FFF2-40B4-BE49-F238E27FC236}">
              <a16:creationId xmlns:a16="http://schemas.microsoft.com/office/drawing/2014/main" id="{00000000-0008-0000-0600-00006E010000}"/>
            </a:ext>
          </a:extLst>
        </xdr:cNvPr>
        <xdr:cNvSpPr txBox="1"/>
      </xdr:nvSpPr>
      <xdr:spPr>
        <a:xfrm>
          <a:off x="10528300" y="93852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149632</xdr:rowOff>
    </xdr:from>
    <xdr:to>
      <xdr:col>50</xdr:col>
      <xdr:colOff>165100</xdr:colOff>
      <xdr:row>57</xdr:row>
      <xdr:rowOff>79782</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9588500" y="9750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96309</xdr:rowOff>
    </xdr:from>
    <xdr:ext cx="59901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339795" y="9526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143535</xdr:rowOff>
    </xdr:from>
    <xdr:to>
      <xdr:col>46</xdr:col>
      <xdr:colOff>38100</xdr:colOff>
      <xdr:row>58</xdr:row>
      <xdr:rowOff>73685</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8699500" y="9916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64812</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483111" y="10008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111392</xdr:rowOff>
    </xdr:from>
    <xdr:to>
      <xdr:col>41</xdr:col>
      <xdr:colOff>101600</xdr:colOff>
      <xdr:row>58</xdr:row>
      <xdr:rowOff>41542</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7810500" y="9884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32669</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594111" y="9976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86646</xdr:rowOff>
    </xdr:from>
    <xdr:to>
      <xdr:col>36</xdr:col>
      <xdr:colOff>165100</xdr:colOff>
      <xdr:row>57</xdr:row>
      <xdr:rowOff>16796</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6921500" y="9687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33323</xdr:rowOff>
    </xdr:from>
    <xdr:ext cx="59901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672795" y="94630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普通建設事業費 （ うち新規整備　）グラフ枠">
          <a:extLst>
            <a:ext uri="{FF2B5EF4-FFF2-40B4-BE49-F238E27FC236}">
              <a16:creationId xmlns:a16="http://schemas.microsoft.com/office/drawing/2014/main" id="{00000000-0008-0000-0600-00008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75178</xdr:rowOff>
    </xdr:from>
    <xdr:to>
      <xdr:col>54</xdr:col>
      <xdr:colOff>189865</xdr:colOff>
      <xdr:row>78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flipV="1">
          <a:off x="10475595" y="12248128"/>
          <a:ext cx="1270" cy="11503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29227</xdr:rowOff>
    </xdr:from>
    <xdr:ext cx="249299" cy="259045"/>
    <xdr:sp macro="" textlink="">
      <xdr:nvSpPr>
        <xdr:cNvPr id="395" name="普通建設事業費 （ うち新規整備　）最小値テキスト">
          <a:extLst>
            <a:ext uri="{FF2B5EF4-FFF2-40B4-BE49-F238E27FC236}">
              <a16:creationId xmlns:a16="http://schemas.microsoft.com/office/drawing/2014/main" id="{00000000-0008-0000-0600-00008B010000}"/>
            </a:ext>
          </a:extLst>
        </xdr:cNvPr>
        <xdr:cNvSpPr txBox="1"/>
      </xdr:nvSpPr>
      <xdr:spPr>
        <a:xfrm>
          <a:off x="10528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25400</xdr:rowOff>
    </xdr:from>
    <xdr:to>
      <xdr:col>55</xdr:col>
      <xdr:colOff>88900</xdr:colOff>
      <xdr:row>78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21855</xdr:rowOff>
    </xdr:from>
    <xdr:ext cx="599010" cy="259045"/>
    <xdr:sp macro="" textlink="">
      <xdr:nvSpPr>
        <xdr:cNvPr id="397" name="普通建設事業費 （ うち新規整備　）最大値テキスト">
          <a:extLst>
            <a:ext uri="{FF2B5EF4-FFF2-40B4-BE49-F238E27FC236}">
              <a16:creationId xmlns:a16="http://schemas.microsoft.com/office/drawing/2014/main" id="{00000000-0008-0000-0600-00008D010000}"/>
            </a:ext>
          </a:extLst>
        </xdr:cNvPr>
        <xdr:cNvSpPr txBox="1"/>
      </xdr:nvSpPr>
      <xdr:spPr>
        <a:xfrm>
          <a:off x="10528300" y="12023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75178</xdr:rowOff>
    </xdr:from>
    <xdr:to>
      <xdr:col>55</xdr:col>
      <xdr:colOff>88900</xdr:colOff>
      <xdr:row>71</xdr:row>
      <xdr:rowOff>75178</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2248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170704</xdr:rowOff>
    </xdr:from>
    <xdr:to>
      <xdr:col>55</xdr:col>
      <xdr:colOff>0</xdr:colOff>
      <xdr:row>78</xdr:row>
      <xdr:rowOff>6643</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9639300" y="13372354"/>
          <a:ext cx="838200" cy="7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151359</xdr:rowOff>
    </xdr:from>
    <xdr:ext cx="534377" cy="259045"/>
    <xdr:sp macro="" textlink="">
      <xdr:nvSpPr>
        <xdr:cNvPr id="400" name="普通建設事業費 （ うち新規整備　）平均値テキスト">
          <a:extLst>
            <a:ext uri="{FF2B5EF4-FFF2-40B4-BE49-F238E27FC236}">
              <a16:creationId xmlns:a16="http://schemas.microsoft.com/office/drawing/2014/main" id="{00000000-0008-0000-0600-000090010000}"/>
            </a:ext>
          </a:extLst>
        </xdr:cNvPr>
        <xdr:cNvSpPr txBox="1"/>
      </xdr:nvSpPr>
      <xdr:spPr>
        <a:xfrm>
          <a:off x="10528300" y="130101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128482</xdr:rowOff>
    </xdr:from>
    <xdr:to>
      <xdr:col>55</xdr:col>
      <xdr:colOff>50800</xdr:colOff>
      <xdr:row>77</xdr:row>
      <xdr:rowOff>58632</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10426700" y="13158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6643</xdr:rowOff>
    </xdr:from>
    <xdr:to>
      <xdr:col>50</xdr:col>
      <xdr:colOff>114300</xdr:colOff>
      <xdr:row>78</xdr:row>
      <xdr:rowOff>14833</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8750300" y="13379743"/>
          <a:ext cx="889000" cy="8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3986</xdr:rowOff>
    </xdr:from>
    <xdr:to>
      <xdr:col>50</xdr:col>
      <xdr:colOff>165100</xdr:colOff>
      <xdr:row>77</xdr:row>
      <xdr:rowOff>105586</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9588500" y="13205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122113</xdr:rowOff>
    </xdr:from>
    <xdr:ext cx="534377"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9372111" y="12980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14833</xdr:rowOff>
    </xdr:from>
    <xdr:to>
      <xdr:col>45</xdr:col>
      <xdr:colOff>177800</xdr:colOff>
      <xdr:row>78</xdr:row>
      <xdr:rowOff>23394</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7861300" y="13387933"/>
          <a:ext cx="889000" cy="8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168549</xdr:rowOff>
    </xdr:from>
    <xdr:to>
      <xdr:col>46</xdr:col>
      <xdr:colOff>38100</xdr:colOff>
      <xdr:row>77</xdr:row>
      <xdr:rowOff>98699</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8699500" y="13198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115226</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8483111" y="12973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94072</xdr:rowOff>
    </xdr:from>
    <xdr:to>
      <xdr:col>41</xdr:col>
      <xdr:colOff>50800</xdr:colOff>
      <xdr:row>78</xdr:row>
      <xdr:rowOff>23394</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6972300" y="13124272"/>
          <a:ext cx="889000" cy="272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126774</xdr:rowOff>
    </xdr:from>
    <xdr:to>
      <xdr:col>41</xdr:col>
      <xdr:colOff>101600</xdr:colOff>
      <xdr:row>77</xdr:row>
      <xdr:rowOff>56924</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7810500" y="13156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73451</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7594111" y="12932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61080</xdr:rowOff>
    </xdr:from>
    <xdr:to>
      <xdr:col>36</xdr:col>
      <xdr:colOff>165100</xdr:colOff>
      <xdr:row>76</xdr:row>
      <xdr:rowOff>162680</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6921500" y="1309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153807</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6705111" y="13184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119904</xdr:rowOff>
    </xdr:from>
    <xdr:to>
      <xdr:col>55</xdr:col>
      <xdr:colOff>50800</xdr:colOff>
      <xdr:row>78</xdr:row>
      <xdr:rowOff>50054</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10426700" y="13321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34831</xdr:rowOff>
    </xdr:from>
    <xdr:ext cx="469744" cy="259045"/>
    <xdr:sp macro="" textlink="">
      <xdr:nvSpPr>
        <xdr:cNvPr id="419" name="普通建設事業費 （ うち新規整備　）該当値テキスト">
          <a:extLst>
            <a:ext uri="{FF2B5EF4-FFF2-40B4-BE49-F238E27FC236}">
              <a16:creationId xmlns:a16="http://schemas.microsoft.com/office/drawing/2014/main" id="{00000000-0008-0000-0600-0000A3010000}"/>
            </a:ext>
          </a:extLst>
        </xdr:cNvPr>
        <xdr:cNvSpPr txBox="1"/>
      </xdr:nvSpPr>
      <xdr:spPr>
        <a:xfrm>
          <a:off x="10528300" y="13236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127293</xdr:rowOff>
    </xdr:from>
    <xdr:to>
      <xdr:col>50</xdr:col>
      <xdr:colOff>165100</xdr:colOff>
      <xdr:row>78</xdr:row>
      <xdr:rowOff>57443</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9588500" y="13328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48570</xdr:rowOff>
    </xdr:from>
    <xdr:ext cx="469744"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04428" y="13421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135483</xdr:rowOff>
    </xdr:from>
    <xdr:to>
      <xdr:col>46</xdr:col>
      <xdr:colOff>38100</xdr:colOff>
      <xdr:row>78</xdr:row>
      <xdr:rowOff>65633</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8699500" y="13337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56760</xdr:rowOff>
    </xdr:from>
    <xdr:ext cx="469744"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515428" y="134298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144044</xdr:rowOff>
    </xdr:from>
    <xdr:to>
      <xdr:col>41</xdr:col>
      <xdr:colOff>101600</xdr:colOff>
      <xdr:row>78</xdr:row>
      <xdr:rowOff>74194</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7810500" y="13345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78</xdr:row>
      <xdr:rowOff>65321</xdr:rowOff>
    </xdr:from>
    <xdr:ext cx="378565"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672017" y="134384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43272</xdr:rowOff>
    </xdr:from>
    <xdr:to>
      <xdr:col>36</xdr:col>
      <xdr:colOff>165100</xdr:colOff>
      <xdr:row>76</xdr:row>
      <xdr:rowOff>144872</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6921500" y="13073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161399</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05111" y="12848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8" name="普通建設事業費 （ うち更新整備　）グラフ枠">
          <a:extLst>
            <a:ext uri="{FF2B5EF4-FFF2-40B4-BE49-F238E27FC236}">
              <a16:creationId xmlns:a16="http://schemas.microsoft.com/office/drawing/2014/main" id="{00000000-0008-0000-0600-0000C0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153081</xdr:rowOff>
    </xdr:from>
    <xdr:to>
      <xdr:col>54</xdr:col>
      <xdr:colOff>189865</xdr:colOff>
      <xdr:row>98</xdr:row>
      <xdr:rowOff>122013</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flipV="1">
          <a:off x="10475595" y="15755031"/>
          <a:ext cx="1270" cy="11690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125840</xdr:rowOff>
    </xdr:from>
    <xdr:ext cx="469744" cy="259045"/>
    <xdr:sp macro="" textlink="">
      <xdr:nvSpPr>
        <xdr:cNvPr id="450" name="普通建設事業費 （ うち更新整備　）最小値テキスト">
          <a:extLst>
            <a:ext uri="{FF2B5EF4-FFF2-40B4-BE49-F238E27FC236}">
              <a16:creationId xmlns:a16="http://schemas.microsoft.com/office/drawing/2014/main" id="{00000000-0008-0000-0600-0000C2010000}"/>
            </a:ext>
          </a:extLst>
        </xdr:cNvPr>
        <xdr:cNvSpPr txBox="1"/>
      </xdr:nvSpPr>
      <xdr:spPr>
        <a:xfrm>
          <a:off x="10528300" y="16927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122013</xdr:rowOff>
    </xdr:from>
    <xdr:to>
      <xdr:col>55</xdr:col>
      <xdr:colOff>88900</xdr:colOff>
      <xdr:row>98</xdr:row>
      <xdr:rowOff>122013</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10388600" y="16924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99758</xdr:rowOff>
    </xdr:from>
    <xdr:ext cx="599010" cy="259045"/>
    <xdr:sp macro="" textlink="">
      <xdr:nvSpPr>
        <xdr:cNvPr id="452" name="普通建設事業費 （ うち更新整備　）最大値テキスト">
          <a:extLst>
            <a:ext uri="{FF2B5EF4-FFF2-40B4-BE49-F238E27FC236}">
              <a16:creationId xmlns:a16="http://schemas.microsoft.com/office/drawing/2014/main" id="{00000000-0008-0000-0600-0000C4010000}"/>
            </a:ext>
          </a:extLst>
        </xdr:cNvPr>
        <xdr:cNvSpPr txBox="1"/>
      </xdr:nvSpPr>
      <xdr:spPr>
        <a:xfrm>
          <a:off x="10528300" y="15530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519,147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153081</xdr:rowOff>
    </xdr:from>
    <xdr:to>
      <xdr:col>55</xdr:col>
      <xdr:colOff>88900</xdr:colOff>
      <xdr:row>91</xdr:row>
      <xdr:rowOff>153081</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10388600" y="15755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3203</xdr:rowOff>
    </xdr:from>
    <xdr:to>
      <xdr:col>55</xdr:col>
      <xdr:colOff>0</xdr:colOff>
      <xdr:row>97</xdr:row>
      <xdr:rowOff>36517</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9639300" y="16462403"/>
          <a:ext cx="838200" cy="204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77061</xdr:rowOff>
    </xdr:from>
    <xdr:ext cx="534377" cy="259045"/>
    <xdr:sp macro="" textlink="">
      <xdr:nvSpPr>
        <xdr:cNvPr id="455" name="普通建設事業費 （ うち更新整備　）平均値テキスト">
          <a:extLst>
            <a:ext uri="{FF2B5EF4-FFF2-40B4-BE49-F238E27FC236}">
              <a16:creationId xmlns:a16="http://schemas.microsoft.com/office/drawing/2014/main" id="{00000000-0008-0000-0600-0000C7010000}"/>
            </a:ext>
          </a:extLst>
        </xdr:cNvPr>
        <xdr:cNvSpPr txBox="1"/>
      </xdr:nvSpPr>
      <xdr:spPr>
        <a:xfrm>
          <a:off x="10528300" y="167077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98634</xdr:rowOff>
    </xdr:from>
    <xdr:to>
      <xdr:col>55</xdr:col>
      <xdr:colOff>50800</xdr:colOff>
      <xdr:row>98</xdr:row>
      <xdr:rowOff>28784</xdr:rowOff>
    </xdr:to>
    <xdr:sp macro="" textlink="">
      <xdr:nvSpPr>
        <xdr:cNvPr id="456" name="フローチャート: 判断 455">
          <a:extLst>
            <a:ext uri="{FF2B5EF4-FFF2-40B4-BE49-F238E27FC236}">
              <a16:creationId xmlns:a16="http://schemas.microsoft.com/office/drawing/2014/main" id="{00000000-0008-0000-0600-0000C8010000}"/>
            </a:ext>
          </a:extLst>
        </xdr:cNvPr>
        <xdr:cNvSpPr/>
      </xdr:nvSpPr>
      <xdr:spPr>
        <a:xfrm>
          <a:off x="10426700" y="16729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36517</xdr:rowOff>
    </xdr:from>
    <xdr:to>
      <xdr:col>50</xdr:col>
      <xdr:colOff>114300</xdr:colOff>
      <xdr:row>98</xdr:row>
      <xdr:rowOff>27186</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8750300" y="16667167"/>
          <a:ext cx="889000" cy="162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101530</xdr:rowOff>
    </xdr:from>
    <xdr:to>
      <xdr:col>50</xdr:col>
      <xdr:colOff>165100</xdr:colOff>
      <xdr:row>98</xdr:row>
      <xdr:rowOff>31680</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9588500" y="1673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22807</xdr:rowOff>
    </xdr:from>
    <xdr:ext cx="534377"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9372111" y="16824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170579</xdr:rowOff>
    </xdr:from>
    <xdr:to>
      <xdr:col>45</xdr:col>
      <xdr:colOff>177800</xdr:colOff>
      <xdr:row>98</xdr:row>
      <xdr:rowOff>27186</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7861300" y="16801229"/>
          <a:ext cx="889000" cy="28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135187</xdr:rowOff>
    </xdr:from>
    <xdr:to>
      <xdr:col>46</xdr:col>
      <xdr:colOff>38100</xdr:colOff>
      <xdr:row>98</xdr:row>
      <xdr:rowOff>65337</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8699500" y="167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81864</xdr:rowOff>
    </xdr:from>
    <xdr:ext cx="534377"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8483111" y="16541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75935</xdr:rowOff>
    </xdr:from>
    <xdr:to>
      <xdr:col>41</xdr:col>
      <xdr:colOff>50800</xdr:colOff>
      <xdr:row>97</xdr:row>
      <xdr:rowOff>170579</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6972300" y="16706585"/>
          <a:ext cx="889000" cy="94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135891</xdr:rowOff>
    </xdr:from>
    <xdr:to>
      <xdr:col>41</xdr:col>
      <xdr:colOff>101600</xdr:colOff>
      <xdr:row>98</xdr:row>
      <xdr:rowOff>66041</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7810500" y="1676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57168</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7594111" y="16859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118897</xdr:rowOff>
    </xdr:from>
    <xdr:to>
      <xdr:col>36</xdr:col>
      <xdr:colOff>165100</xdr:colOff>
      <xdr:row>98</xdr:row>
      <xdr:rowOff>49047</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6921500" y="1674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40174</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6705111" y="16842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123853</xdr:rowOff>
    </xdr:from>
    <xdr:to>
      <xdr:col>55</xdr:col>
      <xdr:colOff>50800</xdr:colOff>
      <xdr:row>96</xdr:row>
      <xdr:rowOff>54003</xdr:rowOff>
    </xdr:to>
    <xdr:sp macro="" textlink="">
      <xdr:nvSpPr>
        <xdr:cNvPr id="473" name="楕円 472">
          <a:extLst>
            <a:ext uri="{FF2B5EF4-FFF2-40B4-BE49-F238E27FC236}">
              <a16:creationId xmlns:a16="http://schemas.microsoft.com/office/drawing/2014/main" id="{00000000-0008-0000-0600-0000D9010000}"/>
            </a:ext>
          </a:extLst>
        </xdr:cNvPr>
        <xdr:cNvSpPr/>
      </xdr:nvSpPr>
      <xdr:spPr>
        <a:xfrm>
          <a:off x="10426700" y="16411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146730</xdr:rowOff>
    </xdr:from>
    <xdr:ext cx="599010" cy="259045"/>
    <xdr:sp macro="" textlink="">
      <xdr:nvSpPr>
        <xdr:cNvPr id="474" name="普通建設事業費 （ うち更新整備　）該当値テキスト">
          <a:extLst>
            <a:ext uri="{FF2B5EF4-FFF2-40B4-BE49-F238E27FC236}">
              <a16:creationId xmlns:a16="http://schemas.microsoft.com/office/drawing/2014/main" id="{00000000-0008-0000-0600-0000DA010000}"/>
            </a:ext>
          </a:extLst>
        </xdr:cNvPr>
        <xdr:cNvSpPr txBox="1"/>
      </xdr:nvSpPr>
      <xdr:spPr>
        <a:xfrm>
          <a:off x="10528300" y="16263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157167</xdr:rowOff>
    </xdr:from>
    <xdr:to>
      <xdr:col>50</xdr:col>
      <xdr:colOff>165100</xdr:colOff>
      <xdr:row>97</xdr:row>
      <xdr:rowOff>87317</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9588500" y="1661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103844</xdr:rowOff>
    </xdr:from>
    <xdr:ext cx="59901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339795" y="163915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147836</xdr:rowOff>
    </xdr:from>
    <xdr:to>
      <xdr:col>46</xdr:col>
      <xdr:colOff>38100</xdr:colOff>
      <xdr:row>98</xdr:row>
      <xdr:rowOff>77986</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8699500" y="16778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69113</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483111" y="16871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119779</xdr:rowOff>
    </xdr:from>
    <xdr:to>
      <xdr:col>41</xdr:col>
      <xdr:colOff>101600</xdr:colOff>
      <xdr:row>98</xdr:row>
      <xdr:rowOff>49929</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7810500" y="16750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66456</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594111" y="16525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25135</xdr:rowOff>
    </xdr:from>
    <xdr:to>
      <xdr:col>36</xdr:col>
      <xdr:colOff>165100</xdr:colOff>
      <xdr:row>97</xdr:row>
      <xdr:rowOff>126735</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6921500" y="16655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143262</xdr:rowOff>
    </xdr:from>
    <xdr:ext cx="59901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672795" y="16431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3" name="災害復旧事業費グラフ枠">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57793</xdr:rowOff>
    </xdr:from>
    <xdr:to>
      <xdr:col>85</xdr:col>
      <xdr:colOff>126364</xdr:colOff>
      <xdr:row>38</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flipV="1">
          <a:off x="16317595" y="5372743"/>
          <a:ext cx="1269" cy="12820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05" name="災害復旧事業費最小値テキスト">
          <a:extLst>
            <a:ext uri="{FF2B5EF4-FFF2-40B4-BE49-F238E27FC236}">
              <a16:creationId xmlns:a16="http://schemas.microsoft.com/office/drawing/2014/main" id="{00000000-0008-0000-0600-0000F901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4470</xdr:rowOff>
    </xdr:from>
    <xdr:ext cx="534377" cy="259045"/>
    <xdr:sp macro="" textlink="">
      <xdr:nvSpPr>
        <xdr:cNvPr id="507" name="災害復旧事業費最大値テキスト">
          <a:extLst>
            <a:ext uri="{FF2B5EF4-FFF2-40B4-BE49-F238E27FC236}">
              <a16:creationId xmlns:a16="http://schemas.microsoft.com/office/drawing/2014/main" id="{00000000-0008-0000-0600-0000FB010000}"/>
            </a:ext>
          </a:extLst>
        </xdr:cNvPr>
        <xdr:cNvSpPr txBox="1"/>
      </xdr:nvSpPr>
      <xdr:spPr>
        <a:xfrm>
          <a:off x="16370300" y="5147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57793</xdr:rowOff>
    </xdr:from>
    <xdr:to>
      <xdr:col>86</xdr:col>
      <xdr:colOff>25400</xdr:colOff>
      <xdr:row>31</xdr:row>
      <xdr:rowOff>57793</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6230600" y="5372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50672</xdr:rowOff>
    </xdr:from>
    <xdr:ext cx="469744" cy="259045"/>
    <xdr:sp macro="" textlink="">
      <xdr:nvSpPr>
        <xdr:cNvPr id="510" name="災害復旧事業費平均値テキスト">
          <a:extLst>
            <a:ext uri="{FF2B5EF4-FFF2-40B4-BE49-F238E27FC236}">
              <a16:creationId xmlns:a16="http://schemas.microsoft.com/office/drawing/2014/main" id="{00000000-0008-0000-0600-0000FE010000}"/>
            </a:ext>
          </a:extLst>
        </xdr:cNvPr>
        <xdr:cNvSpPr txBox="1"/>
      </xdr:nvSpPr>
      <xdr:spPr>
        <a:xfrm>
          <a:off x="16370300" y="63943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27795</xdr:rowOff>
    </xdr:from>
    <xdr:to>
      <xdr:col>85</xdr:col>
      <xdr:colOff>177800</xdr:colOff>
      <xdr:row>38</xdr:row>
      <xdr:rowOff>129395</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6268700" y="6542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155674</xdr:rowOff>
    </xdr:from>
    <xdr:to>
      <xdr:col>81</xdr:col>
      <xdr:colOff>101600</xdr:colOff>
      <xdr:row>38</xdr:row>
      <xdr:rowOff>85824</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5430500" y="6499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102351</xdr:rowOff>
    </xdr:from>
    <xdr:ext cx="469744"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5246428" y="6274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60307</xdr:rowOff>
    </xdr:from>
    <xdr:to>
      <xdr:col>76</xdr:col>
      <xdr:colOff>114300</xdr:colOff>
      <xdr:row>38</xdr:row>
      <xdr:rowOff>139700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3703300" y="6575407"/>
          <a:ext cx="889000" cy="79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103850</xdr:rowOff>
    </xdr:from>
    <xdr:to>
      <xdr:col>76</xdr:col>
      <xdr:colOff>165100</xdr:colOff>
      <xdr:row>38</xdr:row>
      <xdr:rowOff>34000</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4541500" y="644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50527</xdr:rowOff>
    </xdr:from>
    <xdr:ext cx="469744"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4357428" y="6222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13124</xdr:rowOff>
    </xdr:from>
    <xdr:to>
      <xdr:col>71</xdr:col>
      <xdr:colOff>177800</xdr:colOff>
      <xdr:row>38</xdr:row>
      <xdr:rowOff>60307</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814300" y="6528224"/>
          <a:ext cx="889000" cy="47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102342</xdr:rowOff>
    </xdr:from>
    <xdr:to>
      <xdr:col>72</xdr:col>
      <xdr:colOff>38100</xdr:colOff>
      <xdr:row>38</xdr:row>
      <xdr:rowOff>32492</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3652500" y="6445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49019</xdr:rowOff>
    </xdr:from>
    <xdr:ext cx="469744"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3468428" y="6221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140381</xdr:rowOff>
    </xdr:from>
    <xdr:to>
      <xdr:col>67</xdr:col>
      <xdr:colOff>101600</xdr:colOff>
      <xdr:row>38</xdr:row>
      <xdr:rowOff>70531</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2763500" y="6484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61658</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2579428" y="6576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28" name="楕円 527">
          <a:extLst>
            <a:ext uri="{FF2B5EF4-FFF2-40B4-BE49-F238E27FC236}">
              <a16:creationId xmlns:a16="http://schemas.microsoft.com/office/drawing/2014/main" id="{00000000-0008-0000-0600-000010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6222</xdr:rowOff>
    </xdr:from>
    <xdr:ext cx="249299" cy="259045"/>
    <xdr:sp macro="" textlink="">
      <xdr:nvSpPr>
        <xdr:cNvPr id="529" name="災害復旧事業費該当値テキスト">
          <a:extLst>
            <a:ext uri="{FF2B5EF4-FFF2-40B4-BE49-F238E27FC236}">
              <a16:creationId xmlns:a16="http://schemas.microsoft.com/office/drawing/2014/main" id="{00000000-0008-0000-0600-000011020000}"/>
            </a:ext>
          </a:extLst>
        </xdr:cNvPr>
        <xdr:cNvSpPr txBox="1"/>
      </xdr:nvSpPr>
      <xdr:spPr>
        <a:xfrm>
          <a:off x="16370300" y="65213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9507</xdr:rowOff>
    </xdr:from>
    <xdr:to>
      <xdr:col>72</xdr:col>
      <xdr:colOff>38100</xdr:colOff>
      <xdr:row>38</xdr:row>
      <xdr:rowOff>111107</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3652500" y="652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102234</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468428" y="6617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133774</xdr:rowOff>
    </xdr:from>
    <xdr:to>
      <xdr:col>67</xdr:col>
      <xdr:colOff>101600</xdr:colOff>
      <xdr:row>38</xdr:row>
      <xdr:rowOff>63924</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2763500" y="6477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80451</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579428" y="6252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a:extLst>
            <a:ext uri="{FF2B5EF4-FFF2-40B4-BE49-F238E27FC236}">
              <a16:creationId xmlns:a16="http://schemas.microsoft.com/office/drawing/2014/main" id="{00000000-0008-0000-0600-00002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2" name="失業対策事業費グラフ枠">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4" name="失業対策事業費最小値テキスト">
          <a:extLst>
            <a:ext uri="{FF2B5EF4-FFF2-40B4-BE49-F238E27FC236}">
              <a16:creationId xmlns:a16="http://schemas.microsoft.com/office/drawing/2014/main" id="{00000000-0008-0000-0600-00002A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6" name="失業対策事業費最大値テキスト">
          <a:extLst>
            <a:ext uri="{FF2B5EF4-FFF2-40B4-BE49-F238E27FC236}">
              <a16:creationId xmlns:a16="http://schemas.microsoft.com/office/drawing/2014/main" id="{00000000-0008-0000-0600-00002C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9" name="失業対策事業費平均値テキスト">
          <a:extLst>
            <a:ext uri="{FF2B5EF4-FFF2-40B4-BE49-F238E27FC236}">
              <a16:creationId xmlns:a16="http://schemas.microsoft.com/office/drawing/2014/main" id="{00000000-0008-0000-0600-00002F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0" name="フローチャート: 判断 559">
          <a:extLst>
            <a:ext uri="{FF2B5EF4-FFF2-40B4-BE49-F238E27FC236}">
              <a16:creationId xmlns:a16="http://schemas.microsoft.com/office/drawing/2014/main" id="{00000000-0008-0000-0600-000030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2" name="フローチャート: 判断 561">
          <a:extLst>
            <a:ext uri="{FF2B5EF4-FFF2-40B4-BE49-F238E27FC236}">
              <a16:creationId xmlns:a16="http://schemas.microsoft.com/office/drawing/2014/main" id="{00000000-0008-0000-0600-000032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楕円 576">
          <a:extLst>
            <a:ext uri="{FF2B5EF4-FFF2-40B4-BE49-F238E27FC236}">
              <a16:creationId xmlns:a16="http://schemas.microsoft.com/office/drawing/2014/main" id="{00000000-0008-0000-0600-000041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8" name="失業対策事業費該当値テキスト">
          <a:extLst>
            <a:ext uri="{FF2B5EF4-FFF2-40B4-BE49-F238E27FC236}">
              <a16:creationId xmlns:a16="http://schemas.microsoft.com/office/drawing/2014/main" id="{00000000-0008-0000-0600-000042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597" name="直線コネクタ 596">
          <a:extLst>
            <a:ext uri="{FF2B5EF4-FFF2-40B4-BE49-F238E27FC236}">
              <a16:creationId xmlns:a16="http://schemas.microsoft.com/office/drawing/2014/main" id="{00000000-0008-0000-0600-000055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7" name="公債費グラフ枠">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100463</xdr:rowOff>
    </xdr:from>
    <xdr:to>
      <xdr:col>85</xdr:col>
      <xdr:colOff>126364</xdr:colOff>
      <xdr:row>78</xdr:row>
      <xdr:rowOff>74544</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flipV="1">
          <a:off x="16317595" y="12444863"/>
          <a:ext cx="1269" cy="1002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78371</xdr:rowOff>
    </xdr:from>
    <xdr:ext cx="534377" cy="259045"/>
    <xdr:sp macro="" textlink="">
      <xdr:nvSpPr>
        <xdr:cNvPr id="609" name="公債費最小値テキスト">
          <a:extLst>
            <a:ext uri="{FF2B5EF4-FFF2-40B4-BE49-F238E27FC236}">
              <a16:creationId xmlns:a16="http://schemas.microsoft.com/office/drawing/2014/main" id="{00000000-0008-0000-0600-000061020000}"/>
            </a:ext>
          </a:extLst>
        </xdr:cNvPr>
        <xdr:cNvSpPr txBox="1"/>
      </xdr:nvSpPr>
      <xdr:spPr>
        <a:xfrm>
          <a:off x="16370300" y="13451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74544</xdr:rowOff>
    </xdr:from>
    <xdr:to>
      <xdr:col>86</xdr:col>
      <xdr:colOff>25400</xdr:colOff>
      <xdr:row>78</xdr:row>
      <xdr:rowOff>74544</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6230600" y="13447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47140</xdr:rowOff>
    </xdr:from>
    <xdr:ext cx="599010" cy="259045"/>
    <xdr:sp macro="" textlink="">
      <xdr:nvSpPr>
        <xdr:cNvPr id="611" name="公債費最大値テキスト">
          <a:extLst>
            <a:ext uri="{FF2B5EF4-FFF2-40B4-BE49-F238E27FC236}">
              <a16:creationId xmlns:a16="http://schemas.microsoft.com/office/drawing/2014/main" id="{00000000-0008-0000-0600-000063020000}"/>
            </a:ext>
          </a:extLst>
        </xdr:cNvPr>
        <xdr:cNvSpPr txBox="1"/>
      </xdr:nvSpPr>
      <xdr:spPr>
        <a:xfrm>
          <a:off x="16370300" y="12220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100463</xdr:rowOff>
    </xdr:from>
    <xdr:to>
      <xdr:col>86</xdr:col>
      <xdr:colOff>25400</xdr:colOff>
      <xdr:row>72</xdr:row>
      <xdr:rowOff>100463</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6230600" y="12444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88667</xdr:rowOff>
    </xdr:from>
    <xdr:to>
      <xdr:col>85</xdr:col>
      <xdr:colOff>127000</xdr:colOff>
      <xdr:row>76</xdr:row>
      <xdr:rowOff>119441</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5481300" y="13118867"/>
          <a:ext cx="838200" cy="30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119781</xdr:rowOff>
    </xdr:from>
    <xdr:ext cx="534377" cy="259045"/>
    <xdr:sp macro="" textlink="">
      <xdr:nvSpPr>
        <xdr:cNvPr id="614" name="公債費平均値テキスト">
          <a:extLst>
            <a:ext uri="{FF2B5EF4-FFF2-40B4-BE49-F238E27FC236}">
              <a16:creationId xmlns:a16="http://schemas.microsoft.com/office/drawing/2014/main" id="{00000000-0008-0000-0600-000066020000}"/>
            </a:ext>
          </a:extLst>
        </xdr:cNvPr>
        <xdr:cNvSpPr txBox="1"/>
      </xdr:nvSpPr>
      <xdr:spPr>
        <a:xfrm>
          <a:off x="16370300" y="131499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141354</xdr:rowOff>
    </xdr:from>
    <xdr:to>
      <xdr:col>85</xdr:col>
      <xdr:colOff>177800</xdr:colOff>
      <xdr:row>77</xdr:row>
      <xdr:rowOff>71504</xdr:rowOff>
    </xdr:to>
    <xdr:sp macro="" textlink="">
      <xdr:nvSpPr>
        <xdr:cNvPr id="615" name="フローチャート: 判断 614">
          <a:extLst>
            <a:ext uri="{FF2B5EF4-FFF2-40B4-BE49-F238E27FC236}">
              <a16:creationId xmlns:a16="http://schemas.microsoft.com/office/drawing/2014/main" id="{00000000-0008-0000-0600-000067020000}"/>
            </a:ext>
          </a:extLst>
        </xdr:cNvPr>
        <xdr:cNvSpPr/>
      </xdr:nvSpPr>
      <xdr:spPr>
        <a:xfrm>
          <a:off x="16268700" y="13171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88667</xdr:rowOff>
    </xdr:from>
    <xdr:to>
      <xdr:col>81</xdr:col>
      <xdr:colOff>50800</xdr:colOff>
      <xdr:row>76</xdr:row>
      <xdr:rowOff>109708</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4592300" y="13118867"/>
          <a:ext cx="889000" cy="21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136855</xdr:rowOff>
    </xdr:from>
    <xdr:to>
      <xdr:col>81</xdr:col>
      <xdr:colOff>101600</xdr:colOff>
      <xdr:row>77</xdr:row>
      <xdr:rowOff>67005</xdr:rowOff>
    </xdr:to>
    <xdr:sp macro="" textlink="">
      <xdr:nvSpPr>
        <xdr:cNvPr id="617" name="フローチャート: 判断 616">
          <a:extLst>
            <a:ext uri="{FF2B5EF4-FFF2-40B4-BE49-F238E27FC236}">
              <a16:creationId xmlns:a16="http://schemas.microsoft.com/office/drawing/2014/main" id="{00000000-0008-0000-0600-000069020000}"/>
            </a:ext>
          </a:extLst>
        </xdr:cNvPr>
        <xdr:cNvSpPr/>
      </xdr:nvSpPr>
      <xdr:spPr>
        <a:xfrm>
          <a:off x="15430500" y="13167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58132</xdr:rowOff>
    </xdr:from>
    <xdr:ext cx="534377"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5214111" y="13259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34644</xdr:rowOff>
    </xdr:from>
    <xdr:to>
      <xdr:col>76</xdr:col>
      <xdr:colOff>114300</xdr:colOff>
      <xdr:row>76</xdr:row>
      <xdr:rowOff>109708</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3703300" y="13064844"/>
          <a:ext cx="889000" cy="75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143216</xdr:rowOff>
    </xdr:from>
    <xdr:to>
      <xdr:col>76</xdr:col>
      <xdr:colOff>165100</xdr:colOff>
      <xdr:row>77</xdr:row>
      <xdr:rowOff>73366</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4541500" y="13173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64493</xdr:rowOff>
    </xdr:from>
    <xdr:ext cx="534377"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4325111" y="13266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34644</xdr:rowOff>
    </xdr:from>
    <xdr:to>
      <xdr:col>71</xdr:col>
      <xdr:colOff>177800</xdr:colOff>
      <xdr:row>76</xdr:row>
      <xdr:rowOff>116264</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2814300" y="13064844"/>
          <a:ext cx="889000" cy="81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158390</xdr:rowOff>
    </xdr:from>
    <xdr:to>
      <xdr:col>72</xdr:col>
      <xdr:colOff>38100</xdr:colOff>
      <xdr:row>77</xdr:row>
      <xdr:rowOff>88540</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3652500" y="1318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79667</xdr:rowOff>
    </xdr:from>
    <xdr:ext cx="534377"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3436111" y="13281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167086</xdr:rowOff>
    </xdr:from>
    <xdr:to>
      <xdr:col>67</xdr:col>
      <xdr:colOff>101600</xdr:colOff>
      <xdr:row>77</xdr:row>
      <xdr:rowOff>97236</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2763500" y="13197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88363</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2547111" y="13290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68641</xdr:rowOff>
    </xdr:from>
    <xdr:to>
      <xdr:col>85</xdr:col>
      <xdr:colOff>177800</xdr:colOff>
      <xdr:row>76</xdr:row>
      <xdr:rowOff>170241</xdr:rowOff>
    </xdr:to>
    <xdr:sp macro="" textlink="">
      <xdr:nvSpPr>
        <xdr:cNvPr id="632" name="楕円 631">
          <a:extLst>
            <a:ext uri="{FF2B5EF4-FFF2-40B4-BE49-F238E27FC236}">
              <a16:creationId xmlns:a16="http://schemas.microsoft.com/office/drawing/2014/main" id="{00000000-0008-0000-0600-000078020000}"/>
            </a:ext>
          </a:extLst>
        </xdr:cNvPr>
        <xdr:cNvSpPr/>
      </xdr:nvSpPr>
      <xdr:spPr>
        <a:xfrm>
          <a:off x="16268700" y="13098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91519</xdr:rowOff>
    </xdr:from>
    <xdr:ext cx="534377" cy="259045"/>
    <xdr:sp macro="" textlink="">
      <xdr:nvSpPr>
        <xdr:cNvPr id="633" name="公債費該当値テキスト">
          <a:extLst>
            <a:ext uri="{FF2B5EF4-FFF2-40B4-BE49-F238E27FC236}">
              <a16:creationId xmlns:a16="http://schemas.microsoft.com/office/drawing/2014/main" id="{00000000-0008-0000-0600-000079020000}"/>
            </a:ext>
          </a:extLst>
        </xdr:cNvPr>
        <xdr:cNvSpPr txBox="1"/>
      </xdr:nvSpPr>
      <xdr:spPr>
        <a:xfrm>
          <a:off x="16370300" y="12950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37867</xdr:rowOff>
    </xdr:from>
    <xdr:to>
      <xdr:col>81</xdr:col>
      <xdr:colOff>101600</xdr:colOff>
      <xdr:row>76</xdr:row>
      <xdr:rowOff>139467</xdr:rowOff>
    </xdr:to>
    <xdr:sp macro="" textlink="">
      <xdr:nvSpPr>
        <xdr:cNvPr id="634" name="楕円 633">
          <a:extLst>
            <a:ext uri="{FF2B5EF4-FFF2-40B4-BE49-F238E27FC236}">
              <a16:creationId xmlns:a16="http://schemas.microsoft.com/office/drawing/2014/main" id="{00000000-0008-0000-0600-00007A020000}"/>
            </a:ext>
          </a:extLst>
        </xdr:cNvPr>
        <xdr:cNvSpPr/>
      </xdr:nvSpPr>
      <xdr:spPr>
        <a:xfrm>
          <a:off x="15430500" y="13068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155994</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14111" y="12843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58908</xdr:rowOff>
    </xdr:from>
    <xdr:to>
      <xdr:col>76</xdr:col>
      <xdr:colOff>165100</xdr:colOff>
      <xdr:row>76</xdr:row>
      <xdr:rowOff>160508</xdr:rowOff>
    </xdr:to>
    <xdr:sp macro="" textlink="">
      <xdr:nvSpPr>
        <xdr:cNvPr id="636" name="楕円 635">
          <a:extLst>
            <a:ext uri="{FF2B5EF4-FFF2-40B4-BE49-F238E27FC236}">
              <a16:creationId xmlns:a16="http://schemas.microsoft.com/office/drawing/2014/main" id="{00000000-0008-0000-0600-00007C020000}"/>
            </a:ext>
          </a:extLst>
        </xdr:cNvPr>
        <xdr:cNvSpPr/>
      </xdr:nvSpPr>
      <xdr:spPr>
        <a:xfrm>
          <a:off x="14541500" y="13089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5585</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325111" y="12864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155294</xdr:rowOff>
    </xdr:from>
    <xdr:to>
      <xdr:col>72</xdr:col>
      <xdr:colOff>38100</xdr:colOff>
      <xdr:row>76</xdr:row>
      <xdr:rowOff>85444</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3652500" y="13014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101971</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436111" y="12789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65464</xdr:rowOff>
    </xdr:from>
    <xdr:to>
      <xdr:col>67</xdr:col>
      <xdr:colOff>101600</xdr:colOff>
      <xdr:row>76</xdr:row>
      <xdr:rowOff>167064</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2763500" y="13095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12141</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547111" y="12870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2" name="正方形/長方形 641">
          <a:extLst>
            <a:ext uri="{FF2B5EF4-FFF2-40B4-BE49-F238E27FC236}">
              <a16:creationId xmlns:a16="http://schemas.microsoft.com/office/drawing/2014/main" id="{00000000-0008-0000-0600-00008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1" name="直線コネクタ 650">
          <a:extLst>
            <a:ext uri="{FF2B5EF4-FFF2-40B4-BE49-F238E27FC236}">
              <a16:creationId xmlns:a16="http://schemas.microsoft.com/office/drawing/2014/main" id="{00000000-0008-0000-0600-00008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2" name="直線コネクタ 651">
          <a:extLst>
            <a:ext uri="{FF2B5EF4-FFF2-40B4-BE49-F238E27FC236}">
              <a16:creationId xmlns:a16="http://schemas.microsoft.com/office/drawing/2014/main" id="{00000000-0008-0000-0600-00008C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4" name="積立金グラフ枠">
          <a:extLst>
            <a:ext uri="{FF2B5EF4-FFF2-40B4-BE49-F238E27FC236}">
              <a16:creationId xmlns:a16="http://schemas.microsoft.com/office/drawing/2014/main" id="{00000000-0008-0000-0600-00009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132507</xdr:rowOff>
    </xdr:from>
    <xdr:to>
      <xdr:col>85</xdr:col>
      <xdr:colOff>126364</xdr:colOff>
      <xdr:row>99</xdr:row>
      <xdr:rowOff>42838</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flipV="1">
          <a:off x="16317595" y="15734457"/>
          <a:ext cx="1269" cy="12819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46665</xdr:rowOff>
    </xdr:from>
    <xdr:ext cx="378565" cy="259045"/>
    <xdr:sp macro="" textlink="">
      <xdr:nvSpPr>
        <xdr:cNvPr id="666" name="積立金最小値テキスト">
          <a:extLst>
            <a:ext uri="{FF2B5EF4-FFF2-40B4-BE49-F238E27FC236}">
              <a16:creationId xmlns:a16="http://schemas.microsoft.com/office/drawing/2014/main" id="{00000000-0008-0000-0600-00009A020000}"/>
            </a:ext>
          </a:extLst>
        </xdr:cNvPr>
        <xdr:cNvSpPr txBox="1"/>
      </xdr:nvSpPr>
      <xdr:spPr>
        <a:xfrm>
          <a:off x="16370300" y="170202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42838</xdr:rowOff>
    </xdr:from>
    <xdr:to>
      <xdr:col>86</xdr:col>
      <xdr:colOff>25400</xdr:colOff>
      <xdr:row>99</xdr:row>
      <xdr:rowOff>42838</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6230600" y="17016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79184</xdr:rowOff>
    </xdr:from>
    <xdr:ext cx="599010" cy="259045"/>
    <xdr:sp macro="" textlink="">
      <xdr:nvSpPr>
        <xdr:cNvPr id="668" name="積立金最大値テキスト">
          <a:extLst>
            <a:ext uri="{FF2B5EF4-FFF2-40B4-BE49-F238E27FC236}">
              <a16:creationId xmlns:a16="http://schemas.microsoft.com/office/drawing/2014/main" id="{00000000-0008-0000-0600-00009C020000}"/>
            </a:ext>
          </a:extLst>
        </xdr:cNvPr>
        <xdr:cNvSpPr txBox="1"/>
      </xdr:nvSpPr>
      <xdr:spPr>
        <a:xfrm>
          <a:off x="16370300" y="15509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132507</xdr:rowOff>
    </xdr:from>
    <xdr:to>
      <xdr:col>86</xdr:col>
      <xdr:colOff>25400</xdr:colOff>
      <xdr:row>91</xdr:row>
      <xdr:rowOff>132507</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6230600" y="15734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53060</xdr:rowOff>
    </xdr:from>
    <xdr:to>
      <xdr:col>85</xdr:col>
      <xdr:colOff>127000</xdr:colOff>
      <xdr:row>97</xdr:row>
      <xdr:rowOff>77677</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5481300" y="16512260"/>
          <a:ext cx="838200" cy="196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137217</xdr:rowOff>
    </xdr:from>
    <xdr:ext cx="534377" cy="259045"/>
    <xdr:sp macro="" textlink="">
      <xdr:nvSpPr>
        <xdr:cNvPr id="671" name="積立金平均値テキスト">
          <a:extLst>
            <a:ext uri="{FF2B5EF4-FFF2-40B4-BE49-F238E27FC236}">
              <a16:creationId xmlns:a16="http://schemas.microsoft.com/office/drawing/2014/main" id="{00000000-0008-0000-0600-00009F020000}"/>
            </a:ext>
          </a:extLst>
        </xdr:cNvPr>
        <xdr:cNvSpPr txBox="1"/>
      </xdr:nvSpPr>
      <xdr:spPr>
        <a:xfrm>
          <a:off x="16370300" y="167678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158790</xdr:rowOff>
    </xdr:from>
    <xdr:to>
      <xdr:col>85</xdr:col>
      <xdr:colOff>177800</xdr:colOff>
      <xdr:row>98</xdr:row>
      <xdr:rowOff>88940</xdr:rowOff>
    </xdr:to>
    <xdr:sp macro="" textlink="">
      <xdr:nvSpPr>
        <xdr:cNvPr id="672" name="フローチャート: 判断 671">
          <a:extLst>
            <a:ext uri="{FF2B5EF4-FFF2-40B4-BE49-F238E27FC236}">
              <a16:creationId xmlns:a16="http://schemas.microsoft.com/office/drawing/2014/main" id="{00000000-0008-0000-0600-0000A0020000}"/>
            </a:ext>
          </a:extLst>
        </xdr:cNvPr>
        <xdr:cNvSpPr/>
      </xdr:nvSpPr>
      <xdr:spPr>
        <a:xfrm>
          <a:off x="16268700" y="1678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54448</xdr:rowOff>
    </xdr:from>
    <xdr:to>
      <xdr:col>81</xdr:col>
      <xdr:colOff>50800</xdr:colOff>
      <xdr:row>97</xdr:row>
      <xdr:rowOff>77677</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4592300" y="16685098"/>
          <a:ext cx="889000" cy="23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8638</xdr:rowOff>
    </xdr:from>
    <xdr:to>
      <xdr:col>81</xdr:col>
      <xdr:colOff>101600</xdr:colOff>
      <xdr:row>98</xdr:row>
      <xdr:rowOff>110238</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5430500" y="16810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101365</xdr:rowOff>
    </xdr:from>
    <xdr:ext cx="534377"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5214111" y="16903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54448</xdr:rowOff>
    </xdr:from>
    <xdr:to>
      <xdr:col>76</xdr:col>
      <xdr:colOff>114300</xdr:colOff>
      <xdr:row>97</xdr:row>
      <xdr:rowOff>108370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3703300" y="16685098"/>
          <a:ext cx="889000" cy="53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4607</xdr:rowOff>
    </xdr:from>
    <xdr:to>
      <xdr:col>76</xdr:col>
      <xdr:colOff>165100</xdr:colOff>
      <xdr:row>98</xdr:row>
      <xdr:rowOff>106207</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4541500" y="16806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97334</xdr:rowOff>
    </xdr:from>
    <xdr:ext cx="534377"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4325111" y="16899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108370</xdr:rowOff>
    </xdr:from>
    <xdr:to>
      <xdr:col>71</xdr:col>
      <xdr:colOff>177800</xdr:colOff>
      <xdr:row>97</xdr:row>
      <xdr:rowOff>153481</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2814300" y="16739020"/>
          <a:ext cx="889000" cy="4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160860</xdr:rowOff>
    </xdr:from>
    <xdr:to>
      <xdr:col>72</xdr:col>
      <xdr:colOff>38100</xdr:colOff>
      <xdr:row>98</xdr:row>
      <xdr:rowOff>91010</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3652500" y="1679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82137</xdr:rowOff>
    </xdr:from>
    <xdr:ext cx="534377"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3436111" y="16884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60947</xdr:rowOff>
    </xdr:from>
    <xdr:to>
      <xdr:col>67</xdr:col>
      <xdr:colOff>101600</xdr:colOff>
      <xdr:row>98</xdr:row>
      <xdr:rowOff>162547</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2763500" y="16863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153674</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2547111" y="16955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2260</xdr:rowOff>
    </xdr:from>
    <xdr:to>
      <xdr:col>85</xdr:col>
      <xdr:colOff>177800</xdr:colOff>
      <xdr:row>96</xdr:row>
      <xdr:rowOff>103860</xdr:rowOff>
    </xdr:to>
    <xdr:sp macro="" textlink="">
      <xdr:nvSpPr>
        <xdr:cNvPr id="689" name="楕円 688">
          <a:extLst>
            <a:ext uri="{FF2B5EF4-FFF2-40B4-BE49-F238E27FC236}">
              <a16:creationId xmlns:a16="http://schemas.microsoft.com/office/drawing/2014/main" id="{00000000-0008-0000-0600-0000B1020000}"/>
            </a:ext>
          </a:extLst>
        </xdr:cNvPr>
        <xdr:cNvSpPr/>
      </xdr:nvSpPr>
      <xdr:spPr>
        <a:xfrm>
          <a:off x="16268700" y="16461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25137</xdr:rowOff>
    </xdr:from>
    <xdr:ext cx="599010" cy="259045"/>
    <xdr:sp macro="" textlink="">
      <xdr:nvSpPr>
        <xdr:cNvPr id="690" name="積立金該当値テキスト">
          <a:extLst>
            <a:ext uri="{FF2B5EF4-FFF2-40B4-BE49-F238E27FC236}">
              <a16:creationId xmlns:a16="http://schemas.microsoft.com/office/drawing/2014/main" id="{00000000-0008-0000-0600-0000B2020000}"/>
            </a:ext>
          </a:extLst>
        </xdr:cNvPr>
        <xdr:cNvSpPr txBox="1"/>
      </xdr:nvSpPr>
      <xdr:spPr>
        <a:xfrm>
          <a:off x="16370300" y="16312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26877</xdr:rowOff>
    </xdr:from>
    <xdr:to>
      <xdr:col>81</xdr:col>
      <xdr:colOff>101600</xdr:colOff>
      <xdr:row>97</xdr:row>
      <xdr:rowOff>128477</xdr:rowOff>
    </xdr:to>
    <xdr:sp macro="" textlink="">
      <xdr:nvSpPr>
        <xdr:cNvPr id="691" name="楕円 690">
          <a:extLst>
            <a:ext uri="{FF2B5EF4-FFF2-40B4-BE49-F238E27FC236}">
              <a16:creationId xmlns:a16="http://schemas.microsoft.com/office/drawing/2014/main" id="{00000000-0008-0000-0600-0000B3020000}"/>
            </a:ext>
          </a:extLst>
        </xdr:cNvPr>
        <xdr:cNvSpPr/>
      </xdr:nvSpPr>
      <xdr:spPr>
        <a:xfrm>
          <a:off x="15430500" y="16657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145004</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14111" y="16432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3648</xdr:rowOff>
    </xdr:from>
    <xdr:to>
      <xdr:col>76</xdr:col>
      <xdr:colOff>165100</xdr:colOff>
      <xdr:row>97</xdr:row>
      <xdr:rowOff>105248</xdr:rowOff>
    </xdr:to>
    <xdr:sp macro="" textlink="">
      <xdr:nvSpPr>
        <xdr:cNvPr id="693" name="楕円 692">
          <a:extLst>
            <a:ext uri="{FF2B5EF4-FFF2-40B4-BE49-F238E27FC236}">
              <a16:creationId xmlns:a16="http://schemas.microsoft.com/office/drawing/2014/main" id="{00000000-0008-0000-0600-0000B5020000}"/>
            </a:ext>
          </a:extLst>
        </xdr:cNvPr>
        <xdr:cNvSpPr/>
      </xdr:nvSpPr>
      <xdr:spPr>
        <a:xfrm>
          <a:off x="14541500" y="16634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121775</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325111" y="16409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57570</xdr:rowOff>
    </xdr:from>
    <xdr:to>
      <xdr:col>72</xdr:col>
      <xdr:colOff>38100</xdr:colOff>
      <xdr:row>97</xdr:row>
      <xdr:rowOff>159170</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3652500" y="16688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4247</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436111" y="16463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102681</xdr:rowOff>
    </xdr:from>
    <xdr:to>
      <xdr:col>67</xdr:col>
      <xdr:colOff>101600</xdr:colOff>
      <xdr:row>98</xdr:row>
      <xdr:rowOff>32831</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2763500" y="16733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49358</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547111" y="16508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9" name="正方形/長方形 698">
          <a:extLst>
            <a:ext uri="{FF2B5EF4-FFF2-40B4-BE49-F238E27FC236}">
              <a16:creationId xmlns:a16="http://schemas.microsoft.com/office/drawing/2014/main" id="{00000000-0008-0000-0600-0000B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8" name="直線コネクタ 707">
          <a:extLst>
            <a:ext uri="{FF2B5EF4-FFF2-40B4-BE49-F238E27FC236}">
              <a16:creationId xmlns:a16="http://schemas.microsoft.com/office/drawing/2014/main" id="{00000000-0008-0000-0600-0000C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09" name="直線コネクタ 708">
          <a:extLst>
            <a:ext uri="{FF2B5EF4-FFF2-40B4-BE49-F238E27FC236}">
              <a16:creationId xmlns:a16="http://schemas.microsoft.com/office/drawing/2014/main" id="{00000000-0008-0000-0600-0000C5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9" name="投資及び出資金グラフ枠">
          <a:extLst>
            <a:ext uri="{FF2B5EF4-FFF2-40B4-BE49-F238E27FC236}">
              <a16:creationId xmlns:a16="http://schemas.microsoft.com/office/drawing/2014/main" id="{00000000-0008-0000-0600-0000C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36099</xdr:rowOff>
    </xdr:from>
    <xdr:to>
      <xdr:col>116</xdr:col>
      <xdr:colOff>62864</xdr:colOff>
      <xdr:row>38</xdr:row>
      <xdr:rowOff>139700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flipV="1">
          <a:off x="22159595" y="5179599"/>
          <a:ext cx="1269" cy="14752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1" name="投資及び出資金最小値テキスト">
          <a:extLst>
            <a:ext uri="{FF2B5EF4-FFF2-40B4-BE49-F238E27FC236}">
              <a16:creationId xmlns:a16="http://schemas.microsoft.com/office/drawing/2014/main" id="{00000000-0008-0000-0600-0000D1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154226</xdr:rowOff>
    </xdr:from>
    <xdr:ext cx="534377" cy="259045"/>
    <xdr:sp macro="" textlink="">
      <xdr:nvSpPr>
        <xdr:cNvPr id="723" name="投資及び出資金最大値テキスト">
          <a:extLst>
            <a:ext uri="{FF2B5EF4-FFF2-40B4-BE49-F238E27FC236}">
              <a16:creationId xmlns:a16="http://schemas.microsoft.com/office/drawing/2014/main" id="{00000000-0008-0000-0600-0000D3020000}"/>
            </a:ext>
          </a:extLst>
        </xdr:cNvPr>
        <xdr:cNvSpPr txBox="1"/>
      </xdr:nvSpPr>
      <xdr:spPr>
        <a:xfrm>
          <a:off x="22212300" y="4954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36099</xdr:rowOff>
    </xdr:from>
    <xdr:to>
      <xdr:col>116</xdr:col>
      <xdr:colOff>152400</xdr:colOff>
      <xdr:row>30</xdr:row>
      <xdr:rowOff>36099</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22072600" y="5179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169796</xdr:rowOff>
    </xdr:from>
    <xdr:ext cx="469744" cy="259045"/>
    <xdr:sp macro="" textlink="">
      <xdr:nvSpPr>
        <xdr:cNvPr id="726" name="投資及び出資金平均値テキスト">
          <a:extLst>
            <a:ext uri="{FF2B5EF4-FFF2-40B4-BE49-F238E27FC236}">
              <a16:creationId xmlns:a16="http://schemas.microsoft.com/office/drawing/2014/main" id="{00000000-0008-0000-0600-0000D6020000}"/>
            </a:ext>
          </a:extLst>
        </xdr:cNvPr>
        <xdr:cNvSpPr txBox="1"/>
      </xdr:nvSpPr>
      <xdr:spPr>
        <a:xfrm>
          <a:off x="22212300" y="63419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146919</xdr:rowOff>
    </xdr:from>
    <xdr:to>
      <xdr:col>116</xdr:col>
      <xdr:colOff>114300</xdr:colOff>
      <xdr:row>38</xdr:row>
      <xdr:rowOff>77068</xdr:rowOff>
    </xdr:to>
    <xdr:sp macro="" textlink="">
      <xdr:nvSpPr>
        <xdr:cNvPr id="727" name="フローチャート: 判断 726">
          <a:extLst>
            <a:ext uri="{FF2B5EF4-FFF2-40B4-BE49-F238E27FC236}">
              <a16:creationId xmlns:a16="http://schemas.microsoft.com/office/drawing/2014/main" id="{00000000-0008-0000-0600-0000D7020000}"/>
            </a:ext>
          </a:extLst>
        </xdr:cNvPr>
        <xdr:cNvSpPr/>
      </xdr:nvSpPr>
      <xdr:spPr>
        <a:xfrm>
          <a:off x="22110700" y="649056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3175</xdr:rowOff>
    </xdr:from>
    <xdr:to>
      <xdr:col>112</xdr:col>
      <xdr:colOff>38100</xdr:colOff>
      <xdr:row>38</xdr:row>
      <xdr:rowOff>104775</xdr:rowOff>
    </xdr:to>
    <xdr:sp macro="" textlink="">
      <xdr:nvSpPr>
        <xdr:cNvPr id="729" name="フローチャート: 判断 728">
          <a:extLst>
            <a:ext uri="{FF2B5EF4-FFF2-40B4-BE49-F238E27FC236}">
              <a16:creationId xmlns:a16="http://schemas.microsoft.com/office/drawing/2014/main" id="{00000000-0008-0000-0600-0000D9020000}"/>
            </a:ext>
          </a:extLst>
        </xdr:cNvPr>
        <xdr:cNvSpPr/>
      </xdr:nvSpPr>
      <xdr:spPr>
        <a:xfrm>
          <a:off x="21272500" y="651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121302</xdr:rowOff>
    </xdr:from>
    <xdr:ext cx="469744"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21088428" y="6293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11588</xdr:rowOff>
    </xdr:from>
    <xdr:to>
      <xdr:col>107</xdr:col>
      <xdr:colOff>101600</xdr:colOff>
      <xdr:row>38</xdr:row>
      <xdr:rowOff>113188</xdr:rowOff>
    </xdr:to>
    <xdr:sp macro="" textlink="">
      <xdr:nvSpPr>
        <xdr:cNvPr id="732" name="フローチャート: 判断 731">
          <a:extLst>
            <a:ext uri="{FF2B5EF4-FFF2-40B4-BE49-F238E27FC236}">
              <a16:creationId xmlns:a16="http://schemas.microsoft.com/office/drawing/2014/main" id="{00000000-0008-0000-0600-0000DC020000}"/>
            </a:ext>
          </a:extLst>
        </xdr:cNvPr>
        <xdr:cNvSpPr/>
      </xdr:nvSpPr>
      <xdr:spPr>
        <a:xfrm>
          <a:off x="20383500" y="652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129715</xdr:rowOff>
    </xdr:from>
    <xdr:ext cx="469744"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20199428" y="6301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171379</xdr:rowOff>
    </xdr:from>
    <xdr:to>
      <xdr:col>102</xdr:col>
      <xdr:colOff>165100</xdr:colOff>
      <xdr:row>38</xdr:row>
      <xdr:rowOff>101529</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19494500" y="6515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118056</xdr:rowOff>
    </xdr:from>
    <xdr:ext cx="469744"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9310428" y="6290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162052</xdr:rowOff>
    </xdr:from>
    <xdr:to>
      <xdr:col>98</xdr:col>
      <xdr:colOff>38100</xdr:colOff>
      <xdr:row>38</xdr:row>
      <xdr:rowOff>92202</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18605500" y="6505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108729</xdr:rowOff>
    </xdr:from>
    <xdr:ext cx="469744"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8421428" y="6280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4" name="楕円 743">
          <a:extLst>
            <a:ext uri="{FF2B5EF4-FFF2-40B4-BE49-F238E27FC236}">
              <a16:creationId xmlns:a16="http://schemas.microsoft.com/office/drawing/2014/main" id="{00000000-0008-0000-0600-0000E8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45" name="投資及び出資金該当値テキスト">
          <a:extLst>
            <a:ext uri="{FF2B5EF4-FFF2-40B4-BE49-F238E27FC236}">
              <a16:creationId xmlns:a16="http://schemas.microsoft.com/office/drawing/2014/main" id="{00000000-0008-0000-0600-0000E9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46" name="楕円 745">
          <a:extLst>
            <a:ext uri="{FF2B5EF4-FFF2-40B4-BE49-F238E27FC236}">
              <a16:creationId xmlns:a16="http://schemas.microsoft.com/office/drawing/2014/main" id="{00000000-0008-0000-0600-0000EA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48" name="楕円 747">
          <a:extLst>
            <a:ext uri="{FF2B5EF4-FFF2-40B4-BE49-F238E27FC236}">
              <a16:creationId xmlns:a16="http://schemas.microsoft.com/office/drawing/2014/main" id="{00000000-0008-0000-0600-0000EC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4" name="正方形/長方形 753">
          <a:extLst>
            <a:ext uri="{FF2B5EF4-FFF2-40B4-BE49-F238E27FC236}">
              <a16:creationId xmlns:a16="http://schemas.microsoft.com/office/drawing/2014/main" id="{00000000-0008-0000-0600-0000F2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5" name="正方形/長方形 754">
          <a:extLst>
            <a:ext uri="{FF2B5EF4-FFF2-40B4-BE49-F238E27FC236}">
              <a16:creationId xmlns:a16="http://schemas.microsoft.com/office/drawing/2014/main" id="{00000000-0008-0000-0600-0000F3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3" name="直線コネクタ 762">
          <a:extLst>
            <a:ext uri="{FF2B5EF4-FFF2-40B4-BE49-F238E27FC236}">
              <a16:creationId xmlns:a16="http://schemas.microsoft.com/office/drawing/2014/main" id="{00000000-0008-0000-0600-0000FB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4" name="直線コネクタ 763">
          <a:extLst>
            <a:ext uri="{FF2B5EF4-FFF2-40B4-BE49-F238E27FC236}">
              <a16:creationId xmlns:a16="http://schemas.microsoft.com/office/drawing/2014/main" id="{00000000-0008-0000-0600-0000FC02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6" name="直線コネクタ 765">
          <a:extLst>
            <a:ext uri="{FF2B5EF4-FFF2-40B4-BE49-F238E27FC236}">
              <a16:creationId xmlns:a16="http://schemas.microsoft.com/office/drawing/2014/main" id="{00000000-0008-0000-0600-0000FE02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6" name="貸付金グラフ枠">
          <a:extLst>
            <a:ext uri="{FF2B5EF4-FFF2-40B4-BE49-F238E27FC236}">
              <a16:creationId xmlns:a16="http://schemas.microsoft.com/office/drawing/2014/main" id="{00000000-0008-0000-0600-00000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70510</xdr:rowOff>
    </xdr:from>
    <xdr:to>
      <xdr:col>116</xdr:col>
      <xdr:colOff>62864</xdr:colOff>
      <xdr:row>59</xdr:row>
      <xdr:rowOff>44450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flipV="1">
          <a:off x="22159595" y="8643010"/>
          <a:ext cx="1269" cy="1516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78" name="貸付金最小値テキスト">
          <a:extLst>
            <a:ext uri="{FF2B5EF4-FFF2-40B4-BE49-F238E27FC236}">
              <a16:creationId xmlns:a16="http://schemas.microsoft.com/office/drawing/2014/main" id="{00000000-0008-0000-0600-00000A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17187</xdr:rowOff>
    </xdr:from>
    <xdr:ext cx="534377" cy="259045"/>
    <xdr:sp macro="" textlink="">
      <xdr:nvSpPr>
        <xdr:cNvPr id="780" name="貸付金最大値テキスト">
          <a:extLst>
            <a:ext uri="{FF2B5EF4-FFF2-40B4-BE49-F238E27FC236}">
              <a16:creationId xmlns:a16="http://schemas.microsoft.com/office/drawing/2014/main" id="{00000000-0008-0000-0600-00000C030000}"/>
            </a:ext>
          </a:extLst>
        </xdr:cNvPr>
        <xdr:cNvSpPr txBox="1"/>
      </xdr:nvSpPr>
      <xdr:spPr>
        <a:xfrm>
          <a:off x="22212300" y="8418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70510</xdr:rowOff>
    </xdr:from>
    <xdr:to>
      <xdr:col>116</xdr:col>
      <xdr:colOff>152400</xdr:colOff>
      <xdr:row>50</xdr:row>
      <xdr:rowOff>70510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22072600" y="8643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56</xdr:row>
      <xdr:rowOff>597</xdr:rowOff>
    </xdr:from>
    <xdr:to>
      <xdr:col>116</xdr:col>
      <xdr:colOff>63500</xdr:colOff>
      <xdr:row>56</xdr:row>
      <xdr:rowOff>135737</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21323300" y="9601797"/>
          <a:ext cx="838200" cy="135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56735</xdr:rowOff>
    </xdr:from>
    <xdr:ext cx="469744" cy="259045"/>
    <xdr:sp macro="" textlink="">
      <xdr:nvSpPr>
        <xdr:cNvPr id="783" name="貸付金平均値テキスト">
          <a:extLst>
            <a:ext uri="{FF2B5EF4-FFF2-40B4-BE49-F238E27FC236}">
              <a16:creationId xmlns:a16="http://schemas.microsoft.com/office/drawing/2014/main" id="{00000000-0008-0000-0600-00000F030000}"/>
            </a:ext>
          </a:extLst>
        </xdr:cNvPr>
        <xdr:cNvSpPr txBox="1"/>
      </xdr:nvSpPr>
      <xdr:spPr>
        <a:xfrm>
          <a:off x="22212300" y="100008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78308</xdr:rowOff>
    </xdr:from>
    <xdr:to>
      <xdr:col>116</xdr:col>
      <xdr:colOff>114300</xdr:colOff>
      <xdr:row>59</xdr:row>
      <xdr:rowOff>8458</xdr:rowOff>
    </xdr:to>
    <xdr:sp macro="" textlink="">
      <xdr:nvSpPr>
        <xdr:cNvPr id="784" name="フローチャート: 判断 783">
          <a:extLst>
            <a:ext uri="{FF2B5EF4-FFF2-40B4-BE49-F238E27FC236}">
              <a16:creationId xmlns:a16="http://schemas.microsoft.com/office/drawing/2014/main" id="{00000000-0008-0000-0600-000010030000}"/>
            </a:ext>
          </a:extLst>
        </xdr:cNvPr>
        <xdr:cNvSpPr/>
      </xdr:nvSpPr>
      <xdr:spPr>
        <a:xfrm>
          <a:off x="22110700" y="1002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70434</xdr:rowOff>
    </xdr:from>
    <xdr:to>
      <xdr:col>111</xdr:col>
      <xdr:colOff>177800</xdr:colOff>
      <xdr:row>56</xdr:row>
      <xdr:rowOff>597</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20434300" y="9328734"/>
          <a:ext cx="889000" cy="27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71069</xdr:rowOff>
    </xdr:from>
    <xdr:to>
      <xdr:col>112</xdr:col>
      <xdr:colOff>38100</xdr:colOff>
      <xdr:row>59</xdr:row>
      <xdr:rowOff>1219</xdr:rowOff>
    </xdr:to>
    <xdr:sp macro="" textlink="">
      <xdr:nvSpPr>
        <xdr:cNvPr id="786" name="フローチャート: 判断 785">
          <a:extLst>
            <a:ext uri="{FF2B5EF4-FFF2-40B4-BE49-F238E27FC236}">
              <a16:creationId xmlns:a16="http://schemas.microsoft.com/office/drawing/2014/main" id="{00000000-0008-0000-0600-000012030000}"/>
            </a:ext>
          </a:extLst>
        </xdr:cNvPr>
        <xdr:cNvSpPr/>
      </xdr:nvSpPr>
      <xdr:spPr>
        <a:xfrm>
          <a:off x="21272500" y="10015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163796</xdr:rowOff>
    </xdr:from>
    <xdr:ext cx="469744"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21088428" y="10107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43841</xdr:rowOff>
    </xdr:from>
    <xdr:to>
      <xdr:col>107</xdr:col>
      <xdr:colOff>50800</xdr:colOff>
      <xdr:row>54</xdr:row>
      <xdr:rowOff>70434</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9545300" y="9302141"/>
          <a:ext cx="889000" cy="26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55638</xdr:rowOff>
    </xdr:from>
    <xdr:to>
      <xdr:col>107</xdr:col>
      <xdr:colOff>101600</xdr:colOff>
      <xdr:row>58</xdr:row>
      <xdr:rowOff>157238</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0383500" y="9999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148365</xdr:rowOff>
    </xdr:from>
    <xdr:ext cx="469744"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20199428" y="10092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43841</xdr:rowOff>
    </xdr:from>
    <xdr:to>
      <xdr:col>102</xdr:col>
      <xdr:colOff>114300</xdr:colOff>
      <xdr:row>55</xdr:row>
      <xdr:rowOff>138061</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18656300" y="9302141"/>
          <a:ext cx="889000" cy="265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55829</xdr:rowOff>
    </xdr:from>
    <xdr:to>
      <xdr:col>102</xdr:col>
      <xdr:colOff>165100</xdr:colOff>
      <xdr:row>58</xdr:row>
      <xdr:rowOff>157429</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19494500" y="9999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148556</xdr:rowOff>
    </xdr:from>
    <xdr:ext cx="469744"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9310428" y="10092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58420</xdr:rowOff>
    </xdr:from>
    <xdr:to>
      <xdr:col>98</xdr:col>
      <xdr:colOff>38100</xdr:colOff>
      <xdr:row>58</xdr:row>
      <xdr:rowOff>160020</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18605500" y="10002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151147</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8421428" y="10095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84937</xdr:rowOff>
    </xdr:from>
    <xdr:to>
      <xdr:col>116</xdr:col>
      <xdr:colOff>114300</xdr:colOff>
      <xdr:row>57</xdr:row>
      <xdr:rowOff>15087</xdr:rowOff>
    </xdr:to>
    <xdr:sp macro="" textlink="">
      <xdr:nvSpPr>
        <xdr:cNvPr id="801" name="楕円 800">
          <a:extLst>
            <a:ext uri="{FF2B5EF4-FFF2-40B4-BE49-F238E27FC236}">
              <a16:creationId xmlns:a16="http://schemas.microsoft.com/office/drawing/2014/main" id="{00000000-0008-0000-0600-000021030000}"/>
            </a:ext>
          </a:extLst>
        </xdr:cNvPr>
        <xdr:cNvSpPr/>
      </xdr:nvSpPr>
      <xdr:spPr>
        <a:xfrm>
          <a:off x="22110700" y="9686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55</xdr:row>
      <xdr:rowOff>107814</xdr:rowOff>
    </xdr:from>
    <xdr:ext cx="534377" cy="259045"/>
    <xdr:sp macro="" textlink="">
      <xdr:nvSpPr>
        <xdr:cNvPr id="802" name="貸付金該当値テキスト">
          <a:extLst>
            <a:ext uri="{FF2B5EF4-FFF2-40B4-BE49-F238E27FC236}">
              <a16:creationId xmlns:a16="http://schemas.microsoft.com/office/drawing/2014/main" id="{00000000-0008-0000-0600-000022030000}"/>
            </a:ext>
          </a:extLst>
        </xdr:cNvPr>
        <xdr:cNvSpPr txBox="1"/>
      </xdr:nvSpPr>
      <xdr:spPr>
        <a:xfrm>
          <a:off x="22212300" y="9537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55</xdr:row>
      <xdr:rowOff>121247</xdr:rowOff>
    </xdr:from>
    <xdr:to>
      <xdr:col>112</xdr:col>
      <xdr:colOff>38100</xdr:colOff>
      <xdr:row>56</xdr:row>
      <xdr:rowOff>51397</xdr:rowOff>
    </xdr:to>
    <xdr:sp macro="" textlink="">
      <xdr:nvSpPr>
        <xdr:cNvPr id="803" name="楕円 802">
          <a:extLst>
            <a:ext uri="{FF2B5EF4-FFF2-40B4-BE49-F238E27FC236}">
              <a16:creationId xmlns:a16="http://schemas.microsoft.com/office/drawing/2014/main" id="{00000000-0008-0000-0600-000023030000}"/>
            </a:ext>
          </a:extLst>
        </xdr:cNvPr>
        <xdr:cNvSpPr/>
      </xdr:nvSpPr>
      <xdr:spPr>
        <a:xfrm>
          <a:off x="21272500" y="9550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54</xdr:row>
      <xdr:rowOff>67924</xdr:rowOff>
    </xdr:from>
    <xdr:ext cx="534377"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056111" y="9326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19634</xdr:rowOff>
    </xdr:from>
    <xdr:to>
      <xdr:col>107</xdr:col>
      <xdr:colOff>101600</xdr:colOff>
      <xdr:row>54</xdr:row>
      <xdr:rowOff>121234</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20383500" y="9277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52</xdr:row>
      <xdr:rowOff>137761</xdr:rowOff>
    </xdr:from>
    <xdr:ext cx="534377"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167111" y="9053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53</xdr:row>
      <xdr:rowOff>164491</xdr:rowOff>
    </xdr:from>
    <xdr:to>
      <xdr:col>102</xdr:col>
      <xdr:colOff>165100</xdr:colOff>
      <xdr:row>54</xdr:row>
      <xdr:rowOff>94641</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19494500" y="9251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52</xdr:row>
      <xdr:rowOff>111168</xdr:rowOff>
    </xdr:from>
    <xdr:ext cx="534377"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278111" y="9026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55</xdr:row>
      <xdr:rowOff>87261</xdr:rowOff>
    </xdr:from>
    <xdr:to>
      <xdr:col>98</xdr:col>
      <xdr:colOff>38100</xdr:colOff>
      <xdr:row>56</xdr:row>
      <xdr:rowOff>17411</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18605500" y="9517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54</xdr:row>
      <xdr:rowOff>33938</xdr:rowOff>
    </xdr:from>
    <xdr:ext cx="534377"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8389111" y="9292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1" name="正方形/長方形 810">
          <a:extLst>
            <a:ext uri="{FF2B5EF4-FFF2-40B4-BE49-F238E27FC236}">
              <a16:creationId xmlns:a16="http://schemas.microsoft.com/office/drawing/2014/main" id="{00000000-0008-0000-0600-00002B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2" name="正方形/長方形 811">
          <a:extLst>
            <a:ext uri="{FF2B5EF4-FFF2-40B4-BE49-F238E27FC236}">
              <a16:creationId xmlns:a16="http://schemas.microsoft.com/office/drawing/2014/main" id="{00000000-0008-0000-0600-00002C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0" name="直線コネクタ 819">
          <a:extLst>
            <a:ext uri="{FF2B5EF4-FFF2-40B4-BE49-F238E27FC236}">
              <a16:creationId xmlns:a16="http://schemas.microsoft.com/office/drawing/2014/main" id="{00000000-0008-0000-0600-000034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21" name="直線コネクタ 820">
          <a:extLst>
            <a:ext uri="{FF2B5EF4-FFF2-40B4-BE49-F238E27FC236}">
              <a16:creationId xmlns:a16="http://schemas.microsoft.com/office/drawing/2014/main" id="{00000000-0008-0000-0600-000035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3" name="繰出金グラフ枠">
          <a:extLst>
            <a:ext uri="{FF2B5EF4-FFF2-40B4-BE49-F238E27FC236}">
              <a16:creationId xmlns:a16="http://schemas.microsoft.com/office/drawing/2014/main" id="{00000000-0008-0000-0600-000041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70606</xdr:rowOff>
    </xdr:from>
    <xdr:to>
      <xdr:col>116</xdr:col>
      <xdr:colOff>62864</xdr:colOff>
      <xdr:row>78</xdr:row>
      <xdr:rowOff>145701</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flipV="1">
          <a:off x="22159595" y="12072106"/>
          <a:ext cx="1269" cy="14466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149528</xdr:rowOff>
    </xdr:from>
    <xdr:ext cx="469744" cy="259045"/>
    <xdr:sp macro="" textlink="">
      <xdr:nvSpPr>
        <xdr:cNvPr id="835" name="繰出金最小値テキスト">
          <a:extLst>
            <a:ext uri="{FF2B5EF4-FFF2-40B4-BE49-F238E27FC236}">
              <a16:creationId xmlns:a16="http://schemas.microsoft.com/office/drawing/2014/main" id="{00000000-0008-0000-0600-000043030000}"/>
            </a:ext>
          </a:extLst>
        </xdr:cNvPr>
        <xdr:cNvSpPr txBox="1"/>
      </xdr:nvSpPr>
      <xdr:spPr>
        <a:xfrm>
          <a:off x="22212300" y="13522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145701</xdr:rowOff>
    </xdr:from>
    <xdr:to>
      <xdr:col>116</xdr:col>
      <xdr:colOff>152400</xdr:colOff>
      <xdr:row>78</xdr:row>
      <xdr:rowOff>145701</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22072600" y="135188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17283</xdr:rowOff>
    </xdr:from>
    <xdr:ext cx="534377" cy="259045"/>
    <xdr:sp macro="" textlink="">
      <xdr:nvSpPr>
        <xdr:cNvPr id="837" name="繰出金最大値テキスト">
          <a:extLst>
            <a:ext uri="{FF2B5EF4-FFF2-40B4-BE49-F238E27FC236}">
              <a16:creationId xmlns:a16="http://schemas.microsoft.com/office/drawing/2014/main" id="{00000000-0008-0000-0600-000045030000}"/>
            </a:ext>
          </a:extLst>
        </xdr:cNvPr>
        <xdr:cNvSpPr txBox="1"/>
      </xdr:nvSpPr>
      <xdr:spPr>
        <a:xfrm>
          <a:off x="22212300" y="11847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70606</xdr:rowOff>
    </xdr:from>
    <xdr:to>
      <xdr:col>116</xdr:col>
      <xdr:colOff>152400</xdr:colOff>
      <xdr:row>70</xdr:row>
      <xdr:rowOff>70606</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22072600" y="12072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80397</xdr:rowOff>
    </xdr:from>
    <xdr:to>
      <xdr:col>116</xdr:col>
      <xdr:colOff>63500</xdr:colOff>
      <xdr:row>73</xdr:row>
      <xdr:rowOff>107906</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flipV="1">
          <a:off x="21323300" y="12596247"/>
          <a:ext cx="838200" cy="27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72</xdr:row>
      <xdr:rowOff>34606</xdr:rowOff>
    </xdr:from>
    <xdr:ext cx="534377" cy="259045"/>
    <xdr:sp macro="" textlink="">
      <xdr:nvSpPr>
        <xdr:cNvPr id="840" name="繰出金平均値テキスト">
          <a:extLst>
            <a:ext uri="{FF2B5EF4-FFF2-40B4-BE49-F238E27FC236}">
              <a16:creationId xmlns:a16="http://schemas.microsoft.com/office/drawing/2014/main" id="{00000000-0008-0000-0600-000048030000}"/>
            </a:ext>
          </a:extLst>
        </xdr:cNvPr>
        <xdr:cNvSpPr txBox="1"/>
      </xdr:nvSpPr>
      <xdr:spPr>
        <a:xfrm>
          <a:off x="22212300" y="123790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11729</xdr:rowOff>
    </xdr:from>
    <xdr:to>
      <xdr:col>116</xdr:col>
      <xdr:colOff>114300</xdr:colOff>
      <xdr:row>73</xdr:row>
      <xdr:rowOff>113329</xdr:rowOff>
    </xdr:to>
    <xdr:sp macro="" textlink="">
      <xdr:nvSpPr>
        <xdr:cNvPr id="841" name="フローチャート: 判断 840">
          <a:extLst>
            <a:ext uri="{FF2B5EF4-FFF2-40B4-BE49-F238E27FC236}">
              <a16:creationId xmlns:a16="http://schemas.microsoft.com/office/drawing/2014/main" id="{00000000-0008-0000-0600-000049030000}"/>
            </a:ext>
          </a:extLst>
        </xdr:cNvPr>
        <xdr:cNvSpPr/>
      </xdr:nvSpPr>
      <xdr:spPr>
        <a:xfrm>
          <a:off x="22110700" y="12527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107906</xdr:rowOff>
    </xdr:from>
    <xdr:to>
      <xdr:col>111</xdr:col>
      <xdr:colOff>177800</xdr:colOff>
      <xdr:row>73</xdr:row>
      <xdr:rowOff>115850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flipV="1">
          <a:off x="20434300" y="12623756"/>
          <a:ext cx="889000" cy="7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72</xdr:row>
      <xdr:rowOff>70821</xdr:rowOff>
    </xdr:from>
    <xdr:to>
      <xdr:col>112</xdr:col>
      <xdr:colOff>38100</xdr:colOff>
      <xdr:row>73</xdr:row>
      <xdr:rowOff>971</xdr:rowOff>
    </xdr:to>
    <xdr:sp macro="" textlink="">
      <xdr:nvSpPr>
        <xdr:cNvPr id="843" name="フローチャート: 判断 842">
          <a:extLst>
            <a:ext uri="{FF2B5EF4-FFF2-40B4-BE49-F238E27FC236}">
              <a16:creationId xmlns:a16="http://schemas.microsoft.com/office/drawing/2014/main" id="{00000000-0008-0000-0600-00004B030000}"/>
            </a:ext>
          </a:extLst>
        </xdr:cNvPr>
        <xdr:cNvSpPr/>
      </xdr:nvSpPr>
      <xdr:spPr>
        <a:xfrm>
          <a:off x="21272500" y="12415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17498</xdr:rowOff>
    </xdr:from>
    <xdr:ext cx="534377"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21056111" y="12190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115850</xdr:rowOff>
    </xdr:from>
    <xdr:to>
      <xdr:col>107</xdr:col>
      <xdr:colOff>50800</xdr:colOff>
      <xdr:row>74</xdr:row>
      <xdr:rowOff>6731</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flipV="1">
          <a:off x="19545300" y="12631700"/>
          <a:ext cx="889000" cy="62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72</xdr:row>
      <xdr:rowOff>30893</xdr:rowOff>
    </xdr:from>
    <xdr:to>
      <xdr:col>107</xdr:col>
      <xdr:colOff>101600</xdr:colOff>
      <xdr:row>72</xdr:row>
      <xdr:rowOff>132493</xdr:rowOff>
    </xdr:to>
    <xdr:sp macro="" textlink="">
      <xdr:nvSpPr>
        <xdr:cNvPr id="846" name="フローチャート: 判断 845">
          <a:extLst>
            <a:ext uri="{FF2B5EF4-FFF2-40B4-BE49-F238E27FC236}">
              <a16:creationId xmlns:a16="http://schemas.microsoft.com/office/drawing/2014/main" id="{00000000-0008-0000-0600-00004E030000}"/>
            </a:ext>
          </a:extLst>
        </xdr:cNvPr>
        <xdr:cNvSpPr/>
      </xdr:nvSpPr>
      <xdr:spPr>
        <a:xfrm>
          <a:off x="20383500" y="12375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70</xdr:row>
      <xdr:rowOff>149020</xdr:rowOff>
    </xdr:from>
    <xdr:ext cx="534377"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20167111" y="12150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6731</xdr:rowOff>
    </xdr:from>
    <xdr:to>
      <xdr:col>102</xdr:col>
      <xdr:colOff>114300</xdr:colOff>
      <xdr:row>74</xdr:row>
      <xdr:rowOff>28905</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18656300" y="12694031"/>
          <a:ext cx="889000" cy="2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72</xdr:row>
      <xdr:rowOff>43180</xdr:rowOff>
    </xdr:from>
    <xdr:to>
      <xdr:col>102</xdr:col>
      <xdr:colOff>165100</xdr:colOff>
      <xdr:row>72</xdr:row>
      <xdr:rowOff>144780</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19494500" y="12387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70</xdr:row>
      <xdr:rowOff>161307</xdr:rowOff>
    </xdr:from>
    <xdr:ext cx="534377"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9278111" y="12162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38856</xdr:rowOff>
    </xdr:from>
    <xdr:to>
      <xdr:col>98</xdr:col>
      <xdr:colOff>38100</xdr:colOff>
      <xdr:row>72</xdr:row>
      <xdr:rowOff>140456</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18605500" y="12383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70</xdr:row>
      <xdr:rowOff>156983</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8389111" y="12158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29597</xdr:rowOff>
    </xdr:from>
    <xdr:to>
      <xdr:col>116</xdr:col>
      <xdr:colOff>114300</xdr:colOff>
      <xdr:row>73</xdr:row>
      <xdr:rowOff>131197</xdr:rowOff>
    </xdr:to>
    <xdr:sp macro="" textlink="">
      <xdr:nvSpPr>
        <xdr:cNvPr id="858" name="楕円 857">
          <a:extLst>
            <a:ext uri="{FF2B5EF4-FFF2-40B4-BE49-F238E27FC236}">
              <a16:creationId xmlns:a16="http://schemas.microsoft.com/office/drawing/2014/main" id="{00000000-0008-0000-0600-00005A030000}"/>
            </a:ext>
          </a:extLst>
        </xdr:cNvPr>
        <xdr:cNvSpPr/>
      </xdr:nvSpPr>
      <xdr:spPr>
        <a:xfrm>
          <a:off x="22110700" y="12545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8024</xdr:rowOff>
    </xdr:from>
    <xdr:ext cx="534377" cy="259045"/>
    <xdr:sp macro="" textlink="">
      <xdr:nvSpPr>
        <xdr:cNvPr id="859" name="繰出金該当値テキスト">
          <a:extLst>
            <a:ext uri="{FF2B5EF4-FFF2-40B4-BE49-F238E27FC236}">
              <a16:creationId xmlns:a16="http://schemas.microsoft.com/office/drawing/2014/main" id="{00000000-0008-0000-0600-00005B030000}"/>
            </a:ext>
          </a:extLst>
        </xdr:cNvPr>
        <xdr:cNvSpPr txBox="1"/>
      </xdr:nvSpPr>
      <xdr:spPr>
        <a:xfrm>
          <a:off x="22212300" y="12523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57106</xdr:rowOff>
    </xdr:from>
    <xdr:to>
      <xdr:col>112</xdr:col>
      <xdr:colOff>38100</xdr:colOff>
      <xdr:row>73</xdr:row>
      <xdr:rowOff>158706</xdr:rowOff>
    </xdr:to>
    <xdr:sp macro="" textlink="">
      <xdr:nvSpPr>
        <xdr:cNvPr id="860" name="楕円 859">
          <a:extLst>
            <a:ext uri="{FF2B5EF4-FFF2-40B4-BE49-F238E27FC236}">
              <a16:creationId xmlns:a16="http://schemas.microsoft.com/office/drawing/2014/main" id="{00000000-0008-0000-0600-00005C030000}"/>
            </a:ext>
          </a:extLst>
        </xdr:cNvPr>
        <xdr:cNvSpPr/>
      </xdr:nvSpPr>
      <xdr:spPr>
        <a:xfrm>
          <a:off x="21272500" y="12572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149833</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056111" y="12665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65050</xdr:rowOff>
    </xdr:from>
    <xdr:to>
      <xdr:col>107</xdr:col>
      <xdr:colOff>101600</xdr:colOff>
      <xdr:row>73</xdr:row>
      <xdr:rowOff>166650</xdr:rowOff>
    </xdr:to>
    <xdr:sp macro="" textlink="">
      <xdr:nvSpPr>
        <xdr:cNvPr id="862" name="楕円 861">
          <a:extLst>
            <a:ext uri="{FF2B5EF4-FFF2-40B4-BE49-F238E27FC236}">
              <a16:creationId xmlns:a16="http://schemas.microsoft.com/office/drawing/2014/main" id="{00000000-0008-0000-0600-00005E030000}"/>
            </a:ext>
          </a:extLst>
        </xdr:cNvPr>
        <xdr:cNvSpPr/>
      </xdr:nvSpPr>
      <xdr:spPr>
        <a:xfrm>
          <a:off x="20383500" y="1258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157777</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167111" y="12673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127381</xdr:rowOff>
    </xdr:from>
    <xdr:to>
      <xdr:col>102</xdr:col>
      <xdr:colOff>165100</xdr:colOff>
      <xdr:row>74</xdr:row>
      <xdr:rowOff>57531</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19494500" y="12643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48658</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278111" y="12735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149555</xdr:rowOff>
    </xdr:from>
    <xdr:to>
      <xdr:col>98</xdr:col>
      <xdr:colOff>38100</xdr:colOff>
      <xdr:row>74</xdr:row>
      <xdr:rowOff>79705</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18605500" y="12665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70832</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389111" y="12758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68" name="正方形/長方形 867">
          <a:extLst>
            <a:ext uri="{FF2B5EF4-FFF2-40B4-BE49-F238E27FC236}">
              <a16:creationId xmlns:a16="http://schemas.microsoft.com/office/drawing/2014/main" id="{00000000-0008-0000-0600-000064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69" name="正方形/長方形 868">
          <a:extLst>
            <a:ext uri="{FF2B5EF4-FFF2-40B4-BE49-F238E27FC236}">
              <a16:creationId xmlns:a16="http://schemas.microsoft.com/office/drawing/2014/main" id="{00000000-0008-0000-0600-000065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0" name="正方形/長方形 869">
          <a:extLst>
            <a:ext uri="{FF2B5EF4-FFF2-40B4-BE49-F238E27FC236}">
              <a16:creationId xmlns:a16="http://schemas.microsoft.com/office/drawing/2014/main" id="{00000000-0008-0000-0600-000066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1" name="正方形/長方形 870">
          <a:extLst>
            <a:ext uri="{FF2B5EF4-FFF2-40B4-BE49-F238E27FC236}">
              <a16:creationId xmlns:a16="http://schemas.microsoft.com/office/drawing/2014/main" id="{00000000-0008-0000-0600-000067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7" name="直線コネクタ 876">
          <a:extLst>
            <a:ext uri="{FF2B5EF4-FFF2-40B4-BE49-F238E27FC236}">
              <a16:creationId xmlns:a16="http://schemas.microsoft.com/office/drawing/2014/main" id="{00000000-0008-0000-0600-00006D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78" name="直線コネクタ 877">
          <a:extLst>
            <a:ext uri="{FF2B5EF4-FFF2-40B4-BE49-F238E27FC236}">
              <a16:creationId xmlns:a16="http://schemas.microsoft.com/office/drawing/2014/main" id="{00000000-0008-0000-0600-00006E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0" name="直線コネクタ 879">
          <a:extLst>
            <a:ext uri="{FF2B5EF4-FFF2-40B4-BE49-F238E27FC236}">
              <a16:creationId xmlns:a16="http://schemas.microsoft.com/office/drawing/2014/main" id="{00000000-0008-0000-0600-00007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2" name="前年度繰上充用金グラフ枠">
          <a:extLst>
            <a:ext uri="{FF2B5EF4-FFF2-40B4-BE49-F238E27FC236}">
              <a16:creationId xmlns:a16="http://schemas.microsoft.com/office/drawing/2014/main" id="{00000000-0008-0000-0600-00007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4" name="前年度繰上充用金最小値テキスト">
          <a:extLst>
            <a:ext uri="{FF2B5EF4-FFF2-40B4-BE49-F238E27FC236}">
              <a16:creationId xmlns:a16="http://schemas.microsoft.com/office/drawing/2014/main" id="{00000000-0008-0000-0600-000074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6" name="前年度繰上充用金最大値テキスト">
          <a:extLst>
            <a:ext uri="{FF2B5EF4-FFF2-40B4-BE49-F238E27FC236}">
              <a16:creationId xmlns:a16="http://schemas.microsoft.com/office/drawing/2014/main" id="{00000000-0008-0000-0600-000076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89" name="前年度繰上充用金平均値テキスト">
          <a:extLst>
            <a:ext uri="{FF2B5EF4-FFF2-40B4-BE49-F238E27FC236}">
              <a16:creationId xmlns:a16="http://schemas.microsoft.com/office/drawing/2014/main" id="{00000000-0008-0000-0600-000079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0" name="フローチャート: 判断 889">
          <a:extLst>
            <a:ext uri="{FF2B5EF4-FFF2-40B4-BE49-F238E27FC236}">
              <a16:creationId xmlns:a16="http://schemas.microsoft.com/office/drawing/2014/main" id="{00000000-0008-0000-0600-00007A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2" name="フローチャート: 判断 891">
          <a:extLst>
            <a:ext uri="{FF2B5EF4-FFF2-40B4-BE49-F238E27FC236}">
              <a16:creationId xmlns:a16="http://schemas.microsoft.com/office/drawing/2014/main" id="{00000000-0008-0000-0600-00007C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5" name="フローチャート: 判断 894">
          <a:extLst>
            <a:ext uri="{FF2B5EF4-FFF2-40B4-BE49-F238E27FC236}">
              <a16:creationId xmlns:a16="http://schemas.microsoft.com/office/drawing/2014/main" id="{00000000-0008-0000-0600-00007F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98" name="フローチャート: 判断 897">
          <a:extLst>
            <a:ext uri="{FF2B5EF4-FFF2-40B4-BE49-F238E27FC236}">
              <a16:creationId xmlns:a16="http://schemas.microsoft.com/office/drawing/2014/main" id="{00000000-0008-0000-0600-000082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7" name="楕円 906">
          <a:extLst>
            <a:ext uri="{FF2B5EF4-FFF2-40B4-BE49-F238E27FC236}">
              <a16:creationId xmlns:a16="http://schemas.microsoft.com/office/drawing/2014/main" id="{00000000-0008-0000-0600-00008B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08" name="前年度繰上充用金該当値テキスト">
          <a:extLst>
            <a:ext uri="{FF2B5EF4-FFF2-40B4-BE49-F238E27FC236}">
              <a16:creationId xmlns:a16="http://schemas.microsoft.com/office/drawing/2014/main" id="{00000000-0008-0000-0600-00008C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09" name="楕円 908">
          <a:extLst>
            <a:ext uri="{FF2B5EF4-FFF2-40B4-BE49-F238E27FC236}">
              <a16:creationId xmlns:a16="http://schemas.microsoft.com/office/drawing/2014/main" id="{00000000-0008-0000-0600-00008D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1" name="楕円 910">
          <a:extLst>
            <a:ext uri="{FF2B5EF4-FFF2-40B4-BE49-F238E27FC236}">
              <a16:creationId xmlns:a16="http://schemas.microsoft.com/office/drawing/2014/main" id="{00000000-0008-0000-0600-00008F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7" name="正方形/長方形 916">
          <a:extLst>
            <a:ext uri="{FF2B5EF4-FFF2-40B4-BE49-F238E27FC236}">
              <a16:creationId xmlns:a16="http://schemas.microsoft.com/office/drawing/2014/main" id="{00000000-0008-0000-0600-00009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18" name="正方形/長方形 917">
          <a:extLst>
            <a:ext uri="{FF2B5EF4-FFF2-40B4-BE49-F238E27FC236}">
              <a16:creationId xmlns:a16="http://schemas.microsoft.com/office/drawing/2014/main" id="{00000000-0008-0000-0600-00009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当町の人口は</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万人程度であるが、年間を通じて</a:t>
          </a:r>
          <a:r>
            <a:rPr kumimoji="1" lang="en-US" altLang="ja-JP" sz="1300">
              <a:latin typeface="ＭＳ Ｐゴシック" panose="020B0600070205080204" pitchFamily="50" charset="-128"/>
              <a:ea typeface="ＭＳ Ｐゴシック" panose="020B0600070205080204" pitchFamily="50" charset="-128"/>
            </a:rPr>
            <a:t>2,000</a:t>
          </a:r>
          <a:r>
            <a:rPr kumimoji="1" lang="ja-JP" altLang="en-US" sz="1300">
              <a:latin typeface="ＭＳ Ｐゴシック" panose="020B0600070205080204" pitchFamily="50" charset="-128"/>
              <a:ea typeface="ＭＳ Ｐゴシック" panose="020B0600070205080204" pitchFamily="50" charset="-128"/>
            </a:rPr>
            <a:t>万人もの観光客が訪れる、首都圏でも有数の観光地であり、観光客へ対応するために人口を大きく上回る処理能力を有したごみ処理施設、下水道の維持管理や消防・救急体制の強化が必要不可欠となっている。そのため、住民一人当たりのコストは、類似団体と比べて非常に高くなっている。</a:t>
          </a:r>
        </a:p>
        <a:p>
          <a:r>
            <a:rPr kumimoji="1" lang="ja-JP" altLang="en-US" sz="1300">
              <a:latin typeface="ＭＳ Ｐゴシック" panose="020B0600070205080204" pitchFamily="50" charset="-128"/>
              <a:ea typeface="ＭＳ Ｐゴシック" panose="020B0600070205080204" pitchFamily="50" charset="-128"/>
            </a:rPr>
            <a:t>　また、山岳地帯に集落が点在する地形により、消防分署なども多く配置しており、人件費、物件費、維持補修費が他の市町村と比べ非常に高くなっている。</a:t>
          </a:r>
        </a:p>
        <a:p>
          <a:r>
            <a:rPr kumimoji="1" lang="ja-JP" altLang="en-US" sz="1300">
              <a:latin typeface="ＭＳ Ｐゴシック" panose="020B0600070205080204" pitchFamily="50" charset="-128"/>
              <a:ea typeface="ＭＳ Ｐゴシック" panose="020B0600070205080204" pitchFamily="50" charset="-128"/>
            </a:rPr>
            <a:t>　令和６年度は光熱水費に加え、物価や人件費の高騰の影響により物件費が増となっている。また、診療所開設に向けた建設用地の取得や学校施設の長寿命化、ごみ処理広域化に係る工事などの大型事業の影響により、普通建設事業費は増となったもの。</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神奈川県箱根町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10,835
9,616
92.86
14,593,810
14,108,803
394,750
5,905,552
7,507,029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10.9
61.6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27115</xdr:rowOff>
    </xdr:from>
    <xdr:to>
      <xdr:col>24</xdr:col>
      <xdr:colOff>62865</xdr:colOff>
      <xdr:row>38</xdr:row>
      <xdr:rowOff>129794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42065"/>
          <a:ext cx="1270" cy="1302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133621</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48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129794</xdr:rowOff>
    </xdr:from>
    <xdr:to>
      <xdr:col>24</xdr:col>
      <xdr:colOff>152400</xdr:colOff>
      <xdr:row>38</xdr:row>
      <xdr:rowOff>129794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448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145242</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17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11,291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27115</xdr:rowOff>
    </xdr:from>
    <xdr:to>
      <xdr:col>24</xdr:col>
      <xdr:colOff>152400</xdr:colOff>
      <xdr:row>31</xdr:row>
      <xdr:rowOff>27115</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42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70167</xdr:rowOff>
    </xdr:from>
    <xdr:to>
      <xdr:col>24</xdr:col>
      <xdr:colOff>63500</xdr:colOff>
      <xdr:row>31</xdr:row>
      <xdr:rowOff>140272</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385117"/>
          <a:ext cx="838200" cy="70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43324</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440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64897</xdr:rowOff>
    </xdr:from>
    <xdr:to>
      <xdr:col>24</xdr:col>
      <xdr:colOff>114300</xdr:colOff>
      <xdr:row>35</xdr:row>
      <xdr:rowOff>166497</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65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101219</xdr:rowOff>
    </xdr:from>
    <xdr:to>
      <xdr:col>19</xdr:col>
      <xdr:colOff>177800</xdr:colOff>
      <xdr:row>31</xdr:row>
      <xdr:rowOff>140272</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5416169"/>
          <a:ext cx="889000" cy="39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130429</xdr:rowOff>
    </xdr:from>
    <xdr:to>
      <xdr:col>20</xdr:col>
      <xdr:colOff>38100</xdr:colOff>
      <xdr:row>36</xdr:row>
      <xdr:rowOff>60579</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31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51706</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223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31</xdr:row>
      <xdr:rowOff>101219</xdr:rowOff>
    </xdr:from>
    <xdr:to>
      <xdr:col>15</xdr:col>
      <xdr:colOff>50800</xdr:colOff>
      <xdr:row>31</xdr:row>
      <xdr:rowOff>169418</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5416169"/>
          <a:ext cx="889000" cy="68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144716</xdr:rowOff>
    </xdr:from>
    <xdr:to>
      <xdr:col>15</xdr:col>
      <xdr:colOff>101600</xdr:colOff>
      <xdr:row>36</xdr:row>
      <xdr:rowOff>74866</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45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65993</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238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31</xdr:row>
      <xdr:rowOff>169418</xdr:rowOff>
    </xdr:from>
    <xdr:to>
      <xdr:col>10</xdr:col>
      <xdr:colOff>114300</xdr:colOff>
      <xdr:row>32</xdr:row>
      <xdr:rowOff>87884</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5484368"/>
          <a:ext cx="889000" cy="89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12509</xdr:rowOff>
    </xdr:from>
    <xdr:to>
      <xdr:col>10</xdr:col>
      <xdr:colOff>165100</xdr:colOff>
      <xdr:row>36</xdr:row>
      <xdr:rowOff>114109</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84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105236</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277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12128</xdr:rowOff>
    </xdr:from>
    <xdr:to>
      <xdr:col>6</xdr:col>
      <xdr:colOff>38100</xdr:colOff>
      <xdr:row>36</xdr:row>
      <xdr:rowOff>113728</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8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104855</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277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19367</xdr:rowOff>
    </xdr:from>
    <xdr:to>
      <xdr:col>24</xdr:col>
      <xdr:colOff>114300</xdr:colOff>
      <xdr:row>31</xdr:row>
      <xdr:rowOff>120967</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334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105744</xdr:rowOff>
    </xdr:from>
    <xdr:ext cx="534377"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249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89472</xdr:rowOff>
    </xdr:from>
    <xdr:to>
      <xdr:col>20</xdr:col>
      <xdr:colOff>38100</xdr:colOff>
      <xdr:row>32</xdr:row>
      <xdr:rowOff>19622</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404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30</xdr:row>
      <xdr:rowOff>36149</xdr:rowOff>
    </xdr:from>
    <xdr:ext cx="534377"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30111" y="5179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31</xdr:row>
      <xdr:rowOff>50419</xdr:rowOff>
    </xdr:from>
    <xdr:to>
      <xdr:col>15</xdr:col>
      <xdr:colOff>101600</xdr:colOff>
      <xdr:row>31</xdr:row>
      <xdr:rowOff>152019</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365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29</xdr:row>
      <xdr:rowOff>168546</xdr:rowOff>
    </xdr:from>
    <xdr:ext cx="534377"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41111" y="5140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31</xdr:row>
      <xdr:rowOff>118618</xdr:rowOff>
    </xdr:from>
    <xdr:to>
      <xdr:col>10</xdr:col>
      <xdr:colOff>165100</xdr:colOff>
      <xdr:row>32</xdr:row>
      <xdr:rowOff>48768</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433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30</xdr:row>
      <xdr:rowOff>65295</xdr:rowOff>
    </xdr:from>
    <xdr:ext cx="534377"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52111" y="5208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37084</xdr:rowOff>
    </xdr:from>
    <xdr:to>
      <xdr:col>6</xdr:col>
      <xdr:colOff>38100</xdr:colOff>
      <xdr:row>32</xdr:row>
      <xdr:rowOff>138684</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523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30</xdr:row>
      <xdr:rowOff>155211</xdr:rowOff>
    </xdr:from>
    <xdr:ext cx="534377"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63111" y="5298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109519</xdr:rowOff>
    </xdr:from>
    <xdr:to>
      <xdr:col>24</xdr:col>
      <xdr:colOff>62865</xdr:colOff>
      <xdr:row>58</xdr:row>
      <xdr:rowOff>109203</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853469"/>
          <a:ext cx="1270" cy="11998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113030</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57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109203</xdr:rowOff>
    </xdr:from>
    <xdr:to>
      <xdr:col>24</xdr:col>
      <xdr:colOff>152400</xdr:colOff>
      <xdr:row>58</xdr:row>
      <xdr:rowOff>109203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53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56196</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628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685,843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109519</xdr:rowOff>
    </xdr:from>
    <xdr:to>
      <xdr:col>24</xdr:col>
      <xdr:colOff>152400</xdr:colOff>
      <xdr:row>51</xdr:row>
      <xdr:rowOff>109519</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853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137816</xdr:rowOff>
    </xdr:from>
    <xdr:to>
      <xdr:col>24</xdr:col>
      <xdr:colOff>63500</xdr:colOff>
      <xdr:row>56</xdr:row>
      <xdr:rowOff>1014</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396116"/>
          <a:ext cx="838200" cy="206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20325</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79297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41898</xdr:rowOff>
    </xdr:from>
    <xdr:to>
      <xdr:col>24</xdr:col>
      <xdr:colOff>114300</xdr:colOff>
      <xdr:row>57</xdr:row>
      <xdr:rowOff>143498</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81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164998</xdr:rowOff>
    </xdr:from>
    <xdr:to>
      <xdr:col>19</xdr:col>
      <xdr:colOff>177800</xdr:colOff>
      <xdr:row>56</xdr:row>
      <xdr:rowOff>1014</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594748"/>
          <a:ext cx="889000" cy="7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67231</xdr:rowOff>
    </xdr:from>
    <xdr:to>
      <xdr:col>20</xdr:col>
      <xdr:colOff>38100</xdr:colOff>
      <xdr:row>57</xdr:row>
      <xdr:rowOff>168831</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3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159958</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932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164998</xdr:rowOff>
    </xdr:from>
    <xdr:to>
      <xdr:col>15</xdr:col>
      <xdr:colOff>50800</xdr:colOff>
      <xdr:row>56</xdr:row>
      <xdr:rowOff>58420</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594748"/>
          <a:ext cx="889000" cy="64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70454</xdr:rowOff>
    </xdr:from>
    <xdr:to>
      <xdr:col>15</xdr:col>
      <xdr:colOff>101600</xdr:colOff>
      <xdr:row>58</xdr:row>
      <xdr:rowOff>604</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843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163181</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935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57145</xdr:rowOff>
    </xdr:from>
    <xdr:to>
      <xdr:col>10</xdr:col>
      <xdr:colOff>114300</xdr:colOff>
      <xdr:row>56</xdr:row>
      <xdr:rowOff>58420</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486895"/>
          <a:ext cx="889000" cy="172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67270</xdr:rowOff>
    </xdr:from>
    <xdr:to>
      <xdr:col>10</xdr:col>
      <xdr:colOff>165100</xdr:colOff>
      <xdr:row>57</xdr:row>
      <xdr:rowOff>168870</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39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159997</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932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70541</xdr:rowOff>
    </xdr:from>
    <xdr:to>
      <xdr:col>6</xdr:col>
      <xdr:colOff>38100</xdr:colOff>
      <xdr:row>57</xdr:row>
      <xdr:rowOff>691</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671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163268</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764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87016</xdr:rowOff>
    </xdr:from>
    <xdr:to>
      <xdr:col>24</xdr:col>
      <xdr:colOff>114300</xdr:colOff>
      <xdr:row>55</xdr:row>
      <xdr:rowOff>17166</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345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109893</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196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400,989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121664</xdr:rowOff>
    </xdr:from>
    <xdr:to>
      <xdr:col>20</xdr:col>
      <xdr:colOff>38100</xdr:colOff>
      <xdr:row>56</xdr:row>
      <xdr:rowOff>51814</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551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68341</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9326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114198</xdr:rowOff>
    </xdr:from>
    <xdr:to>
      <xdr:col>15</xdr:col>
      <xdr:colOff>101600</xdr:colOff>
      <xdr:row>56</xdr:row>
      <xdr:rowOff>44348</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543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60875</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319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7620</xdr:rowOff>
    </xdr:from>
    <xdr:to>
      <xdr:col>10</xdr:col>
      <xdr:colOff>165100</xdr:colOff>
      <xdr:row>56</xdr:row>
      <xdr:rowOff>109220</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60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125747</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3840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6345</xdr:rowOff>
    </xdr:from>
    <xdr:to>
      <xdr:col>6</xdr:col>
      <xdr:colOff>38100</xdr:colOff>
      <xdr:row>55</xdr:row>
      <xdr:rowOff>107945</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436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124472</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211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65953</xdr:rowOff>
    </xdr:from>
    <xdr:to>
      <xdr:col>24</xdr:col>
      <xdr:colOff>62865</xdr:colOff>
      <xdr:row>77</xdr:row>
      <xdr:rowOff>87807</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410353"/>
          <a:ext cx="1270" cy="879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91634</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293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87807</xdr:rowOff>
    </xdr:from>
    <xdr:to>
      <xdr:col>24</xdr:col>
      <xdr:colOff>152400</xdr:colOff>
      <xdr:row>77</xdr:row>
      <xdr:rowOff>87807</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289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12630</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2185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341,130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72</xdr:row>
      <xdr:rowOff>65953</xdr:rowOff>
    </xdr:from>
    <xdr:to>
      <xdr:col>24</xdr:col>
      <xdr:colOff>152400</xdr:colOff>
      <xdr:row>72</xdr:row>
      <xdr:rowOff>65953</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4103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9375</xdr:rowOff>
    </xdr:from>
    <xdr:to>
      <xdr:col>24</xdr:col>
      <xdr:colOff>63500</xdr:colOff>
      <xdr:row>77</xdr:row>
      <xdr:rowOff>13646</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3211025"/>
          <a:ext cx="838200" cy="4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139909</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8272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206,347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117032</xdr:rowOff>
    </xdr:from>
    <xdr:to>
      <xdr:col>24</xdr:col>
      <xdr:colOff>114300</xdr:colOff>
      <xdr:row>76</xdr:row>
      <xdr:rowOff>47182</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975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13646</xdr:rowOff>
    </xdr:from>
    <xdr:to>
      <xdr:col>19</xdr:col>
      <xdr:colOff>177800</xdr:colOff>
      <xdr:row>77</xdr:row>
      <xdr:rowOff>43757</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3215296"/>
          <a:ext cx="889000" cy="30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169706</xdr:rowOff>
    </xdr:from>
    <xdr:to>
      <xdr:col>20</xdr:col>
      <xdr:colOff>38100</xdr:colOff>
      <xdr:row>76</xdr:row>
      <xdr:rowOff>99856</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028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116382</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28036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43757</xdr:rowOff>
    </xdr:from>
    <xdr:to>
      <xdr:col>15</xdr:col>
      <xdr:colOff>50800</xdr:colOff>
      <xdr:row>77</xdr:row>
      <xdr:rowOff>61254</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3245407"/>
          <a:ext cx="889000" cy="17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44647</xdr:rowOff>
    </xdr:from>
    <xdr:to>
      <xdr:col>15</xdr:col>
      <xdr:colOff>101600</xdr:colOff>
      <xdr:row>76</xdr:row>
      <xdr:rowOff>146247</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074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162775</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28500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61254</xdr:rowOff>
    </xdr:from>
    <xdr:to>
      <xdr:col>10</xdr:col>
      <xdr:colOff>114300</xdr:colOff>
      <xdr:row>77</xdr:row>
      <xdr:rowOff>163370</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262904"/>
          <a:ext cx="889000" cy="102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14728</xdr:rowOff>
    </xdr:from>
    <xdr:to>
      <xdr:col>10</xdr:col>
      <xdr:colOff>165100</xdr:colOff>
      <xdr:row>76</xdr:row>
      <xdr:rowOff>116328</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044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132856</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2820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131936</xdr:rowOff>
    </xdr:from>
    <xdr:to>
      <xdr:col>6</xdr:col>
      <xdr:colOff>38100</xdr:colOff>
      <xdr:row>77</xdr:row>
      <xdr:rowOff>62086</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162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78613</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2937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130025</xdr:rowOff>
    </xdr:from>
    <xdr:to>
      <xdr:col>24</xdr:col>
      <xdr:colOff>114300</xdr:colOff>
      <xdr:row>77</xdr:row>
      <xdr:rowOff>60175</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3160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44952</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3075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134296</xdr:rowOff>
    </xdr:from>
    <xdr:to>
      <xdr:col>20</xdr:col>
      <xdr:colOff>38100</xdr:colOff>
      <xdr:row>77</xdr:row>
      <xdr:rowOff>64446</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3164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55573</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3257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164407</xdr:rowOff>
    </xdr:from>
    <xdr:to>
      <xdr:col>15</xdr:col>
      <xdr:colOff>101600</xdr:colOff>
      <xdr:row>77</xdr:row>
      <xdr:rowOff>94557</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319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85684</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3287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10454</xdr:rowOff>
    </xdr:from>
    <xdr:to>
      <xdr:col>10</xdr:col>
      <xdr:colOff>165100</xdr:colOff>
      <xdr:row>77</xdr:row>
      <xdr:rowOff>112054</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212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103181</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3304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112570</xdr:rowOff>
    </xdr:from>
    <xdr:to>
      <xdr:col>6</xdr:col>
      <xdr:colOff>38100</xdr:colOff>
      <xdr:row>78</xdr:row>
      <xdr:rowOff>42720</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314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33847</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3406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衛生費グラフ枠">
          <a:extLst>
            <a:ext uri="{FF2B5EF4-FFF2-40B4-BE49-F238E27FC236}">
              <a16:creationId xmlns:a16="http://schemas.microsoft.com/office/drawing/2014/main" id="{00000000-0008-0000-07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89660</xdr:rowOff>
    </xdr:from>
    <xdr:to>
      <xdr:col>24</xdr:col>
      <xdr:colOff>62865</xdr:colOff>
      <xdr:row>98</xdr:row>
      <xdr:rowOff>15478</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flipV="1">
          <a:off x="4633595" y="15691610"/>
          <a:ext cx="1270" cy="1125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19305</xdr:rowOff>
    </xdr:from>
    <xdr:ext cx="534377" cy="259045"/>
    <xdr:sp macro="" textlink="">
      <xdr:nvSpPr>
        <xdr:cNvPr id="225" name="衛生費最小値テキスト">
          <a:extLst>
            <a:ext uri="{FF2B5EF4-FFF2-40B4-BE49-F238E27FC236}">
              <a16:creationId xmlns:a16="http://schemas.microsoft.com/office/drawing/2014/main" id="{00000000-0008-0000-0700-0000E1000000}"/>
            </a:ext>
          </a:extLst>
        </xdr:cNvPr>
        <xdr:cNvSpPr txBox="1"/>
      </xdr:nvSpPr>
      <xdr:spPr>
        <a:xfrm>
          <a:off x="4686300" y="16821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15478</xdr:rowOff>
    </xdr:from>
    <xdr:to>
      <xdr:col>24</xdr:col>
      <xdr:colOff>152400</xdr:colOff>
      <xdr:row>98</xdr:row>
      <xdr:rowOff>15478</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6817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36337</xdr:rowOff>
    </xdr:from>
    <xdr:ext cx="599010" cy="259045"/>
    <xdr:sp macro="" textlink="">
      <xdr:nvSpPr>
        <xdr:cNvPr id="227" name="衛生費最大値テキスト">
          <a:extLst>
            <a:ext uri="{FF2B5EF4-FFF2-40B4-BE49-F238E27FC236}">
              <a16:creationId xmlns:a16="http://schemas.microsoft.com/office/drawing/2014/main" id="{00000000-0008-0000-0700-0000E3000000}"/>
            </a:ext>
          </a:extLst>
        </xdr:cNvPr>
        <xdr:cNvSpPr txBox="1"/>
      </xdr:nvSpPr>
      <xdr:spPr>
        <a:xfrm>
          <a:off x="4686300" y="15466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273,445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89660</xdr:rowOff>
    </xdr:from>
    <xdr:to>
      <xdr:col>24</xdr:col>
      <xdr:colOff>152400</xdr:colOff>
      <xdr:row>91</xdr:row>
      <xdr:rowOff>89660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5691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99014</xdr:rowOff>
    </xdr:from>
    <xdr:to>
      <xdr:col>24</xdr:col>
      <xdr:colOff>63500</xdr:colOff>
      <xdr:row>94</xdr:row>
      <xdr:rowOff>157252</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3797300" y="16215314"/>
          <a:ext cx="838200" cy="58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75365</xdr:rowOff>
    </xdr:from>
    <xdr:ext cx="534377" cy="259045"/>
    <xdr:sp macro="" textlink="">
      <xdr:nvSpPr>
        <xdr:cNvPr id="230" name="衛生費平均値テキスト">
          <a:extLst>
            <a:ext uri="{FF2B5EF4-FFF2-40B4-BE49-F238E27FC236}">
              <a16:creationId xmlns:a16="http://schemas.microsoft.com/office/drawing/2014/main" id="{00000000-0008-0000-0700-0000E6000000}"/>
            </a:ext>
          </a:extLst>
        </xdr:cNvPr>
        <xdr:cNvSpPr txBox="1"/>
      </xdr:nvSpPr>
      <xdr:spPr>
        <a:xfrm>
          <a:off x="4686300" y="165345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96938</xdr:rowOff>
    </xdr:from>
    <xdr:to>
      <xdr:col>24</xdr:col>
      <xdr:colOff>114300</xdr:colOff>
      <xdr:row>97</xdr:row>
      <xdr:rowOff>27088</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4584700" y="16556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99014</xdr:rowOff>
    </xdr:from>
    <xdr:to>
      <xdr:col>19</xdr:col>
      <xdr:colOff>177800</xdr:colOff>
      <xdr:row>95</xdr:row>
      <xdr:rowOff>102022</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2908300" y="16215314"/>
          <a:ext cx="889000" cy="174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117658</xdr:rowOff>
    </xdr:from>
    <xdr:to>
      <xdr:col>20</xdr:col>
      <xdr:colOff>38100</xdr:colOff>
      <xdr:row>97</xdr:row>
      <xdr:rowOff>47808</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3746500" y="16576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38935</xdr:rowOff>
    </xdr:from>
    <xdr:ext cx="534377" cy="259045"/>
    <xdr:sp macro="" textlink="">
      <xdr:nvSpPr>
        <xdr:cNvPr id="234" name="テキスト ボックス 233">
          <a:extLst>
            <a:ext uri="{FF2B5EF4-FFF2-40B4-BE49-F238E27FC236}">
              <a16:creationId xmlns:a16="http://schemas.microsoft.com/office/drawing/2014/main" id="{00000000-0008-0000-0700-0000EA000000}"/>
            </a:ext>
          </a:extLst>
        </xdr:cNvPr>
        <xdr:cNvSpPr txBox="1"/>
      </xdr:nvSpPr>
      <xdr:spPr>
        <a:xfrm>
          <a:off x="3530111" y="16669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49225</xdr:rowOff>
    </xdr:from>
    <xdr:to>
      <xdr:col>15</xdr:col>
      <xdr:colOff>50800</xdr:colOff>
      <xdr:row>95</xdr:row>
      <xdr:rowOff>102022</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2019300" y="16336975"/>
          <a:ext cx="889000" cy="52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115463</xdr:rowOff>
    </xdr:from>
    <xdr:to>
      <xdr:col>15</xdr:col>
      <xdr:colOff>101600</xdr:colOff>
      <xdr:row>97</xdr:row>
      <xdr:rowOff>45613</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2857500" y="16574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36740</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2641111" y="16667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49225</xdr:rowOff>
    </xdr:from>
    <xdr:to>
      <xdr:col>10</xdr:col>
      <xdr:colOff>114300</xdr:colOff>
      <xdr:row>95</xdr:row>
      <xdr:rowOff>106581</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1130300" y="16336975"/>
          <a:ext cx="889000" cy="57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121041</xdr:rowOff>
    </xdr:from>
    <xdr:to>
      <xdr:col>10</xdr:col>
      <xdr:colOff>165100</xdr:colOff>
      <xdr:row>97</xdr:row>
      <xdr:rowOff>51191</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968500" y="16580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42318</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1752111" y="16672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153064</xdr:rowOff>
    </xdr:from>
    <xdr:to>
      <xdr:col>6</xdr:col>
      <xdr:colOff>38100</xdr:colOff>
      <xdr:row>97</xdr:row>
      <xdr:rowOff>83214</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079500" y="16612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74341</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863111" y="16704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106452</xdr:rowOff>
    </xdr:from>
    <xdr:to>
      <xdr:col>24</xdr:col>
      <xdr:colOff>114300</xdr:colOff>
      <xdr:row>95</xdr:row>
      <xdr:rowOff>36602</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4584700" y="16222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129329</xdr:rowOff>
    </xdr:from>
    <xdr:ext cx="599010" cy="259045"/>
    <xdr:sp macro="" textlink="">
      <xdr:nvSpPr>
        <xdr:cNvPr id="249" name="衛生費該当値テキスト">
          <a:extLst>
            <a:ext uri="{FF2B5EF4-FFF2-40B4-BE49-F238E27FC236}">
              <a16:creationId xmlns:a16="http://schemas.microsoft.com/office/drawing/2014/main" id="{00000000-0008-0000-0700-0000F9000000}"/>
            </a:ext>
          </a:extLst>
        </xdr:cNvPr>
        <xdr:cNvSpPr txBox="1"/>
      </xdr:nvSpPr>
      <xdr:spPr>
        <a:xfrm>
          <a:off x="4686300" y="16074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48214</xdr:rowOff>
    </xdr:from>
    <xdr:to>
      <xdr:col>20</xdr:col>
      <xdr:colOff>38100</xdr:colOff>
      <xdr:row>94</xdr:row>
      <xdr:rowOff>149814</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3746500" y="16164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166341</xdr:rowOff>
    </xdr:from>
    <xdr:ext cx="59901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497795" y="15939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51222</xdr:rowOff>
    </xdr:from>
    <xdr:to>
      <xdr:col>15</xdr:col>
      <xdr:colOff>101600</xdr:colOff>
      <xdr:row>95</xdr:row>
      <xdr:rowOff>152822</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2857500" y="16338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169349</xdr:rowOff>
    </xdr:from>
    <xdr:ext cx="59901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608795" y="16114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169875</xdr:rowOff>
    </xdr:from>
    <xdr:to>
      <xdr:col>10</xdr:col>
      <xdr:colOff>165100</xdr:colOff>
      <xdr:row>95</xdr:row>
      <xdr:rowOff>100025</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968500" y="16286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116552</xdr:rowOff>
    </xdr:from>
    <xdr:ext cx="59901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719795" y="16061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55781</xdr:rowOff>
    </xdr:from>
    <xdr:to>
      <xdr:col>6</xdr:col>
      <xdr:colOff>38100</xdr:colOff>
      <xdr:row>95</xdr:row>
      <xdr:rowOff>157381</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079500" y="16343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2458</xdr:rowOff>
    </xdr:from>
    <xdr:ext cx="59901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830795" y="16118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7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25727</xdr:rowOff>
    </xdr:from>
    <xdr:to>
      <xdr:col>54</xdr:col>
      <xdr:colOff>189865</xdr:colOff>
      <xdr:row>39</xdr:row>
      <xdr:rowOff>98878</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475595" y="5340677"/>
          <a:ext cx="1270" cy="14447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143854</xdr:rowOff>
    </xdr:from>
    <xdr:ext cx="469744" cy="259045"/>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528300" y="5115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4,424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25727</xdr:rowOff>
    </xdr:from>
    <xdr:to>
      <xdr:col>55</xdr:col>
      <xdr:colOff>88900</xdr:colOff>
      <xdr:row>31</xdr:row>
      <xdr:rowOff>25727</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5340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58384</xdr:rowOff>
    </xdr:from>
    <xdr:to>
      <xdr:col>55</xdr:col>
      <xdr:colOff>0</xdr:colOff>
      <xdr:row>39</xdr:row>
      <xdr:rowOff>58710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9639300" y="6744934"/>
          <a:ext cx="838200" cy="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95122</xdr:rowOff>
    </xdr:from>
    <xdr:ext cx="378565" cy="259045"/>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528300" y="643877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72245</xdr:rowOff>
    </xdr:from>
    <xdr:to>
      <xdr:col>55</xdr:col>
      <xdr:colOff>50800</xdr:colOff>
      <xdr:row>39</xdr:row>
      <xdr:rowOff>2395</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10426700" y="6587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58384</xdr:rowOff>
    </xdr:from>
    <xdr:to>
      <xdr:col>50</xdr:col>
      <xdr:colOff>114300</xdr:colOff>
      <xdr:row>39</xdr:row>
      <xdr:rowOff>58710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8750300" y="6744934"/>
          <a:ext cx="889000" cy="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68980</xdr:rowOff>
    </xdr:from>
    <xdr:to>
      <xdr:col>50</xdr:col>
      <xdr:colOff>165100</xdr:colOff>
      <xdr:row>38</xdr:row>
      <xdr:rowOff>170580</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588500" y="65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15656</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50017" y="63593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58384</xdr:rowOff>
    </xdr:from>
    <xdr:to>
      <xdr:col>45</xdr:col>
      <xdr:colOff>177800</xdr:colOff>
      <xdr:row>39</xdr:row>
      <xdr:rowOff>60343</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7861300" y="6744934"/>
          <a:ext cx="889000" cy="1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31424</xdr:rowOff>
    </xdr:from>
    <xdr:to>
      <xdr:col>46</xdr:col>
      <xdr:colOff>38100</xdr:colOff>
      <xdr:row>38</xdr:row>
      <xdr:rowOff>133024</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99500" y="6546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149550</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61017" y="63217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37483</xdr:rowOff>
    </xdr:from>
    <xdr:to>
      <xdr:col>41</xdr:col>
      <xdr:colOff>50800</xdr:colOff>
      <xdr:row>39</xdr:row>
      <xdr:rowOff>60343</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6972300" y="6724033"/>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149969</xdr:rowOff>
    </xdr:from>
    <xdr:to>
      <xdr:col>41</xdr:col>
      <xdr:colOff>101600</xdr:colOff>
      <xdr:row>38</xdr:row>
      <xdr:rowOff>80119</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10500" y="6493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96646</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72017" y="62688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49058</xdr:rowOff>
    </xdr:from>
    <xdr:to>
      <xdr:col>36</xdr:col>
      <xdr:colOff>165100</xdr:colOff>
      <xdr:row>38</xdr:row>
      <xdr:rowOff>150658</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921500" y="6564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167185</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83017" y="63393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7584</xdr:rowOff>
    </xdr:from>
    <xdr:to>
      <xdr:col>55</xdr:col>
      <xdr:colOff>50800</xdr:colOff>
      <xdr:row>39</xdr:row>
      <xdr:rowOff>109184</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10426700" y="6694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93961</xdr:rowOff>
    </xdr:from>
    <xdr:ext cx="378565" cy="259045"/>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528300" y="66090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7910</xdr:rowOff>
    </xdr:from>
    <xdr:to>
      <xdr:col>50</xdr:col>
      <xdr:colOff>165100</xdr:colOff>
      <xdr:row>39</xdr:row>
      <xdr:rowOff>109510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588500" y="6694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100637</xdr:rowOff>
    </xdr:from>
    <xdr:ext cx="378565"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50017" y="67871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7584</xdr:rowOff>
    </xdr:from>
    <xdr:to>
      <xdr:col>46</xdr:col>
      <xdr:colOff>38100</xdr:colOff>
      <xdr:row>39</xdr:row>
      <xdr:rowOff>109184</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99500" y="6694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100311</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61017" y="67868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9543</xdr:rowOff>
    </xdr:from>
    <xdr:to>
      <xdr:col>41</xdr:col>
      <xdr:colOff>101600</xdr:colOff>
      <xdr:row>39</xdr:row>
      <xdr:rowOff>111143</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10500" y="6696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102270</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672017" y="67888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158133</xdr:rowOff>
    </xdr:from>
    <xdr:to>
      <xdr:col>36</xdr:col>
      <xdr:colOff>165100</xdr:colOff>
      <xdr:row>39</xdr:row>
      <xdr:rowOff>88283</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921500" y="6673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79410</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783017" y="67659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73546</xdr:rowOff>
    </xdr:from>
    <xdr:to>
      <xdr:col>54</xdr:col>
      <xdr:colOff>189865</xdr:colOff>
      <xdr:row>59</xdr:row>
      <xdr:rowOff>31966</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646046"/>
          <a:ext cx="1270" cy="1501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35793</xdr:rowOff>
    </xdr:from>
    <xdr:ext cx="378565"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1513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31966</xdr:rowOff>
    </xdr:from>
    <xdr:to>
      <xdr:col>55</xdr:col>
      <xdr:colOff>88900</xdr:colOff>
      <xdr:row>59</xdr:row>
      <xdr:rowOff>31966</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147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20223</xdr:rowOff>
    </xdr:from>
    <xdr:ext cx="599010"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421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119,209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73546</xdr:rowOff>
    </xdr:from>
    <xdr:to>
      <xdr:col>55</xdr:col>
      <xdr:colOff>88900</xdr:colOff>
      <xdr:row>50</xdr:row>
      <xdr:rowOff>73546</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646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34112</xdr:rowOff>
    </xdr:from>
    <xdr:to>
      <xdr:col>55</xdr:col>
      <xdr:colOff>0</xdr:colOff>
      <xdr:row>58</xdr:row>
      <xdr:rowOff>55550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9639300" y="9978212"/>
          <a:ext cx="838200" cy="21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134180</xdr:rowOff>
    </xdr:from>
    <xdr:ext cx="534377"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5639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111303</xdr:rowOff>
    </xdr:from>
    <xdr:to>
      <xdr:col>55</xdr:col>
      <xdr:colOff>50800</xdr:colOff>
      <xdr:row>57</xdr:row>
      <xdr:rowOff>41453</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712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34112</xdr:rowOff>
    </xdr:from>
    <xdr:to>
      <xdr:col>50</xdr:col>
      <xdr:colOff>114300</xdr:colOff>
      <xdr:row>58</xdr:row>
      <xdr:rowOff>56096</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8750300" y="9978212"/>
          <a:ext cx="889000" cy="21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117437</xdr:rowOff>
    </xdr:from>
    <xdr:to>
      <xdr:col>50</xdr:col>
      <xdr:colOff>165100</xdr:colOff>
      <xdr:row>57</xdr:row>
      <xdr:rowOff>47587</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718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64114</xdr:rowOff>
    </xdr:from>
    <xdr:ext cx="534377"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372111" y="9493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56096</xdr:rowOff>
    </xdr:from>
    <xdr:to>
      <xdr:col>45</xdr:col>
      <xdr:colOff>177800</xdr:colOff>
      <xdr:row>58</xdr:row>
      <xdr:rowOff>83451</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7861300" y="10000196"/>
          <a:ext cx="889000" cy="27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110706</xdr:rowOff>
    </xdr:from>
    <xdr:to>
      <xdr:col>46</xdr:col>
      <xdr:colOff>38100</xdr:colOff>
      <xdr:row>57</xdr:row>
      <xdr:rowOff>40856</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711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57383</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483111" y="9487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62014</xdr:rowOff>
    </xdr:from>
    <xdr:to>
      <xdr:col>41</xdr:col>
      <xdr:colOff>50800</xdr:colOff>
      <xdr:row>58</xdr:row>
      <xdr:rowOff>83451</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6972300" y="10006114"/>
          <a:ext cx="889000" cy="21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123990</xdr:rowOff>
    </xdr:from>
    <xdr:to>
      <xdr:col>41</xdr:col>
      <xdr:colOff>101600</xdr:colOff>
      <xdr:row>57</xdr:row>
      <xdr:rowOff>54140</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725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70667</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594111" y="9500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87211</xdr:rowOff>
    </xdr:from>
    <xdr:to>
      <xdr:col>36</xdr:col>
      <xdr:colOff>165100</xdr:colOff>
      <xdr:row>57</xdr:row>
      <xdr:rowOff>17361</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688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33888</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05111" y="9463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4750</xdr:rowOff>
    </xdr:from>
    <xdr:to>
      <xdr:col>55</xdr:col>
      <xdr:colOff>50800</xdr:colOff>
      <xdr:row>58</xdr:row>
      <xdr:rowOff>106350</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9948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154627</xdr:rowOff>
    </xdr:from>
    <xdr:ext cx="534377"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927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154762</xdr:rowOff>
    </xdr:from>
    <xdr:to>
      <xdr:col>50</xdr:col>
      <xdr:colOff>165100</xdr:colOff>
      <xdr:row>58</xdr:row>
      <xdr:rowOff>84912</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9927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76039</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372111" y="10020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5296</xdr:rowOff>
    </xdr:from>
    <xdr:to>
      <xdr:col>46</xdr:col>
      <xdr:colOff>38100</xdr:colOff>
      <xdr:row>58</xdr:row>
      <xdr:rowOff>106896</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9949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98023</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483111" y="10042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32651</xdr:rowOff>
    </xdr:from>
    <xdr:to>
      <xdr:col>41</xdr:col>
      <xdr:colOff>101600</xdr:colOff>
      <xdr:row>58</xdr:row>
      <xdr:rowOff>134251</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9976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125378</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594111" y="10069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11214</xdr:rowOff>
    </xdr:from>
    <xdr:to>
      <xdr:col>36</xdr:col>
      <xdr:colOff>165100</xdr:colOff>
      <xdr:row>58</xdr:row>
      <xdr:rowOff>112814</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9955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103941</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05111" y="10048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113605</xdr:rowOff>
    </xdr:from>
    <xdr:to>
      <xdr:col>54</xdr:col>
      <xdr:colOff>189865</xdr:colOff>
      <xdr:row>79</xdr:row>
      <xdr:rowOff>37215</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115105"/>
          <a:ext cx="1270" cy="1466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41042</xdr:rowOff>
    </xdr:from>
    <xdr:ext cx="469744"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585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37215</xdr:rowOff>
    </xdr:from>
    <xdr:to>
      <xdr:col>55</xdr:col>
      <xdr:colOff>88900</xdr:colOff>
      <xdr:row>79</xdr:row>
      <xdr:rowOff>37215</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581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60282</xdr:rowOff>
    </xdr:from>
    <xdr:ext cx="599010"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8903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386,849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113605</xdr:rowOff>
    </xdr:from>
    <xdr:to>
      <xdr:col>55</xdr:col>
      <xdr:colOff>88900</xdr:colOff>
      <xdr:row>70</xdr:row>
      <xdr:rowOff>113605</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115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59689</xdr:rowOff>
    </xdr:from>
    <xdr:to>
      <xdr:col>55</xdr:col>
      <xdr:colOff>0</xdr:colOff>
      <xdr:row>77</xdr:row>
      <xdr:rowOff>71265</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9639300" y="13261339"/>
          <a:ext cx="838200" cy="11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71896</xdr:rowOff>
    </xdr:from>
    <xdr:ext cx="534377"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34449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93469</xdr:rowOff>
    </xdr:from>
    <xdr:to>
      <xdr:col>55</xdr:col>
      <xdr:colOff>50800</xdr:colOff>
      <xdr:row>79</xdr:row>
      <xdr:rowOff>23619</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466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28116</xdr:rowOff>
    </xdr:from>
    <xdr:to>
      <xdr:col>50</xdr:col>
      <xdr:colOff>114300</xdr:colOff>
      <xdr:row>77</xdr:row>
      <xdr:rowOff>59689</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8750300" y="13229766"/>
          <a:ext cx="889000" cy="31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86328</xdr:rowOff>
    </xdr:from>
    <xdr:to>
      <xdr:col>50</xdr:col>
      <xdr:colOff>165100</xdr:colOff>
      <xdr:row>79</xdr:row>
      <xdr:rowOff>16478</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45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7605</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372111" y="13552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11844</xdr:rowOff>
    </xdr:from>
    <xdr:to>
      <xdr:col>45</xdr:col>
      <xdr:colOff>177800</xdr:colOff>
      <xdr:row>77</xdr:row>
      <xdr:rowOff>28116</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7861300" y="13213494"/>
          <a:ext cx="889000" cy="16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60858</xdr:rowOff>
    </xdr:from>
    <xdr:to>
      <xdr:col>46</xdr:col>
      <xdr:colOff>38100</xdr:colOff>
      <xdr:row>78</xdr:row>
      <xdr:rowOff>162458</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433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153585</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483111" y="13526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104956</xdr:rowOff>
    </xdr:from>
    <xdr:to>
      <xdr:col>41</xdr:col>
      <xdr:colOff>50800</xdr:colOff>
      <xdr:row>77</xdr:row>
      <xdr:rowOff>11844</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6972300" y="13135156"/>
          <a:ext cx="889000" cy="78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64638</xdr:rowOff>
    </xdr:from>
    <xdr:to>
      <xdr:col>41</xdr:col>
      <xdr:colOff>101600</xdr:colOff>
      <xdr:row>78</xdr:row>
      <xdr:rowOff>166238</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437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157365</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594111" y="13530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55254</xdr:rowOff>
    </xdr:from>
    <xdr:to>
      <xdr:col>36</xdr:col>
      <xdr:colOff>165100</xdr:colOff>
      <xdr:row>78</xdr:row>
      <xdr:rowOff>156854</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428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147981</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3521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20465</xdr:rowOff>
    </xdr:from>
    <xdr:to>
      <xdr:col>55</xdr:col>
      <xdr:colOff>50800</xdr:colOff>
      <xdr:row>77</xdr:row>
      <xdr:rowOff>122065</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3222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43342</xdr:rowOff>
    </xdr:from>
    <xdr:ext cx="534377"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3073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8889</xdr:rowOff>
    </xdr:from>
    <xdr:to>
      <xdr:col>50</xdr:col>
      <xdr:colOff>165100</xdr:colOff>
      <xdr:row>77</xdr:row>
      <xdr:rowOff>110489</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21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127016</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372111" y="12985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148766</xdr:rowOff>
    </xdr:from>
    <xdr:to>
      <xdr:col>46</xdr:col>
      <xdr:colOff>38100</xdr:colOff>
      <xdr:row>77</xdr:row>
      <xdr:rowOff>78916</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3178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95444</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483111" y="12954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132494</xdr:rowOff>
    </xdr:from>
    <xdr:to>
      <xdr:col>41</xdr:col>
      <xdr:colOff>101600</xdr:colOff>
      <xdr:row>77</xdr:row>
      <xdr:rowOff>62644</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3162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79171</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594111" y="12937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54156</xdr:rowOff>
    </xdr:from>
    <xdr:to>
      <xdr:col>36</xdr:col>
      <xdr:colOff>165100</xdr:colOff>
      <xdr:row>76</xdr:row>
      <xdr:rowOff>155756</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3084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75</xdr:row>
      <xdr:rowOff>833</xdr:rowOff>
    </xdr:from>
    <xdr:ext cx="599010"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672795" y="12859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a:extLst>
            <a:ext uri="{FF2B5EF4-FFF2-40B4-BE49-F238E27FC236}">
              <a16:creationId xmlns:a16="http://schemas.microsoft.com/office/drawing/2014/main" id="{00000000-0008-0000-07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129040</xdr:rowOff>
    </xdr:from>
    <xdr:to>
      <xdr:col>54</xdr:col>
      <xdr:colOff>189865</xdr:colOff>
      <xdr:row>99</xdr:row>
      <xdr:rowOff>40680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flipV="1">
          <a:off x="10475595" y="15559540"/>
          <a:ext cx="1270" cy="1454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44507</xdr:rowOff>
    </xdr:from>
    <xdr:ext cx="534377" cy="259045"/>
    <xdr:sp macro="" textlink="">
      <xdr:nvSpPr>
        <xdr:cNvPr id="457" name="土木費最小値テキスト">
          <a:extLst>
            <a:ext uri="{FF2B5EF4-FFF2-40B4-BE49-F238E27FC236}">
              <a16:creationId xmlns:a16="http://schemas.microsoft.com/office/drawing/2014/main" id="{00000000-0008-0000-0700-0000C9010000}"/>
            </a:ext>
          </a:extLst>
        </xdr:cNvPr>
        <xdr:cNvSpPr txBox="1"/>
      </xdr:nvSpPr>
      <xdr:spPr>
        <a:xfrm>
          <a:off x="10528300" y="17018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40680</xdr:rowOff>
    </xdr:from>
    <xdr:to>
      <xdr:col>55</xdr:col>
      <xdr:colOff>88900</xdr:colOff>
      <xdr:row>99</xdr:row>
      <xdr:rowOff>40680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10388600" y="17014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75717</xdr:rowOff>
    </xdr:from>
    <xdr:ext cx="599010" cy="259045"/>
    <xdr:sp macro="" textlink="">
      <xdr:nvSpPr>
        <xdr:cNvPr id="459" name="土木費最大値テキスト">
          <a:extLst>
            <a:ext uri="{FF2B5EF4-FFF2-40B4-BE49-F238E27FC236}">
              <a16:creationId xmlns:a16="http://schemas.microsoft.com/office/drawing/2014/main" id="{00000000-0008-0000-0700-0000CB010000}"/>
            </a:ext>
          </a:extLst>
        </xdr:cNvPr>
        <xdr:cNvSpPr txBox="1"/>
      </xdr:nvSpPr>
      <xdr:spPr>
        <a:xfrm>
          <a:off x="10528300" y="15334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463,264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129040</xdr:rowOff>
    </xdr:from>
    <xdr:to>
      <xdr:col>55</xdr:col>
      <xdr:colOff>88900</xdr:colOff>
      <xdr:row>90</xdr:row>
      <xdr:rowOff>129040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5559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25530</xdr:rowOff>
    </xdr:from>
    <xdr:to>
      <xdr:col>55</xdr:col>
      <xdr:colOff>0</xdr:colOff>
      <xdr:row>98</xdr:row>
      <xdr:rowOff>38322</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9639300" y="16827630"/>
          <a:ext cx="838200" cy="12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131522</xdr:rowOff>
    </xdr:from>
    <xdr:ext cx="534377" cy="259045"/>
    <xdr:sp macro="" textlink="">
      <xdr:nvSpPr>
        <xdr:cNvPr id="462" name="土木費平均値テキスト">
          <a:extLst>
            <a:ext uri="{FF2B5EF4-FFF2-40B4-BE49-F238E27FC236}">
              <a16:creationId xmlns:a16="http://schemas.microsoft.com/office/drawing/2014/main" id="{00000000-0008-0000-0700-0000CE010000}"/>
            </a:ext>
          </a:extLst>
        </xdr:cNvPr>
        <xdr:cNvSpPr txBox="1"/>
      </xdr:nvSpPr>
      <xdr:spPr>
        <a:xfrm>
          <a:off x="10528300" y="167621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153095</xdr:rowOff>
    </xdr:from>
    <xdr:to>
      <xdr:col>55</xdr:col>
      <xdr:colOff>50800</xdr:colOff>
      <xdr:row>98</xdr:row>
      <xdr:rowOff>83245</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10426700" y="16783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38322</xdr:rowOff>
    </xdr:from>
    <xdr:to>
      <xdr:col>50</xdr:col>
      <xdr:colOff>114300</xdr:colOff>
      <xdr:row>98</xdr:row>
      <xdr:rowOff>52665</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8750300" y="16840422"/>
          <a:ext cx="889000" cy="14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170112</xdr:rowOff>
    </xdr:from>
    <xdr:to>
      <xdr:col>50</xdr:col>
      <xdr:colOff>165100</xdr:colOff>
      <xdr:row>98</xdr:row>
      <xdr:rowOff>100262</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9588500" y="16800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91389</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9372111" y="16893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43994</xdr:rowOff>
    </xdr:from>
    <xdr:to>
      <xdr:col>45</xdr:col>
      <xdr:colOff>177800</xdr:colOff>
      <xdr:row>98</xdr:row>
      <xdr:rowOff>52665</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7861300" y="16846094"/>
          <a:ext cx="889000" cy="8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11450</xdr:rowOff>
    </xdr:from>
    <xdr:to>
      <xdr:col>46</xdr:col>
      <xdr:colOff>38100</xdr:colOff>
      <xdr:row>98</xdr:row>
      <xdr:rowOff>113050</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8699500" y="1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104177</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8483111" y="16906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43994</xdr:rowOff>
    </xdr:from>
    <xdr:to>
      <xdr:col>41</xdr:col>
      <xdr:colOff>50800</xdr:colOff>
      <xdr:row>98</xdr:row>
      <xdr:rowOff>73602</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6972300" y="16846094"/>
          <a:ext cx="889000" cy="29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21225</xdr:rowOff>
    </xdr:from>
    <xdr:to>
      <xdr:col>41</xdr:col>
      <xdr:colOff>101600</xdr:colOff>
      <xdr:row>98</xdr:row>
      <xdr:rowOff>122825</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7810500" y="16823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113952</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594111" y="16916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13351</xdr:rowOff>
    </xdr:from>
    <xdr:to>
      <xdr:col>36</xdr:col>
      <xdr:colOff>165100</xdr:colOff>
      <xdr:row>98</xdr:row>
      <xdr:rowOff>114951</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6921500" y="16815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131478</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6705111" y="16590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146180</xdr:rowOff>
    </xdr:from>
    <xdr:to>
      <xdr:col>55</xdr:col>
      <xdr:colOff>50800</xdr:colOff>
      <xdr:row>98</xdr:row>
      <xdr:rowOff>76330</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10426700" y="16776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169057</xdr:rowOff>
    </xdr:from>
    <xdr:ext cx="534377" cy="259045"/>
    <xdr:sp macro="" textlink="">
      <xdr:nvSpPr>
        <xdr:cNvPr id="481" name="土木費該当値テキスト">
          <a:extLst>
            <a:ext uri="{FF2B5EF4-FFF2-40B4-BE49-F238E27FC236}">
              <a16:creationId xmlns:a16="http://schemas.microsoft.com/office/drawing/2014/main" id="{00000000-0008-0000-0700-0000E1010000}"/>
            </a:ext>
          </a:extLst>
        </xdr:cNvPr>
        <xdr:cNvSpPr txBox="1"/>
      </xdr:nvSpPr>
      <xdr:spPr>
        <a:xfrm>
          <a:off x="10528300" y="16628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158972</xdr:rowOff>
    </xdr:from>
    <xdr:to>
      <xdr:col>50</xdr:col>
      <xdr:colOff>165100</xdr:colOff>
      <xdr:row>98</xdr:row>
      <xdr:rowOff>89122</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9588500" y="16789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105649</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9372111" y="16564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1865</xdr:rowOff>
    </xdr:from>
    <xdr:to>
      <xdr:col>46</xdr:col>
      <xdr:colOff>38100</xdr:colOff>
      <xdr:row>98</xdr:row>
      <xdr:rowOff>103465</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8699500" y="16803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119992</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8483111" y="16579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164644</xdr:rowOff>
    </xdr:from>
    <xdr:to>
      <xdr:col>41</xdr:col>
      <xdr:colOff>101600</xdr:colOff>
      <xdr:row>98</xdr:row>
      <xdr:rowOff>94794</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7810500" y="16795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111321</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7594111" y="16570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22802</xdr:rowOff>
    </xdr:from>
    <xdr:to>
      <xdr:col>36</xdr:col>
      <xdr:colOff>165100</xdr:colOff>
      <xdr:row>98</xdr:row>
      <xdr:rowOff>124402</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6921500" y="16824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115529</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6705111" y="16917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a:extLst>
            <a:ext uri="{FF2B5EF4-FFF2-40B4-BE49-F238E27FC236}">
              <a16:creationId xmlns:a16="http://schemas.microsoft.com/office/drawing/2014/main" id="{00000000-0008-0000-07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161831</xdr:rowOff>
    </xdr:from>
    <xdr:to>
      <xdr:col>85</xdr:col>
      <xdr:colOff>126364</xdr:colOff>
      <xdr:row>38</xdr:row>
      <xdr:rowOff>118571</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6317595" y="5648231"/>
          <a:ext cx="1269" cy="985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122398</xdr:rowOff>
    </xdr:from>
    <xdr:ext cx="534377" cy="259045"/>
    <xdr:sp macro="" textlink="">
      <xdr:nvSpPr>
        <xdr:cNvPr id="516" name="消防費最小値テキスト">
          <a:extLst>
            <a:ext uri="{FF2B5EF4-FFF2-40B4-BE49-F238E27FC236}">
              <a16:creationId xmlns:a16="http://schemas.microsoft.com/office/drawing/2014/main" id="{00000000-0008-0000-0700-000004020000}"/>
            </a:ext>
          </a:extLst>
        </xdr:cNvPr>
        <xdr:cNvSpPr txBox="1"/>
      </xdr:nvSpPr>
      <xdr:spPr>
        <a:xfrm>
          <a:off x="16370300" y="6637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118571</xdr:rowOff>
    </xdr:from>
    <xdr:to>
      <xdr:col>86</xdr:col>
      <xdr:colOff>25400</xdr:colOff>
      <xdr:row>38</xdr:row>
      <xdr:rowOff>118571</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66336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108508</xdr:rowOff>
    </xdr:from>
    <xdr:ext cx="599010" cy="259045"/>
    <xdr:sp macro="" textlink="">
      <xdr:nvSpPr>
        <xdr:cNvPr id="518" name="消防費最大値テキスト">
          <a:extLst>
            <a:ext uri="{FF2B5EF4-FFF2-40B4-BE49-F238E27FC236}">
              <a16:creationId xmlns:a16="http://schemas.microsoft.com/office/drawing/2014/main" id="{00000000-0008-0000-0700-000006020000}"/>
            </a:ext>
          </a:extLst>
        </xdr:cNvPr>
        <xdr:cNvSpPr txBox="1"/>
      </xdr:nvSpPr>
      <xdr:spPr>
        <a:xfrm>
          <a:off x="16370300" y="54234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104,467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32</xdr:row>
      <xdr:rowOff>161831</xdr:rowOff>
    </xdr:from>
    <xdr:to>
      <xdr:col>86</xdr:col>
      <xdr:colOff>25400</xdr:colOff>
      <xdr:row>32</xdr:row>
      <xdr:rowOff>161831</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5648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31</xdr:row>
      <xdr:rowOff>101796</xdr:rowOff>
    </xdr:from>
    <xdr:to>
      <xdr:col>85</xdr:col>
      <xdr:colOff>127000</xdr:colOff>
      <xdr:row>32</xdr:row>
      <xdr:rowOff>161831</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5481300" y="5416746"/>
          <a:ext cx="838200" cy="231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24339</xdr:rowOff>
    </xdr:from>
    <xdr:ext cx="534377" cy="259045"/>
    <xdr:sp macro="" textlink="">
      <xdr:nvSpPr>
        <xdr:cNvPr id="521" name="消防費平均値テキスト">
          <a:extLst>
            <a:ext uri="{FF2B5EF4-FFF2-40B4-BE49-F238E27FC236}">
              <a16:creationId xmlns:a16="http://schemas.microsoft.com/office/drawing/2014/main" id="{00000000-0008-0000-0700-000009020000}"/>
            </a:ext>
          </a:extLst>
        </xdr:cNvPr>
        <xdr:cNvSpPr txBox="1"/>
      </xdr:nvSpPr>
      <xdr:spPr>
        <a:xfrm>
          <a:off x="16370300" y="63679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45912</xdr:rowOff>
    </xdr:from>
    <xdr:to>
      <xdr:col>85</xdr:col>
      <xdr:colOff>177800</xdr:colOff>
      <xdr:row>37</xdr:row>
      <xdr:rowOff>147512</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6268700" y="6389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31</xdr:row>
      <xdr:rowOff>101796</xdr:rowOff>
    </xdr:from>
    <xdr:to>
      <xdr:col>81</xdr:col>
      <xdr:colOff>50800</xdr:colOff>
      <xdr:row>33</xdr:row>
      <xdr:rowOff>146133</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4592300" y="5416746"/>
          <a:ext cx="889000" cy="38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73780</xdr:rowOff>
    </xdr:from>
    <xdr:to>
      <xdr:col>81</xdr:col>
      <xdr:colOff>101600</xdr:colOff>
      <xdr:row>38</xdr:row>
      <xdr:rowOff>3930</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5430500" y="641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166507</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5214111" y="6510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33</xdr:row>
      <xdr:rowOff>132135</xdr:rowOff>
    </xdr:from>
    <xdr:to>
      <xdr:col>76</xdr:col>
      <xdr:colOff>114300</xdr:colOff>
      <xdr:row>33</xdr:row>
      <xdr:rowOff>146133</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3703300" y="5789985"/>
          <a:ext cx="889000" cy="13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94746</xdr:rowOff>
    </xdr:from>
    <xdr:to>
      <xdr:col>76</xdr:col>
      <xdr:colOff>165100</xdr:colOff>
      <xdr:row>38</xdr:row>
      <xdr:rowOff>24896</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4541500" y="6438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16022</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325111" y="6531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30</xdr:row>
      <xdr:rowOff>117961</xdr:rowOff>
    </xdr:from>
    <xdr:to>
      <xdr:col>71</xdr:col>
      <xdr:colOff>177800</xdr:colOff>
      <xdr:row>33</xdr:row>
      <xdr:rowOff>132135</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a:off x="12814300" y="5261461"/>
          <a:ext cx="889000" cy="528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78450</xdr:rowOff>
    </xdr:from>
    <xdr:to>
      <xdr:col>72</xdr:col>
      <xdr:colOff>38100</xdr:colOff>
      <xdr:row>38</xdr:row>
      <xdr:rowOff>8599</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3652500" y="642210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171176</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436111" y="6514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40339</xdr:rowOff>
    </xdr:from>
    <xdr:to>
      <xdr:col>67</xdr:col>
      <xdr:colOff>101600</xdr:colOff>
      <xdr:row>37</xdr:row>
      <xdr:rowOff>141939</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2763500" y="6383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133066</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547111" y="6476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32</xdr:row>
      <xdr:rowOff>111031</xdr:rowOff>
    </xdr:from>
    <xdr:to>
      <xdr:col>85</xdr:col>
      <xdr:colOff>177800</xdr:colOff>
      <xdr:row>33</xdr:row>
      <xdr:rowOff>41181</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6268700" y="5597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32</xdr:row>
      <xdr:rowOff>64058</xdr:rowOff>
    </xdr:from>
    <xdr:ext cx="599010" cy="259045"/>
    <xdr:sp macro="" textlink="">
      <xdr:nvSpPr>
        <xdr:cNvPr id="540" name="消防費該当値テキスト">
          <a:extLst>
            <a:ext uri="{FF2B5EF4-FFF2-40B4-BE49-F238E27FC236}">
              <a16:creationId xmlns:a16="http://schemas.microsoft.com/office/drawing/2014/main" id="{00000000-0008-0000-0700-00001C020000}"/>
            </a:ext>
          </a:extLst>
        </xdr:cNvPr>
        <xdr:cNvSpPr txBox="1"/>
      </xdr:nvSpPr>
      <xdr:spPr>
        <a:xfrm>
          <a:off x="16370300" y="55504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31</xdr:row>
      <xdr:rowOff>50996</xdr:rowOff>
    </xdr:from>
    <xdr:to>
      <xdr:col>81</xdr:col>
      <xdr:colOff>101600</xdr:colOff>
      <xdr:row>31</xdr:row>
      <xdr:rowOff>152596</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5430500" y="5365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29</xdr:row>
      <xdr:rowOff>169123</xdr:rowOff>
    </xdr:from>
    <xdr:ext cx="59901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181795" y="5141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33</xdr:row>
      <xdr:rowOff>95333</xdr:rowOff>
    </xdr:from>
    <xdr:to>
      <xdr:col>76</xdr:col>
      <xdr:colOff>165100</xdr:colOff>
      <xdr:row>34</xdr:row>
      <xdr:rowOff>25483</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4541500" y="5753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32</xdr:row>
      <xdr:rowOff>42010</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4325111" y="5528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33</xdr:row>
      <xdr:rowOff>81335</xdr:rowOff>
    </xdr:from>
    <xdr:to>
      <xdr:col>72</xdr:col>
      <xdr:colOff>38100</xdr:colOff>
      <xdr:row>34</xdr:row>
      <xdr:rowOff>11485</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3652500" y="5739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32</xdr:row>
      <xdr:rowOff>28012</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3436111" y="5514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30</xdr:row>
      <xdr:rowOff>67161</xdr:rowOff>
    </xdr:from>
    <xdr:to>
      <xdr:col>67</xdr:col>
      <xdr:colOff>101600</xdr:colOff>
      <xdr:row>30</xdr:row>
      <xdr:rowOff>168761</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2763500" y="5210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29</xdr:row>
      <xdr:rowOff>13838</xdr:rowOff>
    </xdr:from>
    <xdr:ext cx="599010"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514795" y="49858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a:extLst>
            <a:ext uri="{FF2B5EF4-FFF2-40B4-BE49-F238E27FC236}">
              <a16:creationId xmlns:a16="http://schemas.microsoft.com/office/drawing/2014/main" id="{00000000-0008-0000-07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119135</xdr:rowOff>
    </xdr:from>
    <xdr:to>
      <xdr:col>85</xdr:col>
      <xdr:colOff>126364</xdr:colOff>
      <xdr:row>57</xdr:row>
      <xdr:rowOff>142027</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6317595" y="8863085"/>
          <a:ext cx="1269" cy="1051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145854</xdr:rowOff>
    </xdr:from>
    <xdr:ext cx="534377" cy="259045"/>
    <xdr:sp macro="" textlink="">
      <xdr:nvSpPr>
        <xdr:cNvPr id="571" name="教育費最小値テキスト">
          <a:extLst>
            <a:ext uri="{FF2B5EF4-FFF2-40B4-BE49-F238E27FC236}">
              <a16:creationId xmlns:a16="http://schemas.microsoft.com/office/drawing/2014/main" id="{00000000-0008-0000-0700-00003B020000}"/>
            </a:ext>
          </a:extLst>
        </xdr:cNvPr>
        <xdr:cNvSpPr txBox="1"/>
      </xdr:nvSpPr>
      <xdr:spPr>
        <a:xfrm>
          <a:off x="16370300" y="9918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142027</xdr:rowOff>
    </xdr:from>
    <xdr:to>
      <xdr:col>86</xdr:col>
      <xdr:colOff>25400</xdr:colOff>
      <xdr:row>57</xdr:row>
      <xdr:rowOff>142027</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9914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65812</xdr:rowOff>
    </xdr:from>
    <xdr:ext cx="599010" cy="259045"/>
    <xdr:sp macro="" textlink="">
      <xdr:nvSpPr>
        <xdr:cNvPr id="573" name="教育費最大値テキスト">
          <a:extLst>
            <a:ext uri="{FF2B5EF4-FFF2-40B4-BE49-F238E27FC236}">
              <a16:creationId xmlns:a16="http://schemas.microsoft.com/office/drawing/2014/main" id="{00000000-0008-0000-0700-00003D020000}"/>
            </a:ext>
          </a:extLst>
        </xdr:cNvPr>
        <xdr:cNvSpPr txBox="1"/>
      </xdr:nvSpPr>
      <xdr:spPr>
        <a:xfrm>
          <a:off x="16370300" y="8638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266,998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119135</xdr:rowOff>
    </xdr:from>
    <xdr:to>
      <xdr:col>86</xdr:col>
      <xdr:colOff>25400</xdr:colOff>
      <xdr:row>51</xdr:row>
      <xdr:rowOff>119135</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8863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52</xdr:row>
      <xdr:rowOff>147193</xdr:rowOff>
    </xdr:from>
    <xdr:to>
      <xdr:col>85</xdr:col>
      <xdr:colOff>127000</xdr:colOff>
      <xdr:row>55</xdr:row>
      <xdr:rowOff>164375</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5481300" y="9062593"/>
          <a:ext cx="838200" cy="531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370</xdr:rowOff>
    </xdr:from>
    <xdr:ext cx="534377" cy="259045"/>
    <xdr:sp macro="" textlink="">
      <xdr:nvSpPr>
        <xdr:cNvPr id="576" name="教育費平均値テキスト">
          <a:extLst>
            <a:ext uri="{FF2B5EF4-FFF2-40B4-BE49-F238E27FC236}">
              <a16:creationId xmlns:a16="http://schemas.microsoft.com/office/drawing/2014/main" id="{00000000-0008-0000-0700-000040020000}"/>
            </a:ext>
          </a:extLst>
        </xdr:cNvPr>
        <xdr:cNvSpPr txBox="1"/>
      </xdr:nvSpPr>
      <xdr:spPr>
        <a:xfrm>
          <a:off x="16370300" y="96015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21943</xdr:rowOff>
    </xdr:from>
    <xdr:to>
      <xdr:col>85</xdr:col>
      <xdr:colOff>177800</xdr:colOff>
      <xdr:row>56</xdr:row>
      <xdr:rowOff>123543</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6268700" y="9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164375</xdr:rowOff>
    </xdr:from>
    <xdr:to>
      <xdr:col>81</xdr:col>
      <xdr:colOff>50800</xdr:colOff>
      <xdr:row>56</xdr:row>
      <xdr:rowOff>30438</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4592300" y="9594125"/>
          <a:ext cx="889000" cy="37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64463</xdr:rowOff>
    </xdr:from>
    <xdr:to>
      <xdr:col>81</xdr:col>
      <xdr:colOff>101600</xdr:colOff>
      <xdr:row>56</xdr:row>
      <xdr:rowOff>166063</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5430500" y="966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157190</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5214111" y="9758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30438</xdr:rowOff>
    </xdr:from>
    <xdr:to>
      <xdr:col>76</xdr:col>
      <xdr:colOff>114300</xdr:colOff>
      <xdr:row>56</xdr:row>
      <xdr:rowOff>64870</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3703300" y="9631638"/>
          <a:ext cx="889000" cy="34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112588</xdr:rowOff>
    </xdr:from>
    <xdr:to>
      <xdr:col>76</xdr:col>
      <xdr:colOff>165100</xdr:colOff>
      <xdr:row>57</xdr:row>
      <xdr:rowOff>42738</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4541500" y="9713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33865</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325111" y="9806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139732</xdr:rowOff>
    </xdr:from>
    <xdr:to>
      <xdr:col>71</xdr:col>
      <xdr:colOff>177800</xdr:colOff>
      <xdr:row>56</xdr:row>
      <xdr:rowOff>64870</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2814300" y="9398032"/>
          <a:ext cx="889000" cy="268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115157</xdr:rowOff>
    </xdr:from>
    <xdr:to>
      <xdr:col>72</xdr:col>
      <xdr:colOff>38100</xdr:colOff>
      <xdr:row>57</xdr:row>
      <xdr:rowOff>45307</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3652500" y="9716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36434</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436111" y="9809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65610</xdr:rowOff>
    </xdr:from>
    <xdr:to>
      <xdr:col>67</xdr:col>
      <xdr:colOff>101600</xdr:colOff>
      <xdr:row>56</xdr:row>
      <xdr:rowOff>167210</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2763500" y="9666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158337</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547111" y="9759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52</xdr:row>
      <xdr:rowOff>96393</xdr:rowOff>
    </xdr:from>
    <xdr:to>
      <xdr:col>85</xdr:col>
      <xdr:colOff>177800</xdr:colOff>
      <xdr:row>53</xdr:row>
      <xdr:rowOff>26543</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6268700" y="9011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51</xdr:row>
      <xdr:rowOff>119270</xdr:rowOff>
    </xdr:from>
    <xdr:ext cx="599010" cy="259045"/>
    <xdr:sp macro="" textlink="">
      <xdr:nvSpPr>
        <xdr:cNvPr id="595" name="教育費該当値テキスト">
          <a:extLst>
            <a:ext uri="{FF2B5EF4-FFF2-40B4-BE49-F238E27FC236}">
              <a16:creationId xmlns:a16="http://schemas.microsoft.com/office/drawing/2014/main" id="{00000000-0008-0000-0700-000053020000}"/>
            </a:ext>
          </a:extLst>
        </xdr:cNvPr>
        <xdr:cNvSpPr txBox="1"/>
      </xdr:nvSpPr>
      <xdr:spPr>
        <a:xfrm>
          <a:off x="16370300" y="88632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113575</xdr:rowOff>
    </xdr:from>
    <xdr:to>
      <xdr:col>81</xdr:col>
      <xdr:colOff>101600</xdr:colOff>
      <xdr:row>56</xdr:row>
      <xdr:rowOff>43725</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5430500" y="9543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54</xdr:row>
      <xdr:rowOff>60252</xdr:rowOff>
    </xdr:from>
    <xdr:ext cx="59901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181795" y="9318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151088</xdr:rowOff>
    </xdr:from>
    <xdr:to>
      <xdr:col>76</xdr:col>
      <xdr:colOff>165100</xdr:colOff>
      <xdr:row>56</xdr:row>
      <xdr:rowOff>81238</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4541500" y="9580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97765</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325111" y="9356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14070</xdr:rowOff>
    </xdr:from>
    <xdr:to>
      <xdr:col>72</xdr:col>
      <xdr:colOff>38100</xdr:colOff>
      <xdr:row>56</xdr:row>
      <xdr:rowOff>115670</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3652500" y="961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132197</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436111" y="9390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88932</xdr:rowOff>
    </xdr:from>
    <xdr:to>
      <xdr:col>67</xdr:col>
      <xdr:colOff>101600</xdr:colOff>
      <xdr:row>55</xdr:row>
      <xdr:rowOff>19082</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2763500" y="9347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53</xdr:row>
      <xdr:rowOff>35609</xdr:rowOff>
    </xdr:from>
    <xdr:ext cx="59901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514795" y="91224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災害復旧費グラフ枠">
          <a:extLst>
            <a:ext uri="{FF2B5EF4-FFF2-40B4-BE49-F238E27FC236}">
              <a16:creationId xmlns:a16="http://schemas.microsoft.com/office/drawing/2014/main" id="{00000000-0008-0000-0700-000070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57793</xdr:rowOff>
    </xdr:from>
    <xdr:to>
      <xdr:col>85</xdr:col>
      <xdr:colOff>126364</xdr:colOff>
      <xdr:row>78</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flipV="1">
          <a:off x="16317595" y="12230743"/>
          <a:ext cx="1269" cy="12820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6" name="災害復旧費最小値テキスト">
          <a:extLst>
            <a:ext uri="{FF2B5EF4-FFF2-40B4-BE49-F238E27FC236}">
              <a16:creationId xmlns:a16="http://schemas.microsoft.com/office/drawing/2014/main" id="{00000000-0008-0000-0700-000072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4470</xdr:rowOff>
    </xdr:from>
    <xdr:ext cx="534377" cy="259045"/>
    <xdr:sp macro="" textlink="">
      <xdr:nvSpPr>
        <xdr:cNvPr id="628" name="災害復旧費最大値テキスト">
          <a:extLst>
            <a:ext uri="{FF2B5EF4-FFF2-40B4-BE49-F238E27FC236}">
              <a16:creationId xmlns:a16="http://schemas.microsoft.com/office/drawing/2014/main" id="{00000000-0008-0000-0700-000074020000}"/>
            </a:ext>
          </a:extLst>
        </xdr:cNvPr>
        <xdr:cNvSpPr txBox="1"/>
      </xdr:nvSpPr>
      <xdr:spPr>
        <a:xfrm>
          <a:off x="16370300" y="12005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56,083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57793</xdr:rowOff>
    </xdr:from>
    <xdr:to>
      <xdr:col>86</xdr:col>
      <xdr:colOff>25400</xdr:colOff>
      <xdr:row>71</xdr:row>
      <xdr:rowOff>57793</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2230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50672</xdr:rowOff>
    </xdr:from>
    <xdr:ext cx="469744" cy="259045"/>
    <xdr:sp macro="" textlink="">
      <xdr:nvSpPr>
        <xdr:cNvPr id="631" name="災害復旧費平均値テキスト">
          <a:extLst>
            <a:ext uri="{FF2B5EF4-FFF2-40B4-BE49-F238E27FC236}">
              <a16:creationId xmlns:a16="http://schemas.microsoft.com/office/drawing/2014/main" id="{00000000-0008-0000-0700-000077020000}"/>
            </a:ext>
          </a:extLst>
        </xdr:cNvPr>
        <xdr:cNvSpPr txBox="1"/>
      </xdr:nvSpPr>
      <xdr:spPr>
        <a:xfrm>
          <a:off x="16370300" y="132523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27795</xdr:rowOff>
    </xdr:from>
    <xdr:to>
      <xdr:col>85</xdr:col>
      <xdr:colOff>177800</xdr:colOff>
      <xdr:row>78</xdr:row>
      <xdr:rowOff>129395</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6268700" y="13400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155674</xdr:rowOff>
    </xdr:from>
    <xdr:to>
      <xdr:col>81</xdr:col>
      <xdr:colOff>101600</xdr:colOff>
      <xdr:row>78</xdr:row>
      <xdr:rowOff>85824</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5430500" y="13357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102351</xdr:rowOff>
    </xdr:from>
    <xdr:ext cx="469744"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5246428" y="13132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60308</xdr:rowOff>
    </xdr:from>
    <xdr:to>
      <xdr:col>76</xdr:col>
      <xdr:colOff>114300</xdr:colOff>
      <xdr:row>78</xdr:row>
      <xdr:rowOff>139700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3703300" y="13433408"/>
          <a:ext cx="889000" cy="7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102960</xdr:rowOff>
    </xdr:from>
    <xdr:to>
      <xdr:col>76</xdr:col>
      <xdr:colOff>165100</xdr:colOff>
      <xdr:row>78</xdr:row>
      <xdr:rowOff>33110</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4541500" y="13304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49637</xdr:rowOff>
    </xdr:from>
    <xdr:ext cx="469744"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4357428" y="13079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13125</xdr:rowOff>
    </xdr:from>
    <xdr:to>
      <xdr:col>71</xdr:col>
      <xdr:colOff>177800</xdr:colOff>
      <xdr:row>78</xdr:row>
      <xdr:rowOff>60308</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2814300" y="13386225"/>
          <a:ext cx="889000" cy="47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102319</xdr:rowOff>
    </xdr:from>
    <xdr:to>
      <xdr:col>72</xdr:col>
      <xdr:colOff>38100</xdr:colOff>
      <xdr:row>78</xdr:row>
      <xdr:rowOff>32469</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3652500" y="1330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48996</xdr:rowOff>
    </xdr:from>
    <xdr:ext cx="469744"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3468428" y="13079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140357</xdr:rowOff>
    </xdr:from>
    <xdr:to>
      <xdr:col>67</xdr:col>
      <xdr:colOff>101600</xdr:colOff>
      <xdr:row>78</xdr:row>
      <xdr:rowOff>70507</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2763500" y="13342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61634</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2579428" y="13434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6222</xdr:rowOff>
    </xdr:from>
    <xdr:ext cx="249299" cy="259045"/>
    <xdr:sp macro="" textlink="">
      <xdr:nvSpPr>
        <xdr:cNvPr id="650" name="災害復旧費該当値テキスト">
          <a:extLst>
            <a:ext uri="{FF2B5EF4-FFF2-40B4-BE49-F238E27FC236}">
              <a16:creationId xmlns:a16="http://schemas.microsoft.com/office/drawing/2014/main" id="{00000000-0008-0000-0700-00008A020000}"/>
            </a:ext>
          </a:extLst>
        </xdr:cNvPr>
        <xdr:cNvSpPr txBox="1"/>
      </xdr:nvSpPr>
      <xdr:spPr>
        <a:xfrm>
          <a:off x="16370300" y="133793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9508</xdr:rowOff>
    </xdr:from>
    <xdr:to>
      <xdr:col>72</xdr:col>
      <xdr:colOff>38100</xdr:colOff>
      <xdr:row>78</xdr:row>
      <xdr:rowOff>111108</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3652500" y="13382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102235</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3468428" y="13475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133775</xdr:rowOff>
    </xdr:from>
    <xdr:to>
      <xdr:col>67</xdr:col>
      <xdr:colOff>101600</xdr:colOff>
      <xdr:row>78</xdr:row>
      <xdr:rowOff>63925</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2763500" y="13335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80452</xdr:rowOff>
    </xdr:from>
    <xdr:ext cx="469744"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579428" y="13110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9" name="公債費グラフ枠">
          <a:extLst>
            <a:ext uri="{FF2B5EF4-FFF2-40B4-BE49-F238E27FC236}">
              <a16:creationId xmlns:a16="http://schemas.microsoft.com/office/drawing/2014/main" id="{00000000-0008-0000-0700-0000A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100464</xdr:rowOff>
    </xdr:from>
    <xdr:to>
      <xdr:col>85</xdr:col>
      <xdr:colOff>126364</xdr:colOff>
      <xdr:row>98</xdr:row>
      <xdr:rowOff>74544</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flipV="1">
          <a:off x="16317595" y="15873864"/>
          <a:ext cx="1269" cy="1002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78371</xdr:rowOff>
    </xdr:from>
    <xdr:ext cx="534377" cy="259045"/>
    <xdr:sp macro="" textlink="">
      <xdr:nvSpPr>
        <xdr:cNvPr id="681" name="公債費最小値テキスト">
          <a:extLst>
            <a:ext uri="{FF2B5EF4-FFF2-40B4-BE49-F238E27FC236}">
              <a16:creationId xmlns:a16="http://schemas.microsoft.com/office/drawing/2014/main" id="{00000000-0008-0000-0700-0000A9020000}"/>
            </a:ext>
          </a:extLst>
        </xdr:cNvPr>
        <xdr:cNvSpPr txBox="1"/>
      </xdr:nvSpPr>
      <xdr:spPr>
        <a:xfrm>
          <a:off x="16370300" y="16880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74544</xdr:rowOff>
    </xdr:from>
    <xdr:to>
      <xdr:col>86</xdr:col>
      <xdr:colOff>25400</xdr:colOff>
      <xdr:row>98</xdr:row>
      <xdr:rowOff>74544</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6230600" y="16876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47141</xdr:rowOff>
    </xdr:from>
    <xdr:ext cx="599010" cy="259045"/>
    <xdr:sp macro="" textlink="">
      <xdr:nvSpPr>
        <xdr:cNvPr id="683" name="公債費最大値テキスト">
          <a:extLst>
            <a:ext uri="{FF2B5EF4-FFF2-40B4-BE49-F238E27FC236}">
              <a16:creationId xmlns:a16="http://schemas.microsoft.com/office/drawing/2014/main" id="{00000000-0008-0000-0700-0000AB020000}"/>
            </a:ext>
          </a:extLst>
        </xdr:cNvPr>
        <xdr:cNvSpPr txBox="1"/>
      </xdr:nvSpPr>
      <xdr:spPr>
        <a:xfrm>
          <a:off x="16370300" y="15649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233,582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100464</xdr:rowOff>
    </xdr:from>
    <xdr:to>
      <xdr:col>86</xdr:col>
      <xdr:colOff>25400</xdr:colOff>
      <xdr:row>92</xdr:row>
      <xdr:rowOff>100464</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6230600" y="15873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88667</xdr:rowOff>
    </xdr:from>
    <xdr:to>
      <xdr:col>85</xdr:col>
      <xdr:colOff>127000</xdr:colOff>
      <xdr:row>96</xdr:row>
      <xdr:rowOff>119441</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5481300" y="16547867"/>
          <a:ext cx="838200" cy="30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119781</xdr:rowOff>
    </xdr:from>
    <xdr:ext cx="534377" cy="259045"/>
    <xdr:sp macro="" textlink="">
      <xdr:nvSpPr>
        <xdr:cNvPr id="686" name="公債費平均値テキスト">
          <a:extLst>
            <a:ext uri="{FF2B5EF4-FFF2-40B4-BE49-F238E27FC236}">
              <a16:creationId xmlns:a16="http://schemas.microsoft.com/office/drawing/2014/main" id="{00000000-0008-0000-0700-0000AE020000}"/>
            </a:ext>
          </a:extLst>
        </xdr:cNvPr>
        <xdr:cNvSpPr txBox="1"/>
      </xdr:nvSpPr>
      <xdr:spPr>
        <a:xfrm>
          <a:off x="16370300" y="165789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141354</xdr:rowOff>
    </xdr:from>
    <xdr:to>
      <xdr:col>85</xdr:col>
      <xdr:colOff>177800</xdr:colOff>
      <xdr:row>97</xdr:row>
      <xdr:rowOff>71504</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6268700" y="16600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88667</xdr:rowOff>
    </xdr:from>
    <xdr:to>
      <xdr:col>81</xdr:col>
      <xdr:colOff>50800</xdr:colOff>
      <xdr:row>96</xdr:row>
      <xdr:rowOff>109708</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4592300" y="16547867"/>
          <a:ext cx="889000" cy="21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136838</xdr:rowOff>
    </xdr:from>
    <xdr:to>
      <xdr:col>81</xdr:col>
      <xdr:colOff>101600</xdr:colOff>
      <xdr:row>97</xdr:row>
      <xdr:rowOff>66988</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5430500" y="16596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58115</xdr:rowOff>
    </xdr:from>
    <xdr:ext cx="534377"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5214111" y="16688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34644</xdr:rowOff>
    </xdr:from>
    <xdr:to>
      <xdr:col>76</xdr:col>
      <xdr:colOff>114300</xdr:colOff>
      <xdr:row>96</xdr:row>
      <xdr:rowOff>109708</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3703300" y="16493844"/>
          <a:ext cx="889000" cy="75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143188</xdr:rowOff>
    </xdr:from>
    <xdr:to>
      <xdr:col>76</xdr:col>
      <xdr:colOff>165100</xdr:colOff>
      <xdr:row>97</xdr:row>
      <xdr:rowOff>73338</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4541500" y="1660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64465</xdr:rowOff>
    </xdr:from>
    <xdr:ext cx="534377"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4325111" y="16695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34644</xdr:rowOff>
    </xdr:from>
    <xdr:to>
      <xdr:col>71</xdr:col>
      <xdr:colOff>177800</xdr:colOff>
      <xdr:row>96</xdr:row>
      <xdr:rowOff>116264</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2814300" y="16493844"/>
          <a:ext cx="889000" cy="81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158390</xdr:rowOff>
    </xdr:from>
    <xdr:to>
      <xdr:col>72</xdr:col>
      <xdr:colOff>38100</xdr:colOff>
      <xdr:row>97</xdr:row>
      <xdr:rowOff>88540</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3652500" y="16617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79667</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3436111" y="16710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167086</xdr:rowOff>
    </xdr:from>
    <xdr:to>
      <xdr:col>67</xdr:col>
      <xdr:colOff>101600</xdr:colOff>
      <xdr:row>97</xdr:row>
      <xdr:rowOff>97236</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2763500" y="16626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88363</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2547111" y="16719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68641</xdr:rowOff>
    </xdr:from>
    <xdr:to>
      <xdr:col>85</xdr:col>
      <xdr:colOff>177800</xdr:colOff>
      <xdr:row>96</xdr:row>
      <xdr:rowOff>170241</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6268700" y="16527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91518</xdr:rowOff>
    </xdr:from>
    <xdr:ext cx="534377" cy="259045"/>
    <xdr:sp macro="" textlink="">
      <xdr:nvSpPr>
        <xdr:cNvPr id="705" name="公債費該当値テキスト">
          <a:extLst>
            <a:ext uri="{FF2B5EF4-FFF2-40B4-BE49-F238E27FC236}">
              <a16:creationId xmlns:a16="http://schemas.microsoft.com/office/drawing/2014/main" id="{00000000-0008-0000-0700-0000C1020000}"/>
            </a:ext>
          </a:extLst>
        </xdr:cNvPr>
        <xdr:cNvSpPr txBox="1"/>
      </xdr:nvSpPr>
      <xdr:spPr>
        <a:xfrm>
          <a:off x="16370300" y="16379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37867</xdr:rowOff>
    </xdr:from>
    <xdr:to>
      <xdr:col>81</xdr:col>
      <xdr:colOff>101600</xdr:colOff>
      <xdr:row>96</xdr:row>
      <xdr:rowOff>139467</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5430500" y="16497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155994</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14111" y="16272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58908</xdr:rowOff>
    </xdr:from>
    <xdr:to>
      <xdr:col>76</xdr:col>
      <xdr:colOff>165100</xdr:colOff>
      <xdr:row>96</xdr:row>
      <xdr:rowOff>160508</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4541500" y="1651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5585</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4325111" y="16293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155294</xdr:rowOff>
    </xdr:from>
    <xdr:to>
      <xdr:col>72</xdr:col>
      <xdr:colOff>38100</xdr:colOff>
      <xdr:row>96</xdr:row>
      <xdr:rowOff>85444</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3652500" y="16443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101971</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3436111" y="16218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65464</xdr:rowOff>
    </xdr:from>
    <xdr:to>
      <xdr:col>67</xdr:col>
      <xdr:colOff>101600</xdr:colOff>
      <xdr:row>96</xdr:row>
      <xdr:rowOff>167064</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2763500" y="16524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12141</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547111" y="16299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諸支出金グラフ枠">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107043</xdr:rowOff>
    </xdr:from>
    <xdr:to>
      <xdr:col>116</xdr:col>
      <xdr:colOff>62864</xdr:colOff>
      <xdr:row>39</xdr:row>
      <xdr:rowOff>98878</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flipV="1">
          <a:off x="22159595" y="5250543"/>
          <a:ext cx="1269" cy="1534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0" name="諸支出金最小値テキスト">
          <a:extLst>
            <a:ext uri="{FF2B5EF4-FFF2-40B4-BE49-F238E27FC236}">
              <a16:creationId xmlns:a16="http://schemas.microsoft.com/office/drawing/2014/main" id="{00000000-0008-0000-0700-0000E4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53720</xdr:rowOff>
    </xdr:from>
    <xdr:ext cx="469744" cy="259045"/>
    <xdr:sp macro="" textlink="">
      <xdr:nvSpPr>
        <xdr:cNvPr id="742" name="諸支出金最大値テキスト">
          <a:extLst>
            <a:ext uri="{FF2B5EF4-FFF2-40B4-BE49-F238E27FC236}">
              <a16:creationId xmlns:a16="http://schemas.microsoft.com/office/drawing/2014/main" id="{00000000-0008-0000-0700-0000E6020000}"/>
            </a:ext>
          </a:extLst>
        </xdr:cNvPr>
        <xdr:cNvSpPr txBox="1"/>
      </xdr:nvSpPr>
      <xdr:spPr>
        <a:xfrm>
          <a:off x="22212300" y="5025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4,700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107043</xdr:rowOff>
    </xdr:from>
    <xdr:to>
      <xdr:col>116</xdr:col>
      <xdr:colOff>152400</xdr:colOff>
      <xdr:row>30</xdr:row>
      <xdr:rowOff>107043</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5250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9560</xdr:rowOff>
    </xdr:from>
    <xdr:ext cx="378565" cy="259045"/>
    <xdr:sp macro="" textlink="">
      <xdr:nvSpPr>
        <xdr:cNvPr id="745" name="諸支出金平均値テキスト">
          <a:extLst>
            <a:ext uri="{FF2B5EF4-FFF2-40B4-BE49-F238E27FC236}">
              <a16:creationId xmlns:a16="http://schemas.microsoft.com/office/drawing/2014/main" id="{00000000-0008-0000-0700-0000E9020000}"/>
            </a:ext>
          </a:extLst>
        </xdr:cNvPr>
        <xdr:cNvSpPr txBox="1"/>
      </xdr:nvSpPr>
      <xdr:spPr>
        <a:xfrm>
          <a:off x="22212300" y="652466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158133</xdr:rowOff>
    </xdr:from>
    <xdr:to>
      <xdr:col>116</xdr:col>
      <xdr:colOff>114300</xdr:colOff>
      <xdr:row>39</xdr:row>
      <xdr:rowOff>88283</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2110700" y="667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25872</xdr:rowOff>
    </xdr:from>
    <xdr:to>
      <xdr:col>112</xdr:col>
      <xdr:colOff>38100</xdr:colOff>
      <xdr:row>39</xdr:row>
      <xdr:rowOff>127472</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1272500" y="6712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143999</xdr:rowOff>
    </xdr:from>
    <xdr:ext cx="313932"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66333" y="648764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27505</xdr:rowOff>
    </xdr:from>
    <xdr:to>
      <xdr:col>107</xdr:col>
      <xdr:colOff>101600</xdr:colOff>
      <xdr:row>39</xdr:row>
      <xdr:rowOff>129105</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0383500" y="6714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145632</xdr:rowOff>
    </xdr:from>
    <xdr:ext cx="313932"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77333" y="64892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10523</xdr:rowOff>
    </xdr:from>
    <xdr:to>
      <xdr:col>102</xdr:col>
      <xdr:colOff>165100</xdr:colOff>
      <xdr:row>39</xdr:row>
      <xdr:rowOff>112123</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9494500" y="6697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128650</xdr:rowOff>
    </xdr:from>
    <xdr:ext cx="378565"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356017" y="64723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33710</xdr:rowOff>
    </xdr:from>
    <xdr:to>
      <xdr:col>98</xdr:col>
      <xdr:colOff>38100</xdr:colOff>
      <xdr:row>39</xdr:row>
      <xdr:rowOff>135310</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8605500" y="672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151837</xdr:rowOff>
    </xdr:from>
    <xdr:ext cx="313932"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99333" y="64954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136560</xdr:rowOff>
    </xdr:from>
    <xdr:ext cx="249299" cy="259045"/>
    <xdr:sp macro="" textlink="">
      <xdr:nvSpPr>
        <xdr:cNvPr id="764" name="諸支出金該当値テキスト">
          <a:extLst>
            <a:ext uri="{FF2B5EF4-FFF2-40B4-BE49-F238E27FC236}">
              <a16:creationId xmlns:a16="http://schemas.microsoft.com/office/drawing/2014/main" id="{00000000-0008-0000-0700-0000FC020000}"/>
            </a:ext>
          </a:extLst>
        </xdr:cNvPr>
        <xdr:cNvSpPr txBox="1"/>
      </xdr:nvSpPr>
      <xdr:spPr>
        <a:xfrm>
          <a:off x="22212300" y="665166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前年度繰上充用金グラフ枠">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9" name="前年度繰上充用金最小値テキスト">
          <a:extLst>
            <a:ext uri="{FF2B5EF4-FFF2-40B4-BE49-F238E27FC236}">
              <a16:creationId xmlns:a16="http://schemas.microsoft.com/office/drawing/2014/main" id="{00000000-0008-0000-0700-000015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1" name="前年度繰上充用金最大値テキスト">
          <a:extLst>
            <a:ext uri="{FF2B5EF4-FFF2-40B4-BE49-F238E27FC236}">
              <a16:creationId xmlns:a16="http://schemas.microsoft.com/office/drawing/2014/main" id="{00000000-0008-0000-0700-000017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4" name="前年度繰上充用金平均値テキスト">
          <a:extLst>
            <a:ext uri="{FF2B5EF4-FFF2-40B4-BE49-F238E27FC236}">
              <a16:creationId xmlns:a16="http://schemas.microsoft.com/office/drawing/2014/main" id="{00000000-0008-0000-0700-00001A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3" name="前年度繰上充用金該当値テキスト">
          <a:extLst>
            <a:ext uri="{FF2B5EF4-FFF2-40B4-BE49-F238E27FC236}">
              <a16:creationId xmlns:a16="http://schemas.microsoft.com/office/drawing/2014/main" id="{00000000-0008-0000-0700-00002D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当町の人口は</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万人程度であるが、年間を通じて</a:t>
          </a:r>
          <a:r>
            <a:rPr kumimoji="1" lang="en-US" altLang="ja-JP" sz="1300">
              <a:latin typeface="ＭＳ Ｐゴシック" panose="020B0600070205080204" pitchFamily="50" charset="-128"/>
              <a:ea typeface="ＭＳ Ｐゴシック" panose="020B0600070205080204" pitchFamily="50" charset="-128"/>
            </a:rPr>
            <a:t>2,000</a:t>
          </a:r>
          <a:r>
            <a:rPr kumimoji="1" lang="ja-JP" altLang="en-US" sz="1300">
              <a:latin typeface="ＭＳ Ｐゴシック" panose="020B0600070205080204" pitchFamily="50" charset="-128"/>
              <a:ea typeface="ＭＳ Ｐゴシック" panose="020B0600070205080204" pitchFamily="50" charset="-128"/>
            </a:rPr>
            <a:t>万人もの観光客が訪れる、首都圏でも有数の観光地であり、観光客へ対応するために人口を大きく上回る処理能力を有したごみ処理施設、下水道の維持管理や消防・救急体制の強化が必要不可欠となっている。そのため、住民一人当たりのコストは、類似団体と比べて非常に高くなっている。</a:t>
          </a:r>
        </a:p>
        <a:p>
          <a:r>
            <a:rPr kumimoji="1" lang="ja-JP" altLang="en-US" sz="1300">
              <a:latin typeface="ＭＳ Ｐゴシック" panose="020B0600070205080204" pitchFamily="50" charset="-128"/>
              <a:ea typeface="ＭＳ Ｐゴシック" panose="020B0600070205080204" pitchFamily="50" charset="-128"/>
            </a:rPr>
            <a:t>　また、山岳地帯に集落が点在する地形により、消防分署なども多く配置しており、人件費、物件費、維持補修費が他の市町村と比べ非常に高くなっている。</a:t>
          </a:r>
        </a:p>
        <a:p>
          <a:r>
            <a:rPr kumimoji="1" lang="ja-JP" altLang="en-US" sz="1300">
              <a:latin typeface="ＭＳ Ｐゴシック" panose="020B0600070205080204" pitchFamily="50" charset="-128"/>
              <a:ea typeface="ＭＳ Ｐゴシック" panose="020B0600070205080204" pitchFamily="50" charset="-128"/>
            </a:rPr>
            <a:t>　令和６年度は、学校施設の長寿命化事業の実施により教育費が増となっている。また、総務費はふるさと納税の好調による関連経費の増の影響により増となっている。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神奈川県箱根町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財政調整基金残高は、ふるさと納税寄附金の増により積み立てる金額が増加したため、増となっている。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実質収支に関しては、概ね</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a:t>
          </a:r>
          <a:r>
            <a:rPr kumimoji="1" lang="en-US" altLang="ja-JP" sz="1400">
              <a:latin typeface="ＭＳ ゴシック" pitchFamily="49" charset="-128"/>
              <a:ea typeface="ＭＳ ゴシック" pitchFamily="49" charset="-128"/>
            </a:rPr>
            <a:t>7</a:t>
          </a:r>
          <a:r>
            <a:rPr kumimoji="1" lang="ja-JP" altLang="en-US" sz="1400">
              <a:latin typeface="ＭＳ ゴシック" pitchFamily="49" charset="-128"/>
              <a:ea typeface="ＭＳ ゴシック" pitchFamily="49" charset="-128"/>
            </a:rPr>
            <a:t>％台で推移しており、令和６年度に関しては、昨年度と比較して</a:t>
          </a:r>
          <a:r>
            <a:rPr kumimoji="1" lang="en-US" altLang="ja-JP" sz="1400">
              <a:latin typeface="ＭＳ ゴシック" pitchFamily="49" charset="-128"/>
              <a:ea typeface="ＭＳ ゴシック" pitchFamily="49" charset="-128"/>
            </a:rPr>
            <a:t>0.79</a:t>
          </a:r>
          <a:r>
            <a:rPr kumimoji="1" lang="ja-JP" altLang="en-US" sz="1400">
              <a:latin typeface="ＭＳ ゴシック" pitchFamily="49" charset="-128"/>
              <a:ea typeface="ＭＳ ゴシック" pitchFamily="49" charset="-128"/>
            </a:rPr>
            <a:t>％の減となったが、実質単年度収支では黒字となっている。</a:t>
          </a:r>
          <a:endParaRPr kumimoji="1" lang="en-US" altLang="ja-JP"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神奈川県箱根町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年度は、一般会計の標準財政規模比は地方債借入額の増加により減となったが、公共下水道事業会計及び水道事業会計において、観光客の増に伴い収益が増となったこともあり、黒字額は増となったもの。</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今後も各会計において、歳出の抑制と歳入の確保に努め、黒字額の維持、増加を図っていく。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1" zeroHeight="1" x14ac:dyDescent="0.2"/>
  <cols>
    <col min="1" max="11" width="2.08984375" style="168" customWidth="1"/>
    <col min="12" max="12" width="2.26953125" style="168" customWidth="1"/>
    <col min="13" max="17" width="2.36328125" style="168" customWidth="1"/>
    <col min="18" max="119" width="2.08984375" style="168" customWidth="1"/>
    <col min="120" max="16384" width="0" style="168" hidden="1"/>
  </cols>
  <sheetData>
    <row r="1" spans="1:119" ht="33" customHeight="1" x14ac:dyDescent="0.2">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 thickBot="1" x14ac:dyDescent="0.25">
      <c r="B2" s="170" t="s">
        <v>77</v>
      </c>
      <c r="C2" s="170"/>
      <c r="D2" s="171"/>
    </row>
    <row r="3" spans="1:119" ht="18.75" customHeight="1" thickBot="1" x14ac:dyDescent="0.25">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2">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14593810</v>
      </c>
      <c r="BO4" s="371"/>
      <c r="BP4" s="371"/>
      <c r="BQ4" s="371"/>
      <c r="BR4" s="371"/>
      <c r="BS4" s="371"/>
      <c r="BT4" s="371"/>
      <c r="BU4" s="372"/>
      <c r="BV4" s="370">
        <v>12669584</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6.7</v>
      </c>
      <c r="CU4" s="377"/>
      <c r="CV4" s="377"/>
      <c r="CW4" s="377"/>
      <c r="CX4" s="377"/>
      <c r="CY4" s="377"/>
      <c r="CZ4" s="377"/>
      <c r="DA4" s="378"/>
      <c r="DB4" s="376">
        <v>7.5</v>
      </c>
      <c r="DC4" s="377"/>
      <c r="DD4" s="377"/>
      <c r="DE4" s="377"/>
      <c r="DF4" s="377"/>
      <c r="DG4" s="377"/>
      <c r="DH4" s="377"/>
      <c r="DI4" s="378"/>
    </row>
    <row r="5" spans="1:119" ht="18.75" customHeight="1" x14ac:dyDescent="0.2">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14108803</v>
      </c>
      <c r="BO5" s="408"/>
      <c r="BP5" s="408"/>
      <c r="BQ5" s="408"/>
      <c r="BR5" s="408"/>
      <c r="BS5" s="408"/>
      <c r="BT5" s="408"/>
      <c r="BU5" s="409"/>
      <c r="BV5" s="407">
        <v>12193420</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99.4</v>
      </c>
      <c r="CU5" s="405"/>
      <c r="CV5" s="405"/>
      <c r="CW5" s="405"/>
      <c r="CX5" s="405"/>
      <c r="CY5" s="405"/>
      <c r="CZ5" s="405"/>
      <c r="DA5" s="406"/>
      <c r="DB5" s="404">
        <v>99.7</v>
      </c>
      <c r="DC5" s="405"/>
      <c r="DD5" s="405"/>
      <c r="DE5" s="405"/>
      <c r="DF5" s="405"/>
      <c r="DG5" s="405"/>
      <c r="DH5" s="405"/>
      <c r="DI5" s="406"/>
    </row>
    <row r="6" spans="1:119" ht="18.75" customHeight="1" x14ac:dyDescent="0.2">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98</v>
      </c>
      <c r="AV6" s="440"/>
      <c r="AW6" s="440"/>
      <c r="AX6" s="440"/>
      <c r="AY6" s="441" t="s">
        <v>99</v>
      </c>
      <c r="AZ6" s="442"/>
      <c r="BA6" s="442"/>
      <c r="BB6" s="442"/>
      <c r="BC6" s="442"/>
      <c r="BD6" s="442"/>
      <c r="BE6" s="442"/>
      <c r="BF6" s="442"/>
      <c r="BG6" s="442"/>
      <c r="BH6" s="442"/>
      <c r="BI6" s="442"/>
      <c r="BJ6" s="442"/>
      <c r="BK6" s="442"/>
      <c r="BL6" s="442"/>
      <c r="BM6" s="443"/>
      <c r="BN6" s="407">
        <v>485007</v>
      </c>
      <c r="BO6" s="408"/>
      <c r="BP6" s="408"/>
      <c r="BQ6" s="408"/>
      <c r="BR6" s="408"/>
      <c r="BS6" s="408"/>
      <c r="BT6" s="408"/>
      <c r="BU6" s="409"/>
      <c r="BV6" s="407">
        <v>476164</v>
      </c>
      <c r="BW6" s="408"/>
      <c r="BX6" s="408"/>
      <c r="BY6" s="408"/>
      <c r="BZ6" s="408"/>
      <c r="CA6" s="408"/>
      <c r="CB6" s="408"/>
      <c r="CC6" s="409"/>
      <c r="CD6" s="410" t="s">
        <v>100</v>
      </c>
      <c r="CE6" s="411"/>
      <c r="CF6" s="411"/>
      <c r="CG6" s="411"/>
      <c r="CH6" s="411"/>
      <c r="CI6" s="411"/>
      <c r="CJ6" s="411"/>
      <c r="CK6" s="411"/>
      <c r="CL6" s="411"/>
      <c r="CM6" s="411"/>
      <c r="CN6" s="411"/>
      <c r="CO6" s="411"/>
      <c r="CP6" s="411"/>
      <c r="CQ6" s="411"/>
      <c r="CR6" s="411"/>
      <c r="CS6" s="412"/>
      <c r="CT6" s="444">
        <v>99.4</v>
      </c>
      <c r="CU6" s="445"/>
      <c r="CV6" s="445"/>
      <c r="CW6" s="445"/>
      <c r="CX6" s="445"/>
      <c r="CY6" s="445"/>
      <c r="CZ6" s="445"/>
      <c r="DA6" s="446"/>
      <c r="DB6" s="444">
        <v>99.7</v>
      </c>
      <c r="DC6" s="445"/>
      <c r="DD6" s="445"/>
      <c r="DE6" s="445"/>
      <c r="DF6" s="445"/>
      <c r="DG6" s="445"/>
      <c r="DH6" s="445"/>
      <c r="DI6" s="446"/>
    </row>
    <row r="7" spans="1:119" ht="18.75" customHeight="1" x14ac:dyDescent="0.2">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101</v>
      </c>
      <c r="AN7" s="437"/>
      <c r="AO7" s="437"/>
      <c r="AP7" s="437"/>
      <c r="AQ7" s="437"/>
      <c r="AR7" s="437"/>
      <c r="AS7" s="437"/>
      <c r="AT7" s="438"/>
      <c r="AU7" s="439" t="s">
        <v>90</v>
      </c>
      <c r="AV7" s="440"/>
      <c r="AW7" s="440"/>
      <c r="AX7" s="440"/>
      <c r="AY7" s="441" t="s">
        <v>102</v>
      </c>
      <c r="AZ7" s="442"/>
      <c r="BA7" s="442"/>
      <c r="BB7" s="442"/>
      <c r="BC7" s="442"/>
      <c r="BD7" s="442"/>
      <c r="BE7" s="442"/>
      <c r="BF7" s="442"/>
      <c r="BG7" s="442"/>
      <c r="BH7" s="442"/>
      <c r="BI7" s="442"/>
      <c r="BJ7" s="442"/>
      <c r="BK7" s="442"/>
      <c r="BL7" s="442"/>
      <c r="BM7" s="443"/>
      <c r="BN7" s="407">
        <v>90257</v>
      </c>
      <c r="BO7" s="408"/>
      <c r="BP7" s="408"/>
      <c r="BQ7" s="408"/>
      <c r="BR7" s="408"/>
      <c r="BS7" s="408"/>
      <c r="BT7" s="408"/>
      <c r="BU7" s="409"/>
      <c r="BV7" s="407">
        <v>42020</v>
      </c>
      <c r="BW7" s="408"/>
      <c r="BX7" s="408"/>
      <c r="BY7" s="408"/>
      <c r="BZ7" s="408"/>
      <c r="CA7" s="408"/>
      <c r="CB7" s="408"/>
      <c r="CC7" s="409"/>
      <c r="CD7" s="410" t="s">
        <v>103</v>
      </c>
      <c r="CE7" s="411"/>
      <c r="CF7" s="411"/>
      <c r="CG7" s="411"/>
      <c r="CH7" s="411"/>
      <c r="CI7" s="411"/>
      <c r="CJ7" s="411"/>
      <c r="CK7" s="411"/>
      <c r="CL7" s="411"/>
      <c r="CM7" s="411"/>
      <c r="CN7" s="411"/>
      <c r="CO7" s="411"/>
      <c r="CP7" s="411"/>
      <c r="CQ7" s="411"/>
      <c r="CR7" s="411"/>
      <c r="CS7" s="412"/>
      <c r="CT7" s="407">
        <v>5905552</v>
      </c>
      <c r="CU7" s="408"/>
      <c r="CV7" s="408"/>
      <c r="CW7" s="408"/>
      <c r="CX7" s="408"/>
      <c r="CY7" s="408"/>
      <c r="CZ7" s="408"/>
      <c r="DA7" s="409"/>
      <c r="DB7" s="407">
        <v>5813792</v>
      </c>
      <c r="DC7" s="408"/>
      <c r="DD7" s="408"/>
      <c r="DE7" s="408"/>
      <c r="DF7" s="408"/>
      <c r="DG7" s="408"/>
      <c r="DH7" s="408"/>
      <c r="DI7" s="409"/>
    </row>
    <row r="8" spans="1:119" ht="18.75" customHeight="1" thickBot="1" x14ac:dyDescent="0.25">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104</v>
      </c>
      <c r="AN8" s="437"/>
      <c r="AO8" s="437"/>
      <c r="AP8" s="437"/>
      <c r="AQ8" s="437"/>
      <c r="AR8" s="437"/>
      <c r="AS8" s="437"/>
      <c r="AT8" s="438"/>
      <c r="AU8" s="439" t="s">
        <v>90</v>
      </c>
      <c r="AV8" s="440"/>
      <c r="AW8" s="440"/>
      <c r="AX8" s="440"/>
      <c r="AY8" s="441" t="s">
        <v>105</v>
      </c>
      <c r="AZ8" s="442"/>
      <c r="BA8" s="442"/>
      <c r="BB8" s="442"/>
      <c r="BC8" s="442"/>
      <c r="BD8" s="442"/>
      <c r="BE8" s="442"/>
      <c r="BF8" s="442"/>
      <c r="BG8" s="442"/>
      <c r="BH8" s="442"/>
      <c r="BI8" s="442"/>
      <c r="BJ8" s="442"/>
      <c r="BK8" s="442"/>
      <c r="BL8" s="442"/>
      <c r="BM8" s="443"/>
      <c r="BN8" s="407">
        <v>394750</v>
      </c>
      <c r="BO8" s="408"/>
      <c r="BP8" s="408"/>
      <c r="BQ8" s="408"/>
      <c r="BR8" s="408"/>
      <c r="BS8" s="408"/>
      <c r="BT8" s="408"/>
      <c r="BU8" s="409"/>
      <c r="BV8" s="407">
        <v>434144</v>
      </c>
      <c r="BW8" s="408"/>
      <c r="BX8" s="408"/>
      <c r="BY8" s="408"/>
      <c r="BZ8" s="408"/>
      <c r="CA8" s="408"/>
      <c r="CB8" s="408"/>
      <c r="CC8" s="409"/>
      <c r="CD8" s="410" t="s">
        <v>106</v>
      </c>
      <c r="CE8" s="411"/>
      <c r="CF8" s="411"/>
      <c r="CG8" s="411"/>
      <c r="CH8" s="411"/>
      <c r="CI8" s="411"/>
      <c r="CJ8" s="411"/>
      <c r="CK8" s="411"/>
      <c r="CL8" s="411"/>
      <c r="CM8" s="411"/>
      <c r="CN8" s="411"/>
      <c r="CO8" s="411"/>
      <c r="CP8" s="411"/>
      <c r="CQ8" s="411"/>
      <c r="CR8" s="411"/>
      <c r="CS8" s="412"/>
      <c r="CT8" s="447">
        <v>1.3</v>
      </c>
      <c r="CU8" s="448"/>
      <c r="CV8" s="448"/>
      <c r="CW8" s="448"/>
      <c r="CX8" s="448"/>
      <c r="CY8" s="448"/>
      <c r="CZ8" s="448"/>
      <c r="DA8" s="449"/>
      <c r="DB8" s="447">
        <v>1.3</v>
      </c>
      <c r="DC8" s="448"/>
      <c r="DD8" s="448"/>
      <c r="DE8" s="448"/>
      <c r="DF8" s="448"/>
      <c r="DG8" s="448"/>
      <c r="DH8" s="448"/>
      <c r="DI8" s="449"/>
    </row>
    <row r="9" spans="1:119" ht="18.75" customHeight="1" thickBot="1" x14ac:dyDescent="0.25">
      <c r="A9" s="169"/>
      <c r="B9" s="401" t="s">
        <v>107</v>
      </c>
      <c r="C9" s="402"/>
      <c r="D9" s="402"/>
      <c r="E9" s="402"/>
      <c r="F9" s="402"/>
      <c r="G9" s="402"/>
      <c r="H9" s="402"/>
      <c r="I9" s="402"/>
      <c r="J9" s="402"/>
      <c r="K9" s="450"/>
      <c r="L9" s="451" t="s">
        <v>108</v>
      </c>
      <c r="M9" s="452"/>
      <c r="N9" s="452"/>
      <c r="O9" s="452"/>
      <c r="P9" s="452"/>
      <c r="Q9" s="453"/>
      <c r="R9" s="454">
        <v>11293</v>
      </c>
      <c r="S9" s="455"/>
      <c r="T9" s="455"/>
      <c r="U9" s="455"/>
      <c r="V9" s="456"/>
      <c r="W9" s="364" t="s">
        <v>109</v>
      </c>
      <c r="X9" s="365"/>
      <c r="Y9" s="365"/>
      <c r="Z9" s="365"/>
      <c r="AA9" s="365"/>
      <c r="AB9" s="365"/>
      <c r="AC9" s="365"/>
      <c r="AD9" s="365"/>
      <c r="AE9" s="365"/>
      <c r="AF9" s="365"/>
      <c r="AG9" s="365"/>
      <c r="AH9" s="365"/>
      <c r="AI9" s="365"/>
      <c r="AJ9" s="365"/>
      <c r="AK9" s="365"/>
      <c r="AL9" s="366"/>
      <c r="AM9" s="436" t="s">
        <v>110</v>
      </c>
      <c r="AN9" s="437"/>
      <c r="AO9" s="437"/>
      <c r="AP9" s="437"/>
      <c r="AQ9" s="437"/>
      <c r="AR9" s="437"/>
      <c r="AS9" s="437"/>
      <c r="AT9" s="438"/>
      <c r="AU9" s="439" t="s">
        <v>90</v>
      </c>
      <c r="AV9" s="440"/>
      <c r="AW9" s="440"/>
      <c r="AX9" s="440"/>
      <c r="AY9" s="441" t="s">
        <v>111</v>
      </c>
      <c r="AZ9" s="442"/>
      <c r="BA9" s="442"/>
      <c r="BB9" s="442"/>
      <c r="BC9" s="442"/>
      <c r="BD9" s="442"/>
      <c r="BE9" s="442"/>
      <c r="BF9" s="442"/>
      <c r="BG9" s="442"/>
      <c r="BH9" s="442"/>
      <c r="BI9" s="442"/>
      <c r="BJ9" s="442"/>
      <c r="BK9" s="442"/>
      <c r="BL9" s="442"/>
      <c r="BM9" s="443"/>
      <c r="BN9" s="407">
        <v>-39394</v>
      </c>
      <c r="BO9" s="408"/>
      <c r="BP9" s="408"/>
      <c r="BQ9" s="408"/>
      <c r="BR9" s="408"/>
      <c r="BS9" s="408"/>
      <c r="BT9" s="408"/>
      <c r="BU9" s="409"/>
      <c r="BV9" s="407">
        <v>52232</v>
      </c>
      <c r="BW9" s="408"/>
      <c r="BX9" s="408"/>
      <c r="BY9" s="408"/>
      <c r="BZ9" s="408"/>
      <c r="CA9" s="408"/>
      <c r="CB9" s="408"/>
      <c r="CC9" s="409"/>
      <c r="CD9" s="410" t="s">
        <v>112</v>
      </c>
      <c r="CE9" s="411"/>
      <c r="CF9" s="411"/>
      <c r="CG9" s="411"/>
      <c r="CH9" s="411"/>
      <c r="CI9" s="411"/>
      <c r="CJ9" s="411"/>
      <c r="CK9" s="411"/>
      <c r="CL9" s="411"/>
      <c r="CM9" s="411"/>
      <c r="CN9" s="411"/>
      <c r="CO9" s="411"/>
      <c r="CP9" s="411"/>
      <c r="CQ9" s="411"/>
      <c r="CR9" s="411"/>
      <c r="CS9" s="412"/>
      <c r="CT9" s="404">
        <v>7.6</v>
      </c>
      <c r="CU9" s="405"/>
      <c r="CV9" s="405"/>
      <c r="CW9" s="405"/>
      <c r="CX9" s="405"/>
      <c r="CY9" s="405"/>
      <c r="CZ9" s="405"/>
      <c r="DA9" s="406"/>
      <c r="DB9" s="404">
        <v>8.8000000000000007</v>
      </c>
      <c r="DC9" s="405"/>
      <c r="DD9" s="405"/>
      <c r="DE9" s="405"/>
      <c r="DF9" s="405"/>
      <c r="DG9" s="405"/>
      <c r="DH9" s="405"/>
      <c r="DI9" s="406"/>
    </row>
    <row r="10" spans="1:119" ht="18.75" customHeight="1" thickBot="1" x14ac:dyDescent="0.25">
      <c r="A10" s="169"/>
      <c r="B10" s="401"/>
      <c r="C10" s="402"/>
      <c r="D10" s="402"/>
      <c r="E10" s="402"/>
      <c r="F10" s="402"/>
      <c r="G10" s="402"/>
      <c r="H10" s="402"/>
      <c r="I10" s="402"/>
      <c r="J10" s="402"/>
      <c r="K10" s="450"/>
      <c r="L10" s="457" t="s">
        <v>113</v>
      </c>
      <c r="M10" s="437"/>
      <c r="N10" s="437"/>
      <c r="O10" s="437"/>
      <c r="P10" s="437"/>
      <c r="Q10" s="438"/>
      <c r="R10" s="458">
        <v>11786</v>
      </c>
      <c r="S10" s="459"/>
      <c r="T10" s="459"/>
      <c r="U10" s="459"/>
      <c r="V10" s="460"/>
      <c r="W10" s="395"/>
      <c r="X10" s="396"/>
      <c r="Y10" s="396"/>
      <c r="Z10" s="396"/>
      <c r="AA10" s="396"/>
      <c r="AB10" s="396"/>
      <c r="AC10" s="396"/>
      <c r="AD10" s="396"/>
      <c r="AE10" s="396"/>
      <c r="AF10" s="396"/>
      <c r="AG10" s="396"/>
      <c r="AH10" s="396"/>
      <c r="AI10" s="396"/>
      <c r="AJ10" s="396"/>
      <c r="AK10" s="396"/>
      <c r="AL10" s="399"/>
      <c r="AM10" s="436" t="s">
        <v>114</v>
      </c>
      <c r="AN10" s="437"/>
      <c r="AO10" s="437"/>
      <c r="AP10" s="437"/>
      <c r="AQ10" s="437"/>
      <c r="AR10" s="437"/>
      <c r="AS10" s="437"/>
      <c r="AT10" s="438"/>
      <c r="AU10" s="439" t="s">
        <v>90</v>
      </c>
      <c r="AV10" s="440"/>
      <c r="AW10" s="440"/>
      <c r="AX10" s="440"/>
      <c r="AY10" s="441" t="s">
        <v>115</v>
      </c>
      <c r="AZ10" s="442"/>
      <c r="BA10" s="442"/>
      <c r="BB10" s="442"/>
      <c r="BC10" s="442"/>
      <c r="BD10" s="442"/>
      <c r="BE10" s="442"/>
      <c r="BF10" s="442"/>
      <c r="BG10" s="442"/>
      <c r="BH10" s="442"/>
      <c r="BI10" s="442"/>
      <c r="BJ10" s="442"/>
      <c r="BK10" s="442"/>
      <c r="BL10" s="442"/>
      <c r="BM10" s="443"/>
      <c r="BN10" s="407">
        <v>1429725</v>
      </c>
      <c r="BO10" s="408"/>
      <c r="BP10" s="408"/>
      <c r="BQ10" s="408"/>
      <c r="BR10" s="408"/>
      <c r="BS10" s="408"/>
      <c r="BT10" s="408"/>
      <c r="BU10" s="409"/>
      <c r="BV10" s="407">
        <v>873427</v>
      </c>
      <c r="BW10" s="408"/>
      <c r="BX10" s="408"/>
      <c r="BY10" s="408"/>
      <c r="BZ10" s="408"/>
      <c r="CA10" s="408"/>
      <c r="CB10" s="408"/>
      <c r="CC10" s="409"/>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9"/>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90</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2">
      <c r="A12" s="169"/>
      <c r="B12" s="467" t="s">
        <v>123</v>
      </c>
      <c r="C12" s="468"/>
      <c r="D12" s="468"/>
      <c r="E12" s="468"/>
      <c r="F12" s="468"/>
      <c r="G12" s="468"/>
      <c r="H12" s="468"/>
      <c r="I12" s="468"/>
      <c r="J12" s="468"/>
      <c r="K12" s="469"/>
      <c r="L12" s="476" t="s">
        <v>124</v>
      </c>
      <c r="M12" s="477"/>
      <c r="N12" s="477"/>
      <c r="O12" s="477"/>
      <c r="P12" s="477"/>
      <c r="Q12" s="478"/>
      <c r="R12" s="479">
        <v>10835</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772894</v>
      </c>
      <c r="BO12" s="408"/>
      <c r="BP12" s="408"/>
      <c r="BQ12" s="408"/>
      <c r="BR12" s="408"/>
      <c r="BS12" s="408"/>
      <c r="BT12" s="408"/>
      <c r="BU12" s="409"/>
      <c r="BV12" s="407">
        <v>1055789</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2">
      <c r="A13" s="169"/>
      <c r="B13" s="470"/>
      <c r="C13" s="471"/>
      <c r="D13" s="471"/>
      <c r="E13" s="471"/>
      <c r="F13" s="471"/>
      <c r="G13" s="471"/>
      <c r="H13" s="471"/>
      <c r="I13" s="471"/>
      <c r="J13" s="471"/>
      <c r="K13" s="472"/>
      <c r="L13" s="178"/>
      <c r="M13" s="498" t="s">
        <v>130</v>
      </c>
      <c r="N13" s="499"/>
      <c r="O13" s="499"/>
      <c r="P13" s="499"/>
      <c r="Q13" s="500"/>
      <c r="R13" s="491">
        <v>9616</v>
      </c>
      <c r="S13" s="492"/>
      <c r="T13" s="492"/>
      <c r="U13" s="492"/>
      <c r="V13" s="493"/>
      <c r="W13" s="423" t="s">
        <v>131</v>
      </c>
      <c r="X13" s="424"/>
      <c r="Y13" s="424"/>
      <c r="Z13" s="424"/>
      <c r="AA13" s="424"/>
      <c r="AB13" s="414"/>
      <c r="AC13" s="458">
        <v>69</v>
      </c>
      <c r="AD13" s="459"/>
      <c r="AE13" s="459"/>
      <c r="AF13" s="459"/>
      <c r="AG13" s="501"/>
      <c r="AH13" s="458">
        <v>72</v>
      </c>
      <c r="AI13" s="459"/>
      <c r="AJ13" s="459"/>
      <c r="AK13" s="459"/>
      <c r="AL13" s="460"/>
      <c r="AM13" s="436" t="s">
        <v>132</v>
      </c>
      <c r="AN13" s="437"/>
      <c r="AO13" s="437"/>
      <c r="AP13" s="437"/>
      <c r="AQ13" s="437"/>
      <c r="AR13" s="437"/>
      <c r="AS13" s="437"/>
      <c r="AT13" s="438"/>
      <c r="AU13" s="439" t="s">
        <v>98</v>
      </c>
      <c r="AV13" s="440"/>
      <c r="AW13" s="440"/>
      <c r="AX13" s="440"/>
      <c r="AY13" s="441" t="s">
        <v>133</v>
      </c>
      <c r="AZ13" s="442"/>
      <c r="BA13" s="442"/>
      <c r="BB13" s="442"/>
      <c r="BC13" s="442"/>
      <c r="BD13" s="442"/>
      <c r="BE13" s="442"/>
      <c r="BF13" s="442"/>
      <c r="BG13" s="442"/>
      <c r="BH13" s="442"/>
      <c r="BI13" s="442"/>
      <c r="BJ13" s="442"/>
      <c r="BK13" s="442"/>
      <c r="BL13" s="442"/>
      <c r="BM13" s="443"/>
      <c r="BN13" s="407">
        <v>617437</v>
      </c>
      <c r="BO13" s="408"/>
      <c r="BP13" s="408"/>
      <c r="BQ13" s="408"/>
      <c r="BR13" s="408"/>
      <c r="BS13" s="408"/>
      <c r="BT13" s="408"/>
      <c r="BU13" s="409"/>
      <c r="BV13" s="407">
        <v>-130130</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10.9</v>
      </c>
      <c r="CU13" s="405"/>
      <c r="CV13" s="405"/>
      <c r="CW13" s="405"/>
      <c r="CX13" s="405"/>
      <c r="CY13" s="405"/>
      <c r="CZ13" s="405"/>
      <c r="DA13" s="406"/>
      <c r="DB13" s="404">
        <v>12.7</v>
      </c>
      <c r="DC13" s="405"/>
      <c r="DD13" s="405"/>
      <c r="DE13" s="405"/>
      <c r="DF13" s="405"/>
      <c r="DG13" s="405"/>
      <c r="DH13" s="405"/>
      <c r="DI13" s="406"/>
    </row>
    <row r="14" spans="1:119" ht="18.75" customHeight="1" thickBot="1" x14ac:dyDescent="0.25">
      <c r="A14" s="169"/>
      <c r="B14" s="470"/>
      <c r="C14" s="471"/>
      <c r="D14" s="471"/>
      <c r="E14" s="471"/>
      <c r="F14" s="471"/>
      <c r="G14" s="471"/>
      <c r="H14" s="471"/>
      <c r="I14" s="471"/>
      <c r="J14" s="471"/>
      <c r="K14" s="472"/>
      <c r="L14" s="488" t="s">
        <v>135</v>
      </c>
      <c r="M14" s="489"/>
      <c r="N14" s="489"/>
      <c r="O14" s="489"/>
      <c r="P14" s="489"/>
      <c r="Q14" s="490"/>
      <c r="R14" s="491">
        <v>10907</v>
      </c>
      <c r="S14" s="492"/>
      <c r="T14" s="492"/>
      <c r="U14" s="492"/>
      <c r="V14" s="493"/>
      <c r="W14" s="397"/>
      <c r="X14" s="398"/>
      <c r="Y14" s="398"/>
      <c r="Z14" s="398"/>
      <c r="AA14" s="398"/>
      <c r="AB14" s="387"/>
      <c r="AC14" s="494">
        <v>1.2</v>
      </c>
      <c r="AD14" s="495"/>
      <c r="AE14" s="495"/>
      <c r="AF14" s="495"/>
      <c r="AG14" s="496"/>
      <c r="AH14" s="494">
        <v>1.1000000000000001</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v>61.6</v>
      </c>
      <c r="CU14" s="506"/>
      <c r="CV14" s="506"/>
      <c r="CW14" s="506"/>
      <c r="CX14" s="506"/>
      <c r="CY14" s="506"/>
      <c r="CZ14" s="506"/>
      <c r="DA14" s="507"/>
      <c r="DB14" s="505">
        <v>64.400000000000006</v>
      </c>
      <c r="DC14" s="506"/>
      <c r="DD14" s="506"/>
      <c r="DE14" s="506"/>
      <c r="DF14" s="506"/>
      <c r="DG14" s="506"/>
      <c r="DH14" s="506"/>
      <c r="DI14" s="507"/>
    </row>
    <row r="15" spans="1:119" ht="18.75" customHeight="1" x14ac:dyDescent="0.2">
      <c r="A15" s="169"/>
      <c r="B15" s="470"/>
      <c r="C15" s="471"/>
      <c r="D15" s="471"/>
      <c r="E15" s="471"/>
      <c r="F15" s="471"/>
      <c r="G15" s="471"/>
      <c r="H15" s="471"/>
      <c r="I15" s="471"/>
      <c r="J15" s="471"/>
      <c r="K15" s="472"/>
      <c r="L15" s="178"/>
      <c r="M15" s="498" t="s">
        <v>130</v>
      </c>
      <c r="N15" s="499"/>
      <c r="O15" s="499"/>
      <c r="P15" s="499"/>
      <c r="Q15" s="500"/>
      <c r="R15" s="491">
        <v>9943</v>
      </c>
      <c r="S15" s="492"/>
      <c r="T15" s="492"/>
      <c r="U15" s="492"/>
      <c r="V15" s="493"/>
      <c r="W15" s="423" t="s">
        <v>137</v>
      </c>
      <c r="X15" s="424"/>
      <c r="Y15" s="424"/>
      <c r="Z15" s="424"/>
      <c r="AA15" s="424"/>
      <c r="AB15" s="414"/>
      <c r="AC15" s="458">
        <v>532</v>
      </c>
      <c r="AD15" s="459"/>
      <c r="AE15" s="459"/>
      <c r="AF15" s="459"/>
      <c r="AG15" s="501"/>
      <c r="AH15" s="458">
        <v>634</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4510263</v>
      </c>
      <c r="BO15" s="371"/>
      <c r="BP15" s="371"/>
      <c r="BQ15" s="371"/>
      <c r="BR15" s="371"/>
      <c r="BS15" s="371"/>
      <c r="BT15" s="371"/>
      <c r="BU15" s="372"/>
      <c r="BV15" s="370">
        <v>4438763</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2">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8.9</v>
      </c>
      <c r="AD16" s="495"/>
      <c r="AE16" s="495"/>
      <c r="AF16" s="495"/>
      <c r="AG16" s="496"/>
      <c r="AH16" s="494">
        <v>9.8000000000000007</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3471458</v>
      </c>
      <c r="BO16" s="408"/>
      <c r="BP16" s="408"/>
      <c r="BQ16" s="408"/>
      <c r="BR16" s="408"/>
      <c r="BS16" s="408"/>
      <c r="BT16" s="408"/>
      <c r="BU16" s="409"/>
      <c r="BV16" s="407">
        <v>3385108</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5">
      <c r="A17" s="169"/>
      <c r="B17" s="473"/>
      <c r="C17" s="474"/>
      <c r="D17" s="474"/>
      <c r="E17" s="474"/>
      <c r="F17" s="474"/>
      <c r="G17" s="474"/>
      <c r="H17" s="474"/>
      <c r="I17" s="474"/>
      <c r="J17" s="474"/>
      <c r="K17" s="475"/>
      <c r="L17" s="183"/>
      <c r="M17" s="518" t="s">
        <v>143</v>
      </c>
      <c r="N17" s="519"/>
      <c r="O17" s="519"/>
      <c r="P17" s="519"/>
      <c r="Q17" s="520"/>
      <c r="R17" s="513" t="s">
        <v>144</v>
      </c>
      <c r="S17" s="514"/>
      <c r="T17" s="514"/>
      <c r="U17" s="514"/>
      <c r="V17" s="515"/>
      <c r="W17" s="423" t="s">
        <v>145</v>
      </c>
      <c r="X17" s="424"/>
      <c r="Y17" s="424"/>
      <c r="Z17" s="424"/>
      <c r="AA17" s="424"/>
      <c r="AB17" s="414"/>
      <c r="AC17" s="458">
        <v>5373</v>
      </c>
      <c r="AD17" s="459"/>
      <c r="AE17" s="459"/>
      <c r="AF17" s="459"/>
      <c r="AG17" s="501"/>
      <c r="AH17" s="458">
        <v>5784</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5905552</v>
      </c>
      <c r="BO17" s="408"/>
      <c r="BP17" s="408"/>
      <c r="BQ17" s="408"/>
      <c r="BR17" s="408"/>
      <c r="BS17" s="408"/>
      <c r="BT17" s="408"/>
      <c r="BU17" s="409"/>
      <c r="BV17" s="407">
        <v>5813792</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5">
      <c r="A18" s="169"/>
      <c r="B18" s="529" t="s">
        <v>147</v>
      </c>
      <c r="C18" s="450"/>
      <c r="D18" s="450"/>
      <c r="E18" s="530"/>
      <c r="F18" s="530"/>
      <c r="G18" s="530"/>
      <c r="H18" s="530"/>
      <c r="I18" s="530"/>
      <c r="J18" s="530"/>
      <c r="K18" s="530"/>
      <c r="L18" s="531">
        <v>92.86</v>
      </c>
      <c r="M18" s="531"/>
      <c r="N18" s="531"/>
      <c r="O18" s="531"/>
      <c r="P18" s="531"/>
      <c r="Q18" s="531"/>
      <c r="R18" s="532"/>
      <c r="S18" s="532"/>
      <c r="T18" s="532"/>
      <c r="U18" s="532"/>
      <c r="V18" s="533"/>
      <c r="W18" s="425"/>
      <c r="X18" s="426"/>
      <c r="Y18" s="426"/>
      <c r="Z18" s="426"/>
      <c r="AA18" s="426"/>
      <c r="AB18" s="417"/>
      <c r="AC18" s="534">
        <v>89.9</v>
      </c>
      <c r="AD18" s="535"/>
      <c r="AE18" s="535"/>
      <c r="AF18" s="535"/>
      <c r="AG18" s="536"/>
      <c r="AH18" s="534">
        <v>89.1</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6607682</v>
      </c>
      <c r="BO18" s="408"/>
      <c r="BP18" s="408"/>
      <c r="BQ18" s="408"/>
      <c r="BR18" s="408"/>
      <c r="BS18" s="408"/>
      <c r="BT18" s="408"/>
      <c r="BU18" s="409"/>
      <c r="BV18" s="407">
        <v>6522659</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5">
      <c r="A19" s="169"/>
      <c r="B19" s="529" t="s">
        <v>149</v>
      </c>
      <c r="C19" s="450"/>
      <c r="D19" s="450"/>
      <c r="E19" s="530"/>
      <c r="F19" s="530"/>
      <c r="G19" s="530"/>
      <c r="H19" s="530"/>
      <c r="I19" s="530"/>
      <c r="J19" s="530"/>
      <c r="K19" s="530"/>
      <c r="L19" s="538">
        <v>122</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11305590</v>
      </c>
      <c r="BO19" s="408"/>
      <c r="BP19" s="408"/>
      <c r="BQ19" s="408"/>
      <c r="BR19" s="408"/>
      <c r="BS19" s="408"/>
      <c r="BT19" s="408"/>
      <c r="BU19" s="409"/>
      <c r="BV19" s="407">
        <v>10587920</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5">
      <c r="A20" s="169"/>
      <c r="B20" s="529" t="s">
        <v>151</v>
      </c>
      <c r="C20" s="450"/>
      <c r="D20" s="450"/>
      <c r="E20" s="530"/>
      <c r="F20" s="530"/>
      <c r="G20" s="530"/>
      <c r="H20" s="530"/>
      <c r="I20" s="530"/>
      <c r="J20" s="530"/>
      <c r="K20" s="530"/>
      <c r="L20" s="538">
        <v>6360</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5">
      <c r="A21" s="169"/>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2">
      <c r="A22" s="169"/>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7507029</v>
      </c>
      <c r="BO22" s="371"/>
      <c r="BP22" s="371"/>
      <c r="BQ22" s="371"/>
      <c r="BR22" s="371"/>
      <c r="BS22" s="371"/>
      <c r="BT22" s="371"/>
      <c r="BU22" s="372"/>
      <c r="BV22" s="370">
        <v>6794099</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2">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3408051</v>
      </c>
      <c r="BO23" s="408"/>
      <c r="BP23" s="408"/>
      <c r="BQ23" s="408"/>
      <c r="BR23" s="408"/>
      <c r="BS23" s="408"/>
      <c r="BT23" s="408"/>
      <c r="BU23" s="409"/>
      <c r="BV23" s="407">
        <v>2569289</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5">
      <c r="A24" s="169"/>
      <c r="B24" s="578"/>
      <c r="C24" s="554"/>
      <c r="D24" s="555"/>
      <c r="E24" s="457" t="s">
        <v>161</v>
      </c>
      <c r="F24" s="437"/>
      <c r="G24" s="437"/>
      <c r="H24" s="437"/>
      <c r="I24" s="437"/>
      <c r="J24" s="437"/>
      <c r="K24" s="438"/>
      <c r="L24" s="458">
        <v>1</v>
      </c>
      <c r="M24" s="459"/>
      <c r="N24" s="459"/>
      <c r="O24" s="459"/>
      <c r="P24" s="501"/>
      <c r="Q24" s="458">
        <v>8550</v>
      </c>
      <c r="R24" s="459"/>
      <c r="S24" s="459"/>
      <c r="T24" s="459"/>
      <c r="U24" s="459"/>
      <c r="V24" s="501"/>
      <c r="W24" s="553"/>
      <c r="X24" s="554"/>
      <c r="Y24" s="555"/>
      <c r="Z24" s="457" t="s">
        <v>162</v>
      </c>
      <c r="AA24" s="437"/>
      <c r="AB24" s="437"/>
      <c r="AC24" s="437"/>
      <c r="AD24" s="437"/>
      <c r="AE24" s="437"/>
      <c r="AF24" s="437"/>
      <c r="AG24" s="438"/>
      <c r="AH24" s="458">
        <v>336</v>
      </c>
      <c r="AI24" s="459"/>
      <c r="AJ24" s="459"/>
      <c r="AK24" s="459"/>
      <c r="AL24" s="501"/>
      <c r="AM24" s="458">
        <v>1046640</v>
      </c>
      <c r="AN24" s="459"/>
      <c r="AO24" s="459"/>
      <c r="AP24" s="459"/>
      <c r="AQ24" s="459"/>
      <c r="AR24" s="501"/>
      <c r="AS24" s="458">
        <v>3115</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7146229</v>
      </c>
      <c r="BO24" s="408"/>
      <c r="BP24" s="408"/>
      <c r="BQ24" s="408"/>
      <c r="BR24" s="408"/>
      <c r="BS24" s="408"/>
      <c r="BT24" s="408"/>
      <c r="BU24" s="409"/>
      <c r="BV24" s="407">
        <v>6334128</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2">
      <c r="A25" s="169"/>
      <c r="B25" s="578"/>
      <c r="C25" s="554"/>
      <c r="D25" s="555"/>
      <c r="E25" s="457" t="s">
        <v>164</v>
      </c>
      <c r="F25" s="437"/>
      <c r="G25" s="437"/>
      <c r="H25" s="437"/>
      <c r="I25" s="437"/>
      <c r="J25" s="437"/>
      <c r="K25" s="438"/>
      <c r="L25" s="458">
        <v>1</v>
      </c>
      <c r="M25" s="459"/>
      <c r="N25" s="459"/>
      <c r="O25" s="459"/>
      <c r="P25" s="501"/>
      <c r="Q25" s="458">
        <v>6800</v>
      </c>
      <c r="R25" s="459"/>
      <c r="S25" s="459"/>
      <c r="T25" s="459"/>
      <c r="U25" s="459"/>
      <c r="V25" s="501"/>
      <c r="W25" s="553"/>
      <c r="X25" s="554"/>
      <c r="Y25" s="555"/>
      <c r="Z25" s="457" t="s">
        <v>165</v>
      </c>
      <c r="AA25" s="437"/>
      <c r="AB25" s="437"/>
      <c r="AC25" s="437"/>
      <c r="AD25" s="437"/>
      <c r="AE25" s="437"/>
      <c r="AF25" s="437"/>
      <c r="AG25" s="438"/>
      <c r="AH25" s="458">
        <v>101</v>
      </c>
      <c r="AI25" s="459"/>
      <c r="AJ25" s="459"/>
      <c r="AK25" s="459"/>
      <c r="AL25" s="501"/>
      <c r="AM25" s="458">
        <v>308858</v>
      </c>
      <c r="AN25" s="459"/>
      <c r="AO25" s="459"/>
      <c r="AP25" s="459"/>
      <c r="AQ25" s="459"/>
      <c r="AR25" s="501"/>
      <c r="AS25" s="458">
        <v>3058</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5341509</v>
      </c>
      <c r="BO25" s="371"/>
      <c r="BP25" s="371"/>
      <c r="BQ25" s="371"/>
      <c r="BR25" s="371"/>
      <c r="BS25" s="371"/>
      <c r="BT25" s="371"/>
      <c r="BU25" s="372"/>
      <c r="BV25" s="370">
        <v>5222107</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2">
      <c r="A26" s="169"/>
      <c r="B26" s="578"/>
      <c r="C26" s="554"/>
      <c r="D26" s="555"/>
      <c r="E26" s="457" t="s">
        <v>167</v>
      </c>
      <c r="F26" s="437"/>
      <c r="G26" s="437"/>
      <c r="H26" s="437"/>
      <c r="I26" s="437"/>
      <c r="J26" s="437"/>
      <c r="K26" s="438"/>
      <c r="L26" s="458">
        <v>1</v>
      </c>
      <c r="M26" s="459"/>
      <c r="N26" s="459"/>
      <c r="O26" s="459"/>
      <c r="P26" s="501"/>
      <c r="Q26" s="458">
        <v>6300</v>
      </c>
      <c r="R26" s="459"/>
      <c r="S26" s="459"/>
      <c r="T26" s="459"/>
      <c r="U26" s="459"/>
      <c r="V26" s="501"/>
      <c r="W26" s="553"/>
      <c r="X26" s="554"/>
      <c r="Y26" s="555"/>
      <c r="Z26" s="457" t="s">
        <v>168</v>
      </c>
      <c r="AA26" s="559"/>
      <c r="AB26" s="559"/>
      <c r="AC26" s="559"/>
      <c r="AD26" s="559"/>
      <c r="AE26" s="559"/>
      <c r="AF26" s="559"/>
      <c r="AG26" s="560"/>
      <c r="AH26" s="458">
        <v>5</v>
      </c>
      <c r="AI26" s="459"/>
      <c r="AJ26" s="459"/>
      <c r="AK26" s="459"/>
      <c r="AL26" s="501"/>
      <c r="AM26" s="458">
        <v>15245</v>
      </c>
      <c r="AN26" s="459"/>
      <c r="AO26" s="459"/>
      <c r="AP26" s="459"/>
      <c r="AQ26" s="459"/>
      <c r="AR26" s="501"/>
      <c r="AS26" s="458">
        <v>3049</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5">
      <c r="A27" s="169"/>
      <c r="B27" s="578"/>
      <c r="C27" s="554"/>
      <c r="D27" s="555"/>
      <c r="E27" s="457" t="s">
        <v>170</v>
      </c>
      <c r="F27" s="437"/>
      <c r="G27" s="437"/>
      <c r="H27" s="437"/>
      <c r="I27" s="437"/>
      <c r="J27" s="437"/>
      <c r="K27" s="438"/>
      <c r="L27" s="458">
        <v>1</v>
      </c>
      <c r="M27" s="459"/>
      <c r="N27" s="459"/>
      <c r="O27" s="459"/>
      <c r="P27" s="501"/>
      <c r="Q27" s="458">
        <v>4080</v>
      </c>
      <c r="R27" s="459"/>
      <c r="S27" s="459"/>
      <c r="T27" s="459"/>
      <c r="U27" s="459"/>
      <c r="V27" s="501"/>
      <c r="W27" s="553"/>
      <c r="X27" s="554"/>
      <c r="Y27" s="555"/>
      <c r="Z27" s="457" t="s">
        <v>171</v>
      </c>
      <c r="AA27" s="437"/>
      <c r="AB27" s="437"/>
      <c r="AC27" s="437"/>
      <c r="AD27" s="437"/>
      <c r="AE27" s="437"/>
      <c r="AF27" s="437"/>
      <c r="AG27" s="438"/>
      <c r="AH27" s="458">
        <v>4</v>
      </c>
      <c r="AI27" s="459"/>
      <c r="AJ27" s="459"/>
      <c r="AK27" s="459"/>
      <c r="AL27" s="501"/>
      <c r="AM27" s="458">
        <v>14719</v>
      </c>
      <c r="AN27" s="459"/>
      <c r="AO27" s="459"/>
      <c r="AP27" s="459"/>
      <c r="AQ27" s="459"/>
      <c r="AR27" s="501"/>
      <c r="AS27" s="458">
        <v>3680</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26" t="s">
        <v>122</v>
      </c>
      <c r="BO27" s="527"/>
      <c r="BP27" s="527"/>
      <c r="BQ27" s="527"/>
      <c r="BR27" s="527"/>
      <c r="BS27" s="527"/>
      <c r="BT27" s="527"/>
      <c r="BU27" s="528"/>
      <c r="BV27" s="526" t="s">
        <v>122</v>
      </c>
      <c r="BW27" s="527"/>
      <c r="BX27" s="527"/>
      <c r="BY27" s="527"/>
      <c r="BZ27" s="527"/>
      <c r="CA27" s="527"/>
      <c r="CB27" s="527"/>
      <c r="CC27" s="528"/>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2">
      <c r="A28" s="169"/>
      <c r="B28" s="578"/>
      <c r="C28" s="554"/>
      <c r="D28" s="555"/>
      <c r="E28" s="457" t="s">
        <v>173</v>
      </c>
      <c r="F28" s="437"/>
      <c r="G28" s="437"/>
      <c r="H28" s="437"/>
      <c r="I28" s="437"/>
      <c r="J28" s="437"/>
      <c r="K28" s="438"/>
      <c r="L28" s="458">
        <v>1</v>
      </c>
      <c r="M28" s="459"/>
      <c r="N28" s="459"/>
      <c r="O28" s="459"/>
      <c r="P28" s="501"/>
      <c r="Q28" s="458">
        <v>3280</v>
      </c>
      <c r="R28" s="459"/>
      <c r="S28" s="459"/>
      <c r="T28" s="459"/>
      <c r="U28" s="459"/>
      <c r="V28" s="501"/>
      <c r="W28" s="553"/>
      <c r="X28" s="554"/>
      <c r="Y28" s="555"/>
      <c r="Z28" s="457" t="s">
        <v>174</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175</v>
      </c>
      <c r="AZ28" s="562"/>
      <c r="BA28" s="562"/>
      <c r="BB28" s="563"/>
      <c r="BC28" s="367" t="s">
        <v>46</v>
      </c>
      <c r="BD28" s="368"/>
      <c r="BE28" s="368"/>
      <c r="BF28" s="368"/>
      <c r="BG28" s="368"/>
      <c r="BH28" s="368"/>
      <c r="BI28" s="368"/>
      <c r="BJ28" s="368"/>
      <c r="BK28" s="368"/>
      <c r="BL28" s="368"/>
      <c r="BM28" s="369"/>
      <c r="BN28" s="370">
        <v>2690550</v>
      </c>
      <c r="BO28" s="371"/>
      <c r="BP28" s="371"/>
      <c r="BQ28" s="371"/>
      <c r="BR28" s="371"/>
      <c r="BS28" s="371"/>
      <c r="BT28" s="371"/>
      <c r="BU28" s="372"/>
      <c r="BV28" s="370">
        <v>2033719</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2">
      <c r="A29" s="169"/>
      <c r="B29" s="578"/>
      <c r="C29" s="554"/>
      <c r="D29" s="555"/>
      <c r="E29" s="457" t="s">
        <v>176</v>
      </c>
      <c r="F29" s="437"/>
      <c r="G29" s="437"/>
      <c r="H29" s="437"/>
      <c r="I29" s="437"/>
      <c r="J29" s="437"/>
      <c r="K29" s="438"/>
      <c r="L29" s="458">
        <v>12</v>
      </c>
      <c r="M29" s="459"/>
      <c r="N29" s="459"/>
      <c r="O29" s="459"/>
      <c r="P29" s="501"/>
      <c r="Q29" s="458">
        <v>3060</v>
      </c>
      <c r="R29" s="459"/>
      <c r="S29" s="459"/>
      <c r="T29" s="459"/>
      <c r="U29" s="459"/>
      <c r="V29" s="501"/>
      <c r="W29" s="556"/>
      <c r="X29" s="557"/>
      <c r="Y29" s="558"/>
      <c r="Z29" s="457" t="s">
        <v>177</v>
      </c>
      <c r="AA29" s="437"/>
      <c r="AB29" s="437"/>
      <c r="AC29" s="437"/>
      <c r="AD29" s="437"/>
      <c r="AE29" s="437"/>
      <c r="AF29" s="437"/>
      <c r="AG29" s="438"/>
      <c r="AH29" s="458">
        <v>340</v>
      </c>
      <c r="AI29" s="459"/>
      <c r="AJ29" s="459"/>
      <c r="AK29" s="459"/>
      <c r="AL29" s="501"/>
      <c r="AM29" s="458">
        <v>1061359</v>
      </c>
      <c r="AN29" s="459"/>
      <c r="AO29" s="459"/>
      <c r="AP29" s="459"/>
      <c r="AQ29" s="459"/>
      <c r="AR29" s="501"/>
      <c r="AS29" s="458">
        <v>3122</v>
      </c>
      <c r="AT29" s="459"/>
      <c r="AU29" s="459"/>
      <c r="AV29" s="459"/>
      <c r="AW29" s="459"/>
      <c r="AX29" s="460"/>
      <c r="AY29" s="564"/>
      <c r="AZ29" s="565"/>
      <c r="BA29" s="565"/>
      <c r="BB29" s="566"/>
      <c r="BC29" s="441" t="s">
        <v>178</v>
      </c>
      <c r="BD29" s="442"/>
      <c r="BE29" s="442"/>
      <c r="BF29" s="442"/>
      <c r="BG29" s="442"/>
      <c r="BH29" s="442"/>
      <c r="BI29" s="442"/>
      <c r="BJ29" s="442"/>
      <c r="BK29" s="442"/>
      <c r="BL29" s="442"/>
      <c r="BM29" s="443"/>
      <c r="BN29" s="407" t="s">
        <v>122</v>
      </c>
      <c r="BO29" s="408"/>
      <c r="BP29" s="408"/>
      <c r="BQ29" s="408"/>
      <c r="BR29" s="408"/>
      <c r="BS29" s="408"/>
      <c r="BT29" s="408"/>
      <c r="BU29" s="409"/>
      <c r="BV29" s="407" t="s">
        <v>122</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5">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179</v>
      </c>
      <c r="X30" s="575"/>
      <c r="Y30" s="575"/>
      <c r="Z30" s="575"/>
      <c r="AA30" s="575"/>
      <c r="AB30" s="575"/>
      <c r="AC30" s="575"/>
      <c r="AD30" s="575"/>
      <c r="AE30" s="575"/>
      <c r="AF30" s="575"/>
      <c r="AG30" s="576"/>
      <c r="AH30" s="534">
        <v>98</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495496</v>
      </c>
      <c r="BO30" s="527"/>
      <c r="BP30" s="527"/>
      <c r="BQ30" s="527"/>
      <c r="BR30" s="527"/>
      <c r="BS30" s="527"/>
      <c r="BT30" s="527"/>
      <c r="BU30" s="528"/>
      <c r="BV30" s="526">
        <v>503253</v>
      </c>
      <c r="BW30" s="527"/>
      <c r="BX30" s="527"/>
      <c r="BY30" s="527"/>
      <c r="BZ30" s="527"/>
      <c r="CA30" s="527"/>
      <c r="CB30" s="527"/>
      <c r="CC30" s="528"/>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2">
      <c r="A31" s="169"/>
      <c r="B31" s="191"/>
      <c r="DI31" s="192"/>
    </row>
    <row r="32" spans="1:113" ht="13.5" customHeight="1" x14ac:dyDescent="0.2">
      <c r="A32" s="169"/>
      <c r="B32" s="193"/>
      <c r="C32" s="570" t="s">
        <v>180</v>
      </c>
      <c r="D32" s="570"/>
      <c r="E32" s="570"/>
      <c r="F32" s="570"/>
      <c r="G32" s="570"/>
      <c r="H32" s="570"/>
      <c r="I32" s="570"/>
      <c r="J32" s="570"/>
      <c r="K32" s="570"/>
      <c r="L32" s="570"/>
      <c r="M32" s="570"/>
      <c r="N32" s="570"/>
      <c r="O32" s="570"/>
      <c r="P32" s="570"/>
      <c r="Q32" s="570"/>
      <c r="R32" s="570"/>
      <c r="S32" s="570"/>
      <c r="U32" s="411" t="s">
        <v>181</v>
      </c>
      <c r="V32" s="411"/>
      <c r="W32" s="411"/>
      <c r="X32" s="411"/>
      <c r="Y32" s="411"/>
      <c r="Z32" s="411"/>
      <c r="AA32" s="411"/>
      <c r="AB32" s="411"/>
      <c r="AC32" s="411"/>
      <c r="AD32" s="411"/>
      <c r="AE32" s="411"/>
      <c r="AF32" s="411"/>
      <c r="AG32" s="411"/>
      <c r="AH32" s="411"/>
      <c r="AI32" s="411"/>
      <c r="AJ32" s="411"/>
      <c r="AK32" s="411"/>
      <c r="AM32" s="411" t="s">
        <v>182</v>
      </c>
      <c r="AN32" s="411"/>
      <c r="AO32" s="411"/>
      <c r="AP32" s="411"/>
      <c r="AQ32" s="411"/>
      <c r="AR32" s="411"/>
      <c r="AS32" s="411"/>
      <c r="AT32" s="411"/>
      <c r="AU32" s="411"/>
      <c r="AV32" s="411"/>
      <c r="AW32" s="411"/>
      <c r="AX32" s="411"/>
      <c r="AY32" s="411"/>
      <c r="AZ32" s="411"/>
      <c r="BA32" s="411"/>
      <c r="BB32" s="411"/>
      <c r="BC32" s="411"/>
      <c r="BE32" s="411" t="s">
        <v>183</v>
      </c>
      <c r="BF32" s="411"/>
      <c r="BG32" s="411"/>
      <c r="BH32" s="411"/>
      <c r="BI32" s="411"/>
      <c r="BJ32" s="411"/>
      <c r="BK32" s="411"/>
      <c r="BL32" s="411"/>
      <c r="BM32" s="411"/>
      <c r="BN32" s="411"/>
      <c r="BO32" s="411"/>
      <c r="BP32" s="411"/>
      <c r="BQ32" s="411"/>
      <c r="BR32" s="411"/>
      <c r="BS32" s="411"/>
      <c r="BT32" s="411"/>
      <c r="BU32" s="411"/>
      <c r="BW32" s="411" t="s">
        <v>184</v>
      </c>
      <c r="BX32" s="411"/>
      <c r="BY32" s="411"/>
      <c r="BZ32" s="411"/>
      <c r="CA32" s="411"/>
      <c r="CB32" s="411"/>
      <c r="CC32" s="411"/>
      <c r="CD32" s="411"/>
      <c r="CE32" s="411"/>
      <c r="CF32" s="411"/>
      <c r="CG32" s="411"/>
      <c r="CH32" s="411"/>
      <c r="CI32" s="411"/>
      <c r="CJ32" s="411"/>
      <c r="CK32" s="411"/>
      <c r="CL32" s="411"/>
      <c r="CM32" s="411"/>
      <c r="CO32" s="411" t="s">
        <v>185</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2">
      <c r="A33" s="169"/>
      <c r="B33" s="193"/>
      <c r="C33" s="431" t="s">
        <v>186</v>
      </c>
      <c r="D33" s="431"/>
      <c r="E33" s="396" t="s">
        <v>187</v>
      </c>
      <c r="F33" s="396"/>
      <c r="G33" s="396"/>
      <c r="H33" s="396"/>
      <c r="I33" s="396"/>
      <c r="J33" s="396"/>
      <c r="K33" s="396"/>
      <c r="L33" s="396"/>
      <c r="M33" s="396"/>
      <c r="N33" s="396"/>
      <c r="O33" s="396"/>
      <c r="P33" s="396"/>
      <c r="Q33" s="396"/>
      <c r="R33" s="396"/>
      <c r="S33" s="396"/>
      <c r="T33" s="194"/>
      <c r="U33" s="431" t="s">
        <v>186</v>
      </c>
      <c r="V33" s="431"/>
      <c r="W33" s="396" t="s">
        <v>187</v>
      </c>
      <c r="X33" s="396"/>
      <c r="Y33" s="396"/>
      <c r="Z33" s="396"/>
      <c r="AA33" s="396"/>
      <c r="AB33" s="396"/>
      <c r="AC33" s="396"/>
      <c r="AD33" s="396"/>
      <c r="AE33" s="396"/>
      <c r="AF33" s="396"/>
      <c r="AG33" s="396"/>
      <c r="AH33" s="396"/>
      <c r="AI33" s="396"/>
      <c r="AJ33" s="396"/>
      <c r="AK33" s="396"/>
      <c r="AL33" s="194"/>
      <c r="AM33" s="431" t="s">
        <v>186</v>
      </c>
      <c r="AN33" s="431"/>
      <c r="AO33" s="396" t="s">
        <v>187</v>
      </c>
      <c r="AP33" s="396"/>
      <c r="AQ33" s="396"/>
      <c r="AR33" s="396"/>
      <c r="AS33" s="396"/>
      <c r="AT33" s="396"/>
      <c r="AU33" s="396"/>
      <c r="AV33" s="396"/>
      <c r="AW33" s="396"/>
      <c r="AX33" s="396"/>
      <c r="AY33" s="396"/>
      <c r="AZ33" s="396"/>
      <c r="BA33" s="396"/>
      <c r="BB33" s="396"/>
      <c r="BC33" s="396"/>
      <c r="BD33" s="195"/>
      <c r="BE33" s="396" t="s">
        <v>188</v>
      </c>
      <c r="BF33" s="396"/>
      <c r="BG33" s="396" t="s">
        <v>189</v>
      </c>
      <c r="BH33" s="396"/>
      <c r="BI33" s="396"/>
      <c r="BJ33" s="396"/>
      <c r="BK33" s="396"/>
      <c r="BL33" s="396"/>
      <c r="BM33" s="396"/>
      <c r="BN33" s="396"/>
      <c r="BO33" s="396"/>
      <c r="BP33" s="396"/>
      <c r="BQ33" s="396"/>
      <c r="BR33" s="396"/>
      <c r="BS33" s="396"/>
      <c r="BT33" s="396"/>
      <c r="BU33" s="396"/>
      <c r="BV33" s="195"/>
      <c r="BW33" s="431" t="s">
        <v>188</v>
      </c>
      <c r="BX33" s="431"/>
      <c r="BY33" s="396" t="s">
        <v>190</v>
      </c>
      <c r="BZ33" s="396"/>
      <c r="CA33" s="396"/>
      <c r="CB33" s="396"/>
      <c r="CC33" s="396"/>
      <c r="CD33" s="396"/>
      <c r="CE33" s="396"/>
      <c r="CF33" s="396"/>
      <c r="CG33" s="396"/>
      <c r="CH33" s="396"/>
      <c r="CI33" s="396"/>
      <c r="CJ33" s="396"/>
      <c r="CK33" s="396"/>
      <c r="CL33" s="396"/>
      <c r="CM33" s="396"/>
      <c r="CN33" s="194"/>
      <c r="CO33" s="431" t="s">
        <v>186</v>
      </c>
      <c r="CP33" s="431"/>
      <c r="CQ33" s="396" t="s">
        <v>191</v>
      </c>
      <c r="CR33" s="396"/>
      <c r="CS33" s="396"/>
      <c r="CT33" s="396"/>
      <c r="CU33" s="396"/>
      <c r="CV33" s="396"/>
      <c r="CW33" s="396"/>
      <c r="CX33" s="396"/>
      <c r="CY33" s="396"/>
      <c r="CZ33" s="396"/>
      <c r="DA33" s="396"/>
      <c r="DB33" s="396"/>
      <c r="DC33" s="396"/>
      <c r="DD33" s="396"/>
      <c r="DE33" s="396"/>
      <c r="DF33" s="194"/>
      <c r="DG33" s="596" t="s">
        <v>192</v>
      </c>
      <c r="DH33" s="596"/>
      <c r="DI33" s="196"/>
    </row>
    <row r="34" spans="1:113" ht="32.25" customHeight="1" x14ac:dyDescent="0.2">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3</v>
      </c>
      <c r="V34" s="597"/>
      <c r="W34" s="598" t="str">
        <f>IF('各会計、関係団体の財政状況及び健全化判断比率'!B28="","",'各会計、関係団体の財政状況及び健全化判断比率'!B28)</f>
        <v>国民健康保険特別会計</v>
      </c>
      <c r="X34" s="598"/>
      <c r="Y34" s="598"/>
      <c r="Z34" s="598"/>
      <c r="AA34" s="598"/>
      <c r="AB34" s="598"/>
      <c r="AC34" s="598"/>
      <c r="AD34" s="598"/>
      <c r="AE34" s="598"/>
      <c r="AF34" s="598"/>
      <c r="AG34" s="598"/>
      <c r="AH34" s="598"/>
      <c r="AI34" s="598"/>
      <c r="AJ34" s="598"/>
      <c r="AK34" s="598"/>
      <c r="AL34" s="169"/>
      <c r="AM34" s="597">
        <f>IF(AO34="","",MAX(C34:D43,U34:V43)+1)</f>
        <v>6</v>
      </c>
      <c r="AN34" s="597"/>
      <c r="AO34" s="598" t="str">
        <f>IF('各会計、関係団体の財政状況及び健全化判断比率'!B31="","",'各会計、関係団体の財政状況及び健全化判断比率'!B31)</f>
        <v>水道事業会計</v>
      </c>
      <c r="AP34" s="598"/>
      <c r="AQ34" s="598"/>
      <c r="AR34" s="598"/>
      <c r="AS34" s="598"/>
      <c r="AT34" s="598"/>
      <c r="AU34" s="598"/>
      <c r="AV34" s="598"/>
      <c r="AW34" s="598"/>
      <c r="AX34" s="598"/>
      <c r="AY34" s="598"/>
      <c r="AZ34" s="598"/>
      <c r="BA34" s="598"/>
      <c r="BB34" s="598"/>
      <c r="BC34" s="598"/>
      <c r="BD34" s="169"/>
      <c r="BE34" s="597">
        <f>IF(BG34="","",MAX(C34:D43,U34:V43,AM34:AN43)+1)</f>
        <v>8</v>
      </c>
      <c r="BF34" s="597"/>
      <c r="BG34" s="598" t="str">
        <f>IF('各会計、関係団体の財政状況及び健全化判断比率'!B33="","",'各会計、関係団体の財政状況及び健全化判断比率'!B33)</f>
        <v>温泉特別会計</v>
      </c>
      <c r="BH34" s="598"/>
      <c r="BI34" s="598"/>
      <c r="BJ34" s="598"/>
      <c r="BK34" s="598"/>
      <c r="BL34" s="598"/>
      <c r="BM34" s="598"/>
      <c r="BN34" s="598"/>
      <c r="BO34" s="598"/>
      <c r="BP34" s="598"/>
      <c r="BQ34" s="598"/>
      <c r="BR34" s="598"/>
      <c r="BS34" s="598"/>
      <c r="BT34" s="598"/>
      <c r="BU34" s="598"/>
      <c r="BV34" s="169"/>
      <c r="BW34" s="597">
        <f>IF(BY34="","",MAX(C34:D43,U34:V43,AM34:AN43,BE34:BF43)+1)</f>
        <v>9</v>
      </c>
      <c r="BX34" s="597"/>
      <c r="BY34" s="598" t="str">
        <f>IF('各会計、関係団体の財政状況及び健全化判断比率'!B68="","",'各会計、関係団体の財政状況及び健全化判断比率'!B68)</f>
        <v>箱根町外二カ市組合</v>
      </c>
      <c r="BZ34" s="598"/>
      <c r="CA34" s="598"/>
      <c r="CB34" s="598"/>
      <c r="CC34" s="598"/>
      <c r="CD34" s="598"/>
      <c r="CE34" s="598"/>
      <c r="CF34" s="598"/>
      <c r="CG34" s="598"/>
      <c r="CH34" s="598"/>
      <c r="CI34" s="598"/>
      <c r="CJ34" s="598"/>
      <c r="CK34" s="598"/>
      <c r="CL34" s="598"/>
      <c r="CM34" s="598"/>
      <c r="CN34" s="169"/>
      <c r="CO34" s="597">
        <f>IF(CQ34="","",MAX(C34:D43,U34:V43,AM34:AN43,BE34:BF43,BW34:BX43)+1)</f>
        <v>15</v>
      </c>
      <c r="CP34" s="597"/>
      <c r="CQ34" s="598" t="str">
        <f>IF('各会計、関係団体の財政状況及び健全化判断比率'!BS7="","",'各会計、関係団体の財政状況及び健全化判断比率'!BS7)</f>
        <v>（公財）箱根町文化スポーツ財団</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x14ac:dyDescent="0.2">
      <c r="A35" s="169"/>
      <c r="B35" s="193"/>
      <c r="C35" s="597">
        <f>IF(E35="","",C34+1)</f>
        <v>2</v>
      </c>
      <c r="D35" s="597"/>
      <c r="E35" s="598" t="str">
        <f>IF('各会計、関係団体の財政状況及び健全化判断比率'!B8="","",'各会計、関係団体の財政状況及び健全化判断比率'!B8)</f>
        <v>育英奨学金特別会計</v>
      </c>
      <c r="F35" s="598"/>
      <c r="G35" s="598"/>
      <c r="H35" s="598"/>
      <c r="I35" s="598"/>
      <c r="J35" s="598"/>
      <c r="K35" s="598"/>
      <c r="L35" s="598"/>
      <c r="M35" s="598"/>
      <c r="N35" s="598"/>
      <c r="O35" s="598"/>
      <c r="P35" s="598"/>
      <c r="Q35" s="598"/>
      <c r="R35" s="598"/>
      <c r="S35" s="598"/>
      <c r="T35" s="169"/>
      <c r="U35" s="597">
        <f>IF(W35="","",U34+1)</f>
        <v>4</v>
      </c>
      <c r="V35" s="597"/>
      <c r="W35" s="598" t="str">
        <f>IF('各会計、関係団体の財政状況及び健全化判断比率'!B29="","",'各会計、関係団体の財政状況及び健全化判断比率'!B29)</f>
        <v>後期高齢者医療特別会計</v>
      </c>
      <c r="X35" s="598"/>
      <c r="Y35" s="598"/>
      <c r="Z35" s="598"/>
      <c r="AA35" s="598"/>
      <c r="AB35" s="598"/>
      <c r="AC35" s="598"/>
      <c r="AD35" s="598"/>
      <c r="AE35" s="598"/>
      <c r="AF35" s="598"/>
      <c r="AG35" s="598"/>
      <c r="AH35" s="598"/>
      <c r="AI35" s="598"/>
      <c r="AJ35" s="598"/>
      <c r="AK35" s="598"/>
      <c r="AL35" s="169"/>
      <c r="AM35" s="597">
        <f t="shared" ref="AM35:AM43" si="0">IF(AO35="","",AM34+1)</f>
        <v>7</v>
      </c>
      <c r="AN35" s="597"/>
      <c r="AO35" s="598" t="str">
        <f>IF('各会計、関係団体の財政状況及び健全化判断比率'!B32="","",'各会計、関係団体の財政状況及び健全化判断比率'!B32)</f>
        <v>公共下水道事業会計</v>
      </c>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f t="shared" ref="BW35:BW43" si="2">IF(BY35="","",BW34+1)</f>
        <v>10</v>
      </c>
      <c r="BX35" s="597"/>
      <c r="BY35" s="598" t="str">
        <f>IF('各会計、関係団体の財政状況及び健全化判断比率'!B69="","",'各会計、関係団体の財政状況及び健全化判断比率'!B69)</f>
        <v>南足柄市外四ケ市町組合</v>
      </c>
      <c r="BZ35" s="598"/>
      <c r="CA35" s="598"/>
      <c r="CB35" s="598"/>
      <c r="CC35" s="598"/>
      <c r="CD35" s="598"/>
      <c r="CE35" s="598"/>
      <c r="CF35" s="598"/>
      <c r="CG35" s="598"/>
      <c r="CH35" s="598"/>
      <c r="CI35" s="598"/>
      <c r="CJ35" s="598"/>
      <c r="CK35" s="598"/>
      <c r="CL35" s="598"/>
      <c r="CM35" s="598"/>
      <c r="CN35" s="169"/>
      <c r="CO35" s="597">
        <f t="shared" ref="CO35:CO43" si="3">IF(CQ35="","",CO34+1)</f>
        <v>16</v>
      </c>
      <c r="CP35" s="597"/>
      <c r="CQ35" s="598" t="str">
        <f>IF('各会計、関係団体の財政状況及び健全化判断比率'!BS8="","",'各会計、関係団体の財政状況及び健全化判断比率'!BS8)</f>
        <v>（一財）箱根町観光協会</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2">
      <c r="A36" s="169"/>
      <c r="B36" s="193"/>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69"/>
      <c r="U36" s="597">
        <f t="shared" ref="U36:U43" si="4">IF(W36="","",U35+1)</f>
        <v>5</v>
      </c>
      <c r="V36" s="597"/>
      <c r="W36" s="598" t="str">
        <f>IF('各会計、関係団体の財政状況及び健全化判断比率'!B30="","",'各会計、関係団体の財政状況及び健全化判断比率'!B30)</f>
        <v>介護保険特別会計</v>
      </c>
      <c r="X36" s="598"/>
      <c r="Y36" s="598"/>
      <c r="Z36" s="598"/>
      <c r="AA36" s="598"/>
      <c r="AB36" s="598"/>
      <c r="AC36" s="598"/>
      <c r="AD36" s="598"/>
      <c r="AE36" s="598"/>
      <c r="AF36" s="598"/>
      <c r="AG36" s="598"/>
      <c r="AH36" s="598"/>
      <c r="AI36" s="598"/>
      <c r="AJ36" s="598"/>
      <c r="AK36" s="598"/>
      <c r="AL36" s="169"/>
      <c r="AM36" s="597" t="str">
        <f t="shared" si="0"/>
        <v/>
      </c>
      <c r="AN36" s="597"/>
      <c r="AO36" s="598"/>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11</v>
      </c>
      <c r="BX36" s="597"/>
      <c r="BY36" s="598" t="str">
        <f>IF('各会計、関係団体の財政状況及び健全化判断比率'!B70="","",'各会計、関係団体の財政状況及び健全化判断比率'!B70)</f>
        <v>神奈川県市町村退職手当組合</v>
      </c>
      <c r="BZ36" s="598"/>
      <c r="CA36" s="598"/>
      <c r="CB36" s="598"/>
      <c r="CC36" s="598"/>
      <c r="CD36" s="598"/>
      <c r="CE36" s="598"/>
      <c r="CF36" s="598"/>
      <c r="CG36" s="598"/>
      <c r="CH36" s="598"/>
      <c r="CI36" s="598"/>
      <c r="CJ36" s="598"/>
      <c r="CK36" s="598"/>
      <c r="CL36" s="598"/>
      <c r="CM36" s="598"/>
      <c r="CN36" s="169"/>
      <c r="CO36" s="597">
        <f t="shared" si="3"/>
        <v>17</v>
      </c>
      <c r="CP36" s="597"/>
      <c r="CQ36" s="598" t="str">
        <f>IF('各会計、関係団体の財政状況及び健全化判断比率'!BS9="","",'各会計、関係団体の財政状況及び健全化判断比率'!BS9)</f>
        <v>（公財）かながわ健康財団</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2">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t="str">
        <f t="shared" si="4"/>
        <v/>
      </c>
      <c r="V37" s="597"/>
      <c r="W37" s="598"/>
      <c r="X37" s="598"/>
      <c r="Y37" s="598"/>
      <c r="Z37" s="598"/>
      <c r="AA37" s="598"/>
      <c r="AB37" s="598"/>
      <c r="AC37" s="598"/>
      <c r="AD37" s="598"/>
      <c r="AE37" s="598"/>
      <c r="AF37" s="598"/>
      <c r="AG37" s="598"/>
      <c r="AH37" s="598"/>
      <c r="AI37" s="598"/>
      <c r="AJ37" s="598"/>
      <c r="AK37" s="598"/>
      <c r="AL37" s="169"/>
      <c r="AM37" s="597" t="str">
        <f t="shared" si="0"/>
        <v/>
      </c>
      <c r="AN37" s="597"/>
      <c r="AO37" s="598"/>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f t="shared" si="2"/>
        <v>12</v>
      </c>
      <c r="BX37" s="597"/>
      <c r="BY37" s="598" t="str">
        <f>IF('各会計、関係団体の財政状況及び健全化判断比率'!B71="","",'各会計、関係団体の財政状況及び健全化判断比率'!B71)</f>
        <v>神奈川県後期高齢者医療広域連合</v>
      </c>
      <c r="BZ37" s="598"/>
      <c r="CA37" s="598"/>
      <c r="CB37" s="598"/>
      <c r="CC37" s="598"/>
      <c r="CD37" s="598"/>
      <c r="CE37" s="598"/>
      <c r="CF37" s="598"/>
      <c r="CG37" s="598"/>
      <c r="CH37" s="598"/>
      <c r="CI37" s="598"/>
      <c r="CJ37" s="598"/>
      <c r="CK37" s="598"/>
      <c r="CL37" s="598"/>
      <c r="CM37" s="598"/>
      <c r="CN37" s="169"/>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2">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f t="shared" si="2"/>
        <v>13</v>
      </c>
      <c r="BX38" s="597"/>
      <c r="BY38" s="598" t="str">
        <f>IF('各会計、関係団体の財政状況及び健全化判断比率'!B72="","",'各会計、関係団体の財政状況及び健全化判断比率'!B72)</f>
        <v>神奈川県後期高齢者医療広域連合（後期高齢者医療特別会計）</v>
      </c>
      <c r="BZ38" s="598"/>
      <c r="CA38" s="598"/>
      <c r="CB38" s="598"/>
      <c r="CC38" s="598"/>
      <c r="CD38" s="598"/>
      <c r="CE38" s="598"/>
      <c r="CF38" s="598"/>
      <c r="CG38" s="598"/>
      <c r="CH38" s="598"/>
      <c r="CI38" s="598"/>
      <c r="CJ38" s="598"/>
      <c r="CK38" s="598"/>
      <c r="CL38" s="598"/>
      <c r="CM38" s="598"/>
      <c r="CN38" s="169"/>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2">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f t="shared" si="2"/>
        <v>14</v>
      </c>
      <c r="BX39" s="597"/>
      <c r="BY39" s="598" t="str">
        <f>IF('各会計、関係団体の財政状況及び健全化判断比率'!B73="","",'各会計、関係団体の財政状況及び健全化判断比率'!B73)</f>
        <v>神奈川県市町村情報システム協同事業組合</v>
      </c>
      <c r="BZ39" s="598"/>
      <c r="CA39" s="598"/>
      <c r="CB39" s="598"/>
      <c r="CC39" s="598"/>
      <c r="CD39" s="598"/>
      <c r="CE39" s="598"/>
      <c r="CF39" s="598"/>
      <c r="CG39" s="598"/>
      <c r="CH39" s="598"/>
      <c r="CI39" s="598"/>
      <c r="CJ39" s="598"/>
      <c r="CK39" s="598"/>
      <c r="CL39" s="598"/>
      <c r="CM39" s="598"/>
      <c r="CN39" s="16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2">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t="str">
        <f t="shared" si="2"/>
        <v/>
      </c>
      <c r="BX40" s="597"/>
      <c r="BY40" s="598" t="str">
        <f>IF('各会計、関係団体の財政状況及び健全化判断比率'!B74="","",'各会計、関係団体の財政状況及び健全化判断比率'!B74)</f>
        <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2">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t="str">
        <f t="shared" si="2"/>
        <v/>
      </c>
      <c r="BX41" s="597"/>
      <c r="BY41" s="598" t="str">
        <f>IF('各会計、関係団体の財政状況及び健全化判断比率'!B75="","",'各会計、関係団体の財政状況及び健全化判断比率'!B75)</f>
        <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2">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2">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5">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2"/>
    <row r="46" spans="1:113" x14ac:dyDescent="0.2">
      <c r="B46" s="168"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2">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2">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2">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2">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2">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2">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2">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2"/>
    <row r="55" spans="5:113" x14ac:dyDescent="0.2"/>
    <row r="56" spans="5:113" x14ac:dyDescent="0.2"/>
  </sheetData>
  <sheetProtection algorithmName="SHA-512" hashValue="LSuI6sZVKk45Qp0gwAPjmF9BpqdukLV+6CNMqfx7AQN1Ffo4IAWSniX81bGv2+JaNiS3lv4+wnM3Ru3KXrzmlw==" saltValue="zEkBaM9UFlqcoYmSqFWq1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x14ac:dyDescent="0.2">
      <c r="A34" s="22"/>
      <c r="B34" s="31"/>
      <c r="C34" s="1151" t="s">
        <v>534</v>
      </c>
      <c r="D34" s="1151"/>
      <c r="E34" s="1152"/>
      <c r="F34" s="32">
        <v>6.99</v>
      </c>
      <c r="G34" s="33">
        <v>7.5</v>
      </c>
      <c r="H34" s="33">
        <v>6.28</v>
      </c>
      <c r="I34" s="33">
        <v>7.24</v>
      </c>
      <c r="J34" s="34">
        <v>6.6</v>
      </c>
      <c r="K34" s="22"/>
      <c r="L34" s="22"/>
      <c r="M34" s="22"/>
      <c r="N34" s="22"/>
      <c r="O34" s="22"/>
      <c r="P34" s="22"/>
    </row>
    <row r="35" spans="1:16" ht="39" customHeight="1" x14ac:dyDescent="0.2">
      <c r="A35" s="22"/>
      <c r="B35" s="35"/>
      <c r="C35" s="1145" t="s">
        <v>535</v>
      </c>
      <c r="D35" s="1146"/>
      <c r="E35" s="1147"/>
      <c r="F35" s="36">
        <v>3.78</v>
      </c>
      <c r="G35" s="37">
        <v>3.45</v>
      </c>
      <c r="H35" s="37">
        <v>3.9</v>
      </c>
      <c r="I35" s="37">
        <v>5.56</v>
      </c>
      <c r="J35" s="38">
        <v>6.6</v>
      </c>
      <c r="K35" s="22"/>
      <c r="L35" s="22"/>
      <c r="M35" s="22"/>
      <c r="N35" s="22"/>
      <c r="O35" s="22"/>
      <c r="P35" s="22"/>
    </row>
    <row r="36" spans="1:16" ht="39" customHeight="1" x14ac:dyDescent="0.2">
      <c r="A36" s="22"/>
      <c r="B36" s="35"/>
      <c r="C36" s="1145" t="s">
        <v>536</v>
      </c>
      <c r="D36" s="1146"/>
      <c r="E36" s="1147"/>
      <c r="F36" s="36">
        <v>2.63</v>
      </c>
      <c r="G36" s="37">
        <v>2.46</v>
      </c>
      <c r="H36" s="37">
        <v>2.54</v>
      </c>
      <c r="I36" s="37">
        <v>3.84</v>
      </c>
      <c r="J36" s="38">
        <v>4.46</v>
      </c>
      <c r="K36" s="22"/>
      <c r="L36" s="22"/>
      <c r="M36" s="22"/>
      <c r="N36" s="22"/>
      <c r="O36" s="22"/>
      <c r="P36" s="22"/>
    </row>
    <row r="37" spans="1:16" ht="39" customHeight="1" x14ac:dyDescent="0.2">
      <c r="A37" s="22"/>
      <c r="B37" s="35"/>
      <c r="C37" s="1145" t="s">
        <v>537</v>
      </c>
      <c r="D37" s="1146"/>
      <c r="E37" s="1147"/>
      <c r="F37" s="36">
        <v>0.86</v>
      </c>
      <c r="G37" s="37">
        <v>0.91</v>
      </c>
      <c r="H37" s="37">
        <v>0.68</v>
      </c>
      <c r="I37" s="37">
        <v>0.75</v>
      </c>
      <c r="J37" s="38">
        <v>1.05</v>
      </c>
      <c r="K37" s="22"/>
      <c r="L37" s="22"/>
      <c r="M37" s="22"/>
      <c r="N37" s="22"/>
      <c r="O37" s="22"/>
      <c r="P37" s="22"/>
    </row>
    <row r="38" spans="1:16" ht="39" customHeight="1" x14ac:dyDescent="0.2">
      <c r="A38" s="22"/>
      <c r="B38" s="35"/>
      <c r="C38" s="1145" t="s">
        <v>538</v>
      </c>
      <c r="D38" s="1146"/>
      <c r="E38" s="1147"/>
      <c r="F38" s="36">
        <v>0.62</v>
      </c>
      <c r="G38" s="37">
        <v>0.49</v>
      </c>
      <c r="H38" s="37">
        <v>0.25</v>
      </c>
      <c r="I38" s="37">
        <v>0.52</v>
      </c>
      <c r="J38" s="38">
        <v>0.56000000000000005</v>
      </c>
      <c r="K38" s="22"/>
      <c r="L38" s="22"/>
      <c r="M38" s="22"/>
      <c r="N38" s="22"/>
      <c r="O38" s="22"/>
      <c r="P38" s="22"/>
    </row>
    <row r="39" spans="1:16" ht="39" customHeight="1" x14ac:dyDescent="0.2">
      <c r="A39" s="22"/>
      <c r="B39" s="35"/>
      <c r="C39" s="1145" t="s">
        <v>539</v>
      </c>
      <c r="D39" s="1146"/>
      <c r="E39" s="1147"/>
      <c r="F39" s="36">
        <v>0.18</v>
      </c>
      <c r="G39" s="37">
        <v>0.21</v>
      </c>
      <c r="H39" s="37">
        <v>0.26</v>
      </c>
      <c r="I39" s="37">
        <v>0.25</v>
      </c>
      <c r="J39" s="38">
        <v>0.55000000000000004</v>
      </c>
      <c r="K39" s="22"/>
      <c r="L39" s="22"/>
      <c r="M39" s="22"/>
      <c r="N39" s="22"/>
      <c r="O39" s="22"/>
      <c r="P39" s="22"/>
    </row>
    <row r="40" spans="1:16" ht="39" customHeight="1" x14ac:dyDescent="0.2">
      <c r="A40" s="22"/>
      <c r="B40" s="35"/>
      <c r="C40" s="1145" t="s">
        <v>540</v>
      </c>
      <c r="D40" s="1146"/>
      <c r="E40" s="1147"/>
      <c r="F40" s="36">
        <v>0.93</v>
      </c>
      <c r="G40" s="37">
        <v>0.97</v>
      </c>
      <c r="H40" s="37">
        <v>1.41</v>
      </c>
      <c r="I40" s="37">
        <v>0.74</v>
      </c>
      <c r="J40" s="38">
        <v>0.5</v>
      </c>
      <c r="K40" s="22"/>
      <c r="L40" s="22"/>
      <c r="M40" s="22"/>
      <c r="N40" s="22"/>
      <c r="O40" s="22"/>
      <c r="P40" s="22"/>
    </row>
    <row r="41" spans="1:16" ht="39" customHeight="1" x14ac:dyDescent="0.2">
      <c r="A41" s="22"/>
      <c r="B41" s="35"/>
      <c r="C41" s="1145" t="s">
        <v>541</v>
      </c>
      <c r="D41" s="1146"/>
      <c r="E41" s="1147"/>
      <c r="F41" s="36">
        <v>0.32</v>
      </c>
      <c r="G41" s="37">
        <v>0.4</v>
      </c>
      <c r="H41" s="37">
        <v>0.37</v>
      </c>
      <c r="I41" s="37">
        <v>0.22</v>
      </c>
      <c r="J41" s="38">
        <v>7.0000000000000007E-2</v>
      </c>
      <c r="K41" s="22"/>
      <c r="L41" s="22"/>
      <c r="M41" s="22"/>
      <c r="N41" s="22"/>
      <c r="O41" s="22"/>
      <c r="P41" s="22"/>
    </row>
    <row r="42" spans="1:16" ht="39" customHeight="1" x14ac:dyDescent="0.2">
      <c r="A42" s="22"/>
      <c r="B42" s="39"/>
      <c r="C42" s="1145" t="s">
        <v>542</v>
      </c>
      <c r="D42" s="1146"/>
      <c r="E42" s="1147"/>
      <c r="F42" s="36" t="s">
        <v>488</v>
      </c>
      <c r="G42" s="37" t="s">
        <v>488</v>
      </c>
      <c r="H42" s="37" t="s">
        <v>488</v>
      </c>
      <c r="I42" s="37" t="s">
        <v>488</v>
      </c>
      <c r="J42" s="38" t="s">
        <v>488</v>
      </c>
      <c r="K42" s="22"/>
      <c r="L42" s="22"/>
      <c r="M42" s="22"/>
      <c r="N42" s="22"/>
      <c r="O42" s="22"/>
      <c r="P42" s="22"/>
    </row>
    <row r="43" spans="1:16" ht="39" customHeight="1" thickBot="1" x14ac:dyDescent="0.25">
      <c r="A43" s="22"/>
      <c r="B43" s="40"/>
      <c r="C43" s="1148" t="s">
        <v>543</v>
      </c>
      <c r="D43" s="1149"/>
      <c r="E43" s="1150"/>
      <c r="F43" s="41" t="s">
        <v>488</v>
      </c>
      <c r="G43" s="42" t="s">
        <v>488</v>
      </c>
      <c r="H43" s="42" t="s">
        <v>488</v>
      </c>
      <c r="I43" s="42" t="s">
        <v>488</v>
      </c>
      <c r="J43" s="43" t="s">
        <v>488</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3Klt7UfVBicm5E2X3lwvqtW+XCQdUgIaJkeLjgbrxra5Ss0cdVQjZGvZMi2ZHBgiehi6CL9BpBzKE5TXnNXqGA==" saltValue="ix8W1JyJTY9+Un4vXagfZ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3">
      <c r="A44" s="48"/>
      <c r="B44" s="51" t="s">
        <v>8</v>
      </c>
      <c r="C44" s="52"/>
      <c r="D44" s="52"/>
      <c r="E44" s="53"/>
      <c r="F44" s="53"/>
      <c r="G44" s="53"/>
      <c r="H44" s="53"/>
      <c r="I44" s="53"/>
      <c r="J44" s="54" t="s">
        <v>2</v>
      </c>
      <c r="K44" s="55" t="s">
        <v>527</v>
      </c>
      <c r="L44" s="56" t="s">
        <v>528</v>
      </c>
      <c r="M44" s="56" t="s">
        <v>529</v>
      </c>
      <c r="N44" s="56" t="s">
        <v>530</v>
      </c>
      <c r="O44" s="57" t="s">
        <v>531</v>
      </c>
      <c r="P44" s="48"/>
      <c r="Q44" s="48"/>
      <c r="R44" s="48"/>
      <c r="S44" s="48"/>
      <c r="T44" s="48"/>
      <c r="U44" s="48"/>
    </row>
    <row r="45" spans="1:21" ht="30.75" customHeight="1" x14ac:dyDescent="0.2">
      <c r="A45" s="48"/>
      <c r="B45" s="1153" t="s">
        <v>9</v>
      </c>
      <c r="C45" s="1154"/>
      <c r="D45" s="58"/>
      <c r="E45" s="1159" t="s">
        <v>10</v>
      </c>
      <c r="F45" s="1159"/>
      <c r="G45" s="1159"/>
      <c r="H45" s="1159"/>
      <c r="I45" s="1159"/>
      <c r="J45" s="1160"/>
      <c r="K45" s="59">
        <v>897</v>
      </c>
      <c r="L45" s="60">
        <v>1081</v>
      </c>
      <c r="M45" s="60">
        <v>885</v>
      </c>
      <c r="N45" s="60">
        <v>940</v>
      </c>
      <c r="O45" s="61">
        <v>861</v>
      </c>
      <c r="P45" s="48"/>
      <c r="Q45" s="48"/>
      <c r="R45" s="48"/>
      <c r="S45" s="48"/>
      <c r="T45" s="48"/>
      <c r="U45" s="48"/>
    </row>
    <row r="46" spans="1:21" ht="30.75" customHeight="1" x14ac:dyDescent="0.2">
      <c r="A46" s="48"/>
      <c r="B46" s="1155"/>
      <c r="C46" s="1156"/>
      <c r="D46" s="62"/>
      <c r="E46" s="1161" t="s">
        <v>11</v>
      </c>
      <c r="F46" s="1161"/>
      <c r="G46" s="1161"/>
      <c r="H46" s="1161"/>
      <c r="I46" s="1161"/>
      <c r="J46" s="1162"/>
      <c r="K46" s="63" t="s">
        <v>488</v>
      </c>
      <c r="L46" s="64" t="s">
        <v>488</v>
      </c>
      <c r="M46" s="64" t="s">
        <v>488</v>
      </c>
      <c r="N46" s="64" t="s">
        <v>488</v>
      </c>
      <c r="O46" s="65" t="s">
        <v>488</v>
      </c>
      <c r="P46" s="48"/>
      <c r="Q46" s="48"/>
      <c r="R46" s="48"/>
      <c r="S46" s="48"/>
      <c r="T46" s="48"/>
      <c r="U46" s="48"/>
    </row>
    <row r="47" spans="1:21" ht="30.75" customHeight="1" x14ac:dyDescent="0.2">
      <c r="A47" s="48"/>
      <c r="B47" s="1155"/>
      <c r="C47" s="1156"/>
      <c r="D47" s="62"/>
      <c r="E47" s="1161" t="s">
        <v>12</v>
      </c>
      <c r="F47" s="1161"/>
      <c r="G47" s="1161"/>
      <c r="H47" s="1161"/>
      <c r="I47" s="1161"/>
      <c r="J47" s="1162"/>
      <c r="K47" s="63" t="s">
        <v>488</v>
      </c>
      <c r="L47" s="64" t="s">
        <v>488</v>
      </c>
      <c r="M47" s="64" t="s">
        <v>488</v>
      </c>
      <c r="N47" s="64" t="s">
        <v>488</v>
      </c>
      <c r="O47" s="65" t="s">
        <v>488</v>
      </c>
      <c r="P47" s="48"/>
      <c r="Q47" s="48"/>
      <c r="R47" s="48"/>
      <c r="S47" s="48"/>
      <c r="T47" s="48"/>
      <c r="U47" s="48"/>
    </row>
    <row r="48" spans="1:21" ht="30.75" customHeight="1" x14ac:dyDescent="0.2">
      <c r="A48" s="48"/>
      <c r="B48" s="1155"/>
      <c r="C48" s="1156"/>
      <c r="D48" s="62"/>
      <c r="E48" s="1161" t="s">
        <v>13</v>
      </c>
      <c r="F48" s="1161"/>
      <c r="G48" s="1161"/>
      <c r="H48" s="1161"/>
      <c r="I48" s="1161"/>
      <c r="J48" s="1162"/>
      <c r="K48" s="63">
        <v>111</v>
      </c>
      <c r="L48" s="64">
        <v>184</v>
      </c>
      <c r="M48" s="64">
        <v>163</v>
      </c>
      <c r="N48" s="64">
        <v>157</v>
      </c>
      <c r="O48" s="65">
        <v>153</v>
      </c>
      <c r="P48" s="48"/>
      <c r="Q48" s="48"/>
      <c r="R48" s="48"/>
      <c r="S48" s="48"/>
      <c r="T48" s="48"/>
      <c r="U48" s="48"/>
    </row>
    <row r="49" spans="1:21" ht="30.75" customHeight="1" x14ac:dyDescent="0.2">
      <c r="A49" s="48"/>
      <c r="B49" s="1155"/>
      <c r="C49" s="1156"/>
      <c r="D49" s="62"/>
      <c r="E49" s="1161" t="s">
        <v>14</v>
      </c>
      <c r="F49" s="1161"/>
      <c r="G49" s="1161"/>
      <c r="H49" s="1161"/>
      <c r="I49" s="1161"/>
      <c r="J49" s="1162"/>
      <c r="K49" s="63" t="s">
        <v>488</v>
      </c>
      <c r="L49" s="64" t="s">
        <v>488</v>
      </c>
      <c r="M49" s="64" t="s">
        <v>488</v>
      </c>
      <c r="N49" s="64" t="s">
        <v>488</v>
      </c>
      <c r="O49" s="65" t="s">
        <v>488</v>
      </c>
      <c r="P49" s="48"/>
      <c r="Q49" s="48"/>
      <c r="R49" s="48"/>
      <c r="S49" s="48"/>
      <c r="T49" s="48"/>
      <c r="U49" s="48"/>
    </row>
    <row r="50" spans="1:21" ht="30.75" customHeight="1" x14ac:dyDescent="0.2">
      <c r="A50" s="48"/>
      <c r="B50" s="1155"/>
      <c r="C50" s="1156"/>
      <c r="D50" s="62"/>
      <c r="E50" s="1161" t="s">
        <v>15</v>
      </c>
      <c r="F50" s="1161"/>
      <c r="G50" s="1161"/>
      <c r="H50" s="1161"/>
      <c r="I50" s="1161"/>
      <c r="J50" s="1162"/>
      <c r="K50" s="63" t="s">
        <v>488</v>
      </c>
      <c r="L50" s="64" t="s">
        <v>488</v>
      </c>
      <c r="M50" s="64" t="s">
        <v>488</v>
      </c>
      <c r="N50" s="64" t="s">
        <v>488</v>
      </c>
      <c r="O50" s="65" t="s">
        <v>488</v>
      </c>
      <c r="P50" s="48"/>
      <c r="Q50" s="48"/>
      <c r="R50" s="48"/>
      <c r="S50" s="48"/>
      <c r="T50" s="48"/>
      <c r="U50" s="48"/>
    </row>
    <row r="51" spans="1:21" ht="30.75" customHeight="1" x14ac:dyDescent="0.2">
      <c r="A51" s="48"/>
      <c r="B51" s="1157"/>
      <c r="C51" s="1158"/>
      <c r="D51" s="66"/>
      <c r="E51" s="1161" t="s">
        <v>16</v>
      </c>
      <c r="F51" s="1161"/>
      <c r="G51" s="1161"/>
      <c r="H51" s="1161"/>
      <c r="I51" s="1161"/>
      <c r="J51" s="1162"/>
      <c r="K51" s="63" t="s">
        <v>488</v>
      </c>
      <c r="L51" s="64" t="s">
        <v>488</v>
      </c>
      <c r="M51" s="64" t="s">
        <v>488</v>
      </c>
      <c r="N51" s="64" t="s">
        <v>488</v>
      </c>
      <c r="O51" s="65" t="s">
        <v>488</v>
      </c>
      <c r="P51" s="48"/>
      <c r="Q51" s="48"/>
      <c r="R51" s="48"/>
      <c r="S51" s="48"/>
      <c r="T51" s="48"/>
      <c r="U51" s="48"/>
    </row>
    <row r="52" spans="1:21" ht="30.75" customHeight="1" x14ac:dyDescent="0.2">
      <c r="A52" s="48"/>
      <c r="B52" s="1163" t="s">
        <v>17</v>
      </c>
      <c r="C52" s="1164"/>
      <c r="D52" s="66"/>
      <c r="E52" s="1161" t="s">
        <v>18</v>
      </c>
      <c r="F52" s="1161"/>
      <c r="G52" s="1161"/>
      <c r="H52" s="1161"/>
      <c r="I52" s="1161"/>
      <c r="J52" s="1162"/>
      <c r="K52" s="63">
        <v>450</v>
      </c>
      <c r="L52" s="64">
        <v>453</v>
      </c>
      <c r="M52" s="64">
        <v>463</v>
      </c>
      <c r="N52" s="64">
        <v>472</v>
      </c>
      <c r="O52" s="65">
        <v>460</v>
      </c>
      <c r="P52" s="48"/>
      <c r="Q52" s="48"/>
      <c r="R52" s="48"/>
      <c r="S52" s="48"/>
      <c r="T52" s="48"/>
      <c r="U52" s="48"/>
    </row>
    <row r="53" spans="1:21" ht="30.75" customHeight="1" thickBot="1" x14ac:dyDescent="0.25">
      <c r="A53" s="48"/>
      <c r="B53" s="1165" t="s">
        <v>19</v>
      </c>
      <c r="C53" s="1166"/>
      <c r="D53" s="67"/>
      <c r="E53" s="1167" t="s">
        <v>20</v>
      </c>
      <c r="F53" s="1167"/>
      <c r="G53" s="1167"/>
      <c r="H53" s="1167"/>
      <c r="I53" s="1167"/>
      <c r="J53" s="1168"/>
      <c r="K53" s="68">
        <v>558</v>
      </c>
      <c r="L53" s="69">
        <v>812</v>
      </c>
      <c r="M53" s="69">
        <v>585</v>
      </c>
      <c r="N53" s="69">
        <v>625</v>
      </c>
      <c r="O53" s="70">
        <v>554</v>
      </c>
      <c r="P53" s="48"/>
      <c r="Q53" s="48"/>
      <c r="R53" s="48"/>
      <c r="S53" s="48"/>
      <c r="T53" s="48"/>
      <c r="U53" s="48"/>
    </row>
    <row r="54" spans="1:21" ht="24" customHeight="1" x14ac:dyDescent="0.2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3">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3">
      <c r="A57" s="48"/>
      <c r="B57" s="76"/>
      <c r="C57" s="77"/>
      <c r="D57" s="77"/>
      <c r="E57" s="78"/>
      <c r="F57" s="78"/>
      <c r="G57" s="78"/>
      <c r="H57" s="78"/>
      <c r="I57" s="78"/>
      <c r="J57" s="79" t="s">
        <v>2</v>
      </c>
      <c r="K57" s="80" t="s">
        <v>544</v>
      </c>
      <c r="L57" s="81" t="s">
        <v>545</v>
      </c>
      <c r="M57" s="81" t="s">
        <v>546</v>
      </c>
      <c r="N57" s="81" t="s">
        <v>547</v>
      </c>
      <c r="O57" s="82" t="s">
        <v>548</v>
      </c>
      <c r="P57" s="48"/>
      <c r="Q57" s="48"/>
      <c r="R57" s="48"/>
      <c r="S57" s="48"/>
      <c r="T57" s="48"/>
      <c r="U57" s="48"/>
    </row>
    <row r="58" spans="1:21" ht="31.5" customHeight="1" x14ac:dyDescent="0.2">
      <c r="B58" s="1169" t="s">
        <v>24</v>
      </c>
      <c r="C58" s="1170"/>
      <c r="D58" s="1175" t="s">
        <v>25</v>
      </c>
      <c r="E58" s="1176"/>
      <c r="F58" s="1176"/>
      <c r="G58" s="1176"/>
      <c r="H58" s="1176"/>
      <c r="I58" s="1176"/>
      <c r="J58" s="1177"/>
      <c r="K58" s="83"/>
      <c r="L58" s="84"/>
      <c r="M58" s="84"/>
      <c r="N58" s="84"/>
      <c r="O58" s="85"/>
    </row>
    <row r="59" spans="1:21" ht="31.5" customHeight="1" x14ac:dyDescent="0.2">
      <c r="B59" s="1171"/>
      <c r="C59" s="1172"/>
      <c r="D59" s="1178" t="s">
        <v>26</v>
      </c>
      <c r="E59" s="1179"/>
      <c r="F59" s="1179"/>
      <c r="G59" s="1179"/>
      <c r="H59" s="1179"/>
      <c r="I59" s="1179"/>
      <c r="J59" s="1180"/>
      <c r="K59" s="86"/>
      <c r="L59" s="87"/>
      <c r="M59" s="87"/>
      <c r="N59" s="87"/>
      <c r="O59" s="88"/>
    </row>
    <row r="60" spans="1:21" ht="31.5" customHeight="1" thickBot="1" x14ac:dyDescent="0.25">
      <c r="B60" s="1173"/>
      <c r="C60" s="1174"/>
      <c r="D60" s="1181" t="s">
        <v>27</v>
      </c>
      <c r="E60" s="1182"/>
      <c r="F60" s="1182"/>
      <c r="G60" s="1182"/>
      <c r="H60" s="1182"/>
      <c r="I60" s="1182"/>
      <c r="J60" s="1183"/>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R1NAjXJQFgZ1xJzG3ni/NgMbea7tE/Yk4d5u/88/UX2sRKBeOOtcMuoBXO3w7fdcHh5MPECpGzKDTUsxCAg2iQ==" saltValue="J42E0lwkBIEzvaK+fTUEX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3">
      <c r="B40" s="98" t="s">
        <v>8</v>
      </c>
      <c r="C40" s="99"/>
      <c r="D40" s="99"/>
      <c r="E40" s="100"/>
      <c r="F40" s="100"/>
      <c r="G40" s="100"/>
      <c r="H40" s="101" t="s">
        <v>2</v>
      </c>
      <c r="I40" s="102" t="s">
        <v>527</v>
      </c>
      <c r="J40" s="103" t="s">
        <v>528</v>
      </c>
      <c r="K40" s="103" t="s">
        <v>529</v>
      </c>
      <c r="L40" s="103" t="s">
        <v>530</v>
      </c>
      <c r="M40" s="104" t="s">
        <v>531</v>
      </c>
    </row>
    <row r="41" spans="2:13" ht="27.75" customHeight="1" x14ac:dyDescent="0.2">
      <c r="B41" s="1184" t="s">
        <v>30</v>
      </c>
      <c r="C41" s="1185"/>
      <c r="D41" s="105"/>
      <c r="E41" s="1190" t="s">
        <v>31</v>
      </c>
      <c r="F41" s="1190"/>
      <c r="G41" s="1190"/>
      <c r="H41" s="1191"/>
      <c r="I41" s="343">
        <v>8408</v>
      </c>
      <c r="J41" s="344">
        <v>7726</v>
      </c>
      <c r="K41" s="344">
        <v>7037</v>
      </c>
      <c r="L41" s="344">
        <v>6794</v>
      </c>
      <c r="M41" s="345">
        <v>7507</v>
      </c>
    </row>
    <row r="42" spans="2:13" ht="27.75" customHeight="1" x14ac:dyDescent="0.2">
      <c r="B42" s="1186"/>
      <c r="C42" s="1187"/>
      <c r="D42" s="106"/>
      <c r="E42" s="1192" t="s">
        <v>32</v>
      </c>
      <c r="F42" s="1192"/>
      <c r="G42" s="1192"/>
      <c r="H42" s="1193"/>
      <c r="I42" s="346" t="s">
        <v>488</v>
      </c>
      <c r="J42" s="347" t="s">
        <v>488</v>
      </c>
      <c r="K42" s="347" t="s">
        <v>488</v>
      </c>
      <c r="L42" s="347" t="s">
        <v>488</v>
      </c>
      <c r="M42" s="348" t="s">
        <v>488</v>
      </c>
    </row>
    <row r="43" spans="2:13" ht="27.75" customHeight="1" x14ac:dyDescent="0.2">
      <c r="B43" s="1186"/>
      <c r="C43" s="1187"/>
      <c r="D43" s="106"/>
      <c r="E43" s="1192" t="s">
        <v>33</v>
      </c>
      <c r="F43" s="1192"/>
      <c r="G43" s="1192"/>
      <c r="H43" s="1193"/>
      <c r="I43" s="346">
        <v>1854</v>
      </c>
      <c r="J43" s="347">
        <v>1977</v>
      </c>
      <c r="K43" s="347">
        <v>1963</v>
      </c>
      <c r="L43" s="347">
        <v>2204</v>
      </c>
      <c r="M43" s="348">
        <v>2017</v>
      </c>
    </row>
    <row r="44" spans="2:13" ht="27.75" customHeight="1" x14ac:dyDescent="0.2">
      <c r="B44" s="1186"/>
      <c r="C44" s="1187"/>
      <c r="D44" s="106"/>
      <c r="E44" s="1192" t="s">
        <v>34</v>
      </c>
      <c r="F44" s="1192"/>
      <c r="G44" s="1192"/>
      <c r="H44" s="1193"/>
      <c r="I44" s="346" t="s">
        <v>488</v>
      </c>
      <c r="J44" s="347" t="s">
        <v>488</v>
      </c>
      <c r="K44" s="347" t="s">
        <v>488</v>
      </c>
      <c r="L44" s="347" t="s">
        <v>488</v>
      </c>
      <c r="M44" s="348" t="s">
        <v>488</v>
      </c>
    </row>
    <row r="45" spans="2:13" ht="27.75" customHeight="1" x14ac:dyDescent="0.2">
      <c r="B45" s="1186"/>
      <c r="C45" s="1187"/>
      <c r="D45" s="106"/>
      <c r="E45" s="1192" t="s">
        <v>35</v>
      </c>
      <c r="F45" s="1192"/>
      <c r="G45" s="1192"/>
      <c r="H45" s="1193"/>
      <c r="I45" s="346">
        <v>2694</v>
      </c>
      <c r="J45" s="347">
        <v>2678</v>
      </c>
      <c r="K45" s="347">
        <v>2651</v>
      </c>
      <c r="L45" s="347">
        <v>2621</v>
      </c>
      <c r="M45" s="348">
        <v>2578</v>
      </c>
    </row>
    <row r="46" spans="2:13" ht="27.75" customHeight="1" x14ac:dyDescent="0.2">
      <c r="B46" s="1186"/>
      <c r="C46" s="1187"/>
      <c r="D46" s="107"/>
      <c r="E46" s="1192" t="s">
        <v>36</v>
      </c>
      <c r="F46" s="1192"/>
      <c r="G46" s="1192"/>
      <c r="H46" s="1193"/>
      <c r="I46" s="346" t="s">
        <v>488</v>
      </c>
      <c r="J46" s="347" t="s">
        <v>488</v>
      </c>
      <c r="K46" s="347" t="s">
        <v>488</v>
      </c>
      <c r="L46" s="347" t="s">
        <v>488</v>
      </c>
      <c r="M46" s="348" t="s">
        <v>488</v>
      </c>
    </row>
    <row r="47" spans="2:13" ht="27.75" customHeight="1" x14ac:dyDescent="0.2">
      <c r="B47" s="1186"/>
      <c r="C47" s="1187"/>
      <c r="D47" s="108"/>
      <c r="E47" s="1194" t="s">
        <v>37</v>
      </c>
      <c r="F47" s="1195"/>
      <c r="G47" s="1195"/>
      <c r="H47" s="1196"/>
      <c r="I47" s="346" t="s">
        <v>488</v>
      </c>
      <c r="J47" s="347" t="s">
        <v>488</v>
      </c>
      <c r="K47" s="347" t="s">
        <v>488</v>
      </c>
      <c r="L47" s="347" t="s">
        <v>488</v>
      </c>
      <c r="M47" s="348" t="s">
        <v>488</v>
      </c>
    </row>
    <row r="48" spans="2:13" ht="27.75" customHeight="1" x14ac:dyDescent="0.2">
      <c r="B48" s="1186"/>
      <c r="C48" s="1187"/>
      <c r="D48" s="106"/>
      <c r="E48" s="1192" t="s">
        <v>38</v>
      </c>
      <c r="F48" s="1192"/>
      <c r="G48" s="1192"/>
      <c r="H48" s="1193"/>
      <c r="I48" s="346" t="s">
        <v>488</v>
      </c>
      <c r="J48" s="347" t="s">
        <v>488</v>
      </c>
      <c r="K48" s="347" t="s">
        <v>488</v>
      </c>
      <c r="L48" s="347" t="s">
        <v>488</v>
      </c>
      <c r="M48" s="348" t="s">
        <v>488</v>
      </c>
    </row>
    <row r="49" spans="2:13" ht="27.75" customHeight="1" x14ac:dyDescent="0.2">
      <c r="B49" s="1188"/>
      <c r="C49" s="1189"/>
      <c r="D49" s="106"/>
      <c r="E49" s="1192" t="s">
        <v>39</v>
      </c>
      <c r="F49" s="1192"/>
      <c r="G49" s="1192"/>
      <c r="H49" s="1193"/>
      <c r="I49" s="346" t="s">
        <v>488</v>
      </c>
      <c r="J49" s="347" t="s">
        <v>488</v>
      </c>
      <c r="K49" s="347" t="s">
        <v>488</v>
      </c>
      <c r="L49" s="347" t="s">
        <v>488</v>
      </c>
      <c r="M49" s="348" t="s">
        <v>488</v>
      </c>
    </row>
    <row r="50" spans="2:13" ht="27.75" customHeight="1" x14ac:dyDescent="0.2">
      <c r="B50" s="1197" t="s">
        <v>40</v>
      </c>
      <c r="C50" s="1198"/>
      <c r="D50" s="109"/>
      <c r="E50" s="1192" t="s">
        <v>41</v>
      </c>
      <c r="F50" s="1192"/>
      <c r="G50" s="1192"/>
      <c r="H50" s="1193"/>
      <c r="I50" s="346">
        <v>2234</v>
      </c>
      <c r="J50" s="347">
        <v>2527</v>
      </c>
      <c r="K50" s="347">
        <v>2923</v>
      </c>
      <c r="L50" s="347">
        <v>2699</v>
      </c>
      <c r="M50" s="348">
        <v>3339</v>
      </c>
    </row>
    <row r="51" spans="2:13" ht="27.75" customHeight="1" x14ac:dyDescent="0.2">
      <c r="B51" s="1186"/>
      <c r="C51" s="1187"/>
      <c r="D51" s="106"/>
      <c r="E51" s="1192" t="s">
        <v>42</v>
      </c>
      <c r="F51" s="1192"/>
      <c r="G51" s="1192"/>
      <c r="H51" s="1193"/>
      <c r="I51" s="346">
        <v>276</v>
      </c>
      <c r="J51" s="347">
        <v>5</v>
      </c>
      <c r="K51" s="347">
        <v>24</v>
      </c>
      <c r="L51" s="347">
        <v>61</v>
      </c>
      <c r="M51" s="348">
        <v>73</v>
      </c>
    </row>
    <row r="52" spans="2:13" ht="27.75" customHeight="1" x14ac:dyDescent="0.2">
      <c r="B52" s="1188"/>
      <c r="C52" s="1189"/>
      <c r="D52" s="106"/>
      <c r="E52" s="1192" t="s">
        <v>43</v>
      </c>
      <c r="F52" s="1192"/>
      <c r="G52" s="1192"/>
      <c r="H52" s="1193"/>
      <c r="I52" s="346">
        <v>5705</v>
      </c>
      <c r="J52" s="347">
        <v>5512</v>
      </c>
      <c r="K52" s="347">
        <v>5352</v>
      </c>
      <c r="L52" s="347">
        <v>5413</v>
      </c>
      <c r="M52" s="348">
        <v>5334</v>
      </c>
    </row>
    <row r="53" spans="2:13" ht="27.75" customHeight="1" thickBot="1" x14ac:dyDescent="0.25">
      <c r="B53" s="1199" t="s">
        <v>19</v>
      </c>
      <c r="C53" s="1200"/>
      <c r="D53" s="110"/>
      <c r="E53" s="1201" t="s">
        <v>44</v>
      </c>
      <c r="F53" s="1201"/>
      <c r="G53" s="1201"/>
      <c r="H53" s="1202"/>
      <c r="I53" s="349">
        <v>4741</v>
      </c>
      <c r="J53" s="350">
        <v>4336</v>
      </c>
      <c r="K53" s="350">
        <v>3352</v>
      </c>
      <c r="L53" s="350">
        <v>3445</v>
      </c>
      <c r="M53" s="351">
        <v>3355</v>
      </c>
    </row>
    <row r="54" spans="2:13" ht="27.75" customHeight="1" x14ac:dyDescent="0.25">
      <c r="B54" s="111"/>
      <c r="C54" s="112"/>
      <c r="D54" s="112"/>
      <c r="E54" s="113"/>
      <c r="F54" s="113"/>
      <c r="G54" s="113"/>
      <c r="H54" s="113"/>
      <c r="I54" s="114"/>
      <c r="J54" s="114"/>
      <c r="K54" s="114"/>
      <c r="L54" s="114"/>
      <c r="M54" s="114"/>
    </row>
    <row r="55" spans="2:13" ht="13" x14ac:dyDescent="0.2"/>
  </sheetData>
  <sheetProtection algorithmName="SHA-512" hashValue="c9WQmvzewFGBN83pH0oU2JtufGAFDP/+NtRHLpC1hc6VmaZUiabyq7r6LFc3VbXx0775fGtoLpW5nhLzBtNFag==" saltValue="4YGVD14OUBjnC/juv6duz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5" t="s">
        <v>45</v>
      </c>
    </row>
    <row r="54" spans="2:8" ht="29.25" customHeight="1" thickBot="1" x14ac:dyDescent="0.35">
      <c r="B54" s="116" t="s">
        <v>1</v>
      </c>
      <c r="C54" s="117"/>
      <c r="D54" s="117"/>
      <c r="E54" s="118" t="s">
        <v>2</v>
      </c>
      <c r="F54" s="119" t="s">
        <v>529</v>
      </c>
      <c r="G54" s="119" t="s">
        <v>530</v>
      </c>
      <c r="H54" s="120" t="s">
        <v>531</v>
      </c>
    </row>
    <row r="55" spans="2:8" ht="52.5" customHeight="1" x14ac:dyDescent="0.2">
      <c r="B55" s="121"/>
      <c r="C55" s="1211" t="s">
        <v>46</v>
      </c>
      <c r="D55" s="1211"/>
      <c r="E55" s="1212"/>
      <c r="F55" s="352">
        <v>2216</v>
      </c>
      <c r="G55" s="352">
        <v>2034</v>
      </c>
      <c r="H55" s="353">
        <v>2691</v>
      </c>
    </row>
    <row r="56" spans="2:8" ht="52.5" customHeight="1" x14ac:dyDescent="0.2">
      <c r="B56" s="122"/>
      <c r="C56" s="1213" t="s">
        <v>47</v>
      </c>
      <c r="D56" s="1213"/>
      <c r="E56" s="1214"/>
      <c r="F56" s="354" t="s">
        <v>488</v>
      </c>
      <c r="G56" s="354" t="s">
        <v>488</v>
      </c>
      <c r="H56" s="355" t="s">
        <v>488</v>
      </c>
    </row>
    <row r="57" spans="2:8" ht="53.25" customHeight="1" x14ac:dyDescent="0.2">
      <c r="B57" s="122"/>
      <c r="C57" s="1215" t="s">
        <v>48</v>
      </c>
      <c r="D57" s="1215"/>
      <c r="E57" s="1216"/>
      <c r="F57" s="356">
        <v>498</v>
      </c>
      <c r="G57" s="356">
        <v>503</v>
      </c>
      <c r="H57" s="357">
        <v>495</v>
      </c>
    </row>
    <row r="58" spans="2:8" ht="45.75" customHeight="1" x14ac:dyDescent="0.2">
      <c r="B58" s="123"/>
      <c r="C58" s="1203" t="s">
        <v>557</v>
      </c>
      <c r="D58" s="1204"/>
      <c r="E58" s="1205"/>
      <c r="F58" s="358">
        <v>244</v>
      </c>
      <c r="G58" s="358">
        <v>244</v>
      </c>
      <c r="H58" s="359">
        <v>244</v>
      </c>
    </row>
    <row r="59" spans="2:8" ht="45.75" customHeight="1" x14ac:dyDescent="0.2">
      <c r="B59" s="123"/>
      <c r="C59" s="1203" t="s">
        <v>563</v>
      </c>
      <c r="D59" s="1204"/>
      <c r="E59" s="1205"/>
      <c r="F59" s="358">
        <v>120</v>
      </c>
      <c r="G59" s="358">
        <v>128</v>
      </c>
      <c r="H59" s="359">
        <v>128</v>
      </c>
    </row>
    <row r="60" spans="2:8" ht="45.75" customHeight="1" x14ac:dyDescent="0.2">
      <c r="B60" s="123"/>
      <c r="C60" s="1203" t="s">
        <v>558</v>
      </c>
      <c r="D60" s="1204"/>
      <c r="E60" s="1205"/>
      <c r="F60" s="358">
        <v>41</v>
      </c>
      <c r="G60" s="358">
        <v>42</v>
      </c>
      <c r="H60" s="359">
        <v>36</v>
      </c>
    </row>
    <row r="61" spans="2:8" ht="45.75" customHeight="1" x14ac:dyDescent="0.2">
      <c r="B61" s="123"/>
      <c r="C61" s="1203" t="s">
        <v>559</v>
      </c>
      <c r="D61" s="1204"/>
      <c r="E61" s="1205"/>
      <c r="F61" s="358">
        <v>32</v>
      </c>
      <c r="G61" s="358">
        <v>32</v>
      </c>
      <c r="H61" s="359">
        <v>32</v>
      </c>
    </row>
    <row r="62" spans="2:8" ht="45.75" customHeight="1" thickBot="1" x14ac:dyDescent="0.25">
      <c r="B62" s="124"/>
      <c r="C62" s="1206" t="s">
        <v>560</v>
      </c>
      <c r="D62" s="1207"/>
      <c r="E62" s="1208"/>
      <c r="F62" s="360">
        <v>24</v>
      </c>
      <c r="G62" s="360">
        <v>24</v>
      </c>
      <c r="H62" s="361">
        <v>24</v>
      </c>
    </row>
    <row r="63" spans="2:8" ht="52.5" customHeight="1" thickBot="1" x14ac:dyDescent="0.25">
      <c r="B63" s="125"/>
      <c r="C63" s="1209" t="s">
        <v>49</v>
      </c>
      <c r="D63" s="1209"/>
      <c r="E63" s="1210"/>
      <c r="F63" s="362">
        <v>2714</v>
      </c>
      <c r="G63" s="362">
        <v>2537</v>
      </c>
      <c r="H63" s="363">
        <v>3186</v>
      </c>
    </row>
    <row r="64" spans="2:8" ht="13" x14ac:dyDescent="0.2"/>
  </sheetData>
  <sheetProtection algorithmName="SHA-512" hashValue="7IyZmT38jlrPv0zDiQDgG2mT3+jgC5Gs0DtKhV1gTgf+QdLU0zY9i2tiD5w8JTKZQUFUxOL/dFCMbIzjetegQg==" saltValue="5o7RBsoHwf/ATvtDr68yo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zoomScaleNormal="100" workbookViewId="0"/>
  </sheetViews>
  <sheetFormatPr defaultColWidth="11.08984375" defaultRowHeight="13" x14ac:dyDescent="0.2"/>
  <cols>
    <col min="1" max="1" width="45.90625" style="132" customWidth="1"/>
    <col min="2" max="8" width="13.36328125" style="132" customWidth="1"/>
    <col min="9" max="16384" width="11.08984375" style="132"/>
  </cols>
  <sheetData>
    <row r="1" spans="1:8" x14ac:dyDescent="0.2">
      <c r="A1" s="126"/>
      <c r="B1" s="127"/>
      <c r="C1" s="128"/>
      <c r="D1" s="129"/>
      <c r="E1" s="130"/>
      <c r="F1" s="130"/>
      <c r="G1" s="130"/>
      <c r="H1" s="131"/>
    </row>
    <row r="2" spans="1:8" x14ac:dyDescent="0.2">
      <c r="A2" s="133"/>
      <c r="B2" s="134"/>
      <c r="C2" s="135"/>
      <c r="D2" s="136" t="s">
        <v>50</v>
      </c>
      <c r="E2" s="137"/>
      <c r="F2" s="138" t="s">
        <v>526</v>
      </c>
      <c r="G2" s="139"/>
      <c r="H2" s="140"/>
    </row>
    <row r="3" spans="1:8" x14ac:dyDescent="0.2">
      <c r="A3" s="136" t="s">
        <v>519</v>
      </c>
      <c r="B3" s="141"/>
      <c r="C3" s="142"/>
      <c r="D3" s="143">
        <v>150986</v>
      </c>
      <c r="E3" s="144"/>
      <c r="F3" s="145">
        <v>117234</v>
      </c>
      <c r="G3" s="146"/>
      <c r="H3" s="147"/>
    </row>
    <row r="4" spans="1:8" x14ac:dyDescent="0.2">
      <c r="A4" s="148"/>
      <c r="B4" s="149"/>
      <c r="C4" s="150"/>
      <c r="D4" s="151">
        <v>138893</v>
      </c>
      <c r="E4" s="152"/>
      <c r="F4" s="153">
        <v>59796</v>
      </c>
      <c r="G4" s="154"/>
      <c r="H4" s="155"/>
    </row>
    <row r="5" spans="1:8" x14ac:dyDescent="0.2">
      <c r="A5" s="136" t="s">
        <v>521</v>
      </c>
      <c r="B5" s="141"/>
      <c r="C5" s="142"/>
      <c r="D5" s="143">
        <v>65161</v>
      </c>
      <c r="E5" s="144"/>
      <c r="F5" s="145">
        <v>97758</v>
      </c>
      <c r="G5" s="146"/>
      <c r="H5" s="147"/>
    </row>
    <row r="6" spans="1:8" x14ac:dyDescent="0.2">
      <c r="A6" s="148"/>
      <c r="B6" s="149"/>
      <c r="C6" s="150"/>
      <c r="D6" s="151">
        <v>59059</v>
      </c>
      <c r="E6" s="152"/>
      <c r="F6" s="153">
        <v>45946</v>
      </c>
      <c r="G6" s="154"/>
      <c r="H6" s="155"/>
    </row>
    <row r="7" spans="1:8" x14ac:dyDescent="0.2">
      <c r="A7" s="136" t="s">
        <v>522</v>
      </c>
      <c r="B7" s="141"/>
      <c r="C7" s="142"/>
      <c r="D7" s="143">
        <v>51100</v>
      </c>
      <c r="E7" s="144"/>
      <c r="F7" s="145">
        <v>91338</v>
      </c>
      <c r="G7" s="146"/>
      <c r="H7" s="147"/>
    </row>
    <row r="8" spans="1:8" x14ac:dyDescent="0.2">
      <c r="A8" s="148"/>
      <c r="B8" s="149"/>
      <c r="C8" s="150"/>
      <c r="D8" s="151">
        <v>40297</v>
      </c>
      <c r="E8" s="152"/>
      <c r="F8" s="153">
        <v>43989</v>
      </c>
      <c r="G8" s="154"/>
      <c r="H8" s="155"/>
    </row>
    <row r="9" spans="1:8" x14ac:dyDescent="0.2">
      <c r="A9" s="136" t="s">
        <v>523</v>
      </c>
      <c r="B9" s="141"/>
      <c r="C9" s="142"/>
      <c r="D9" s="143">
        <v>123433</v>
      </c>
      <c r="E9" s="144"/>
      <c r="F9" s="145">
        <v>103975</v>
      </c>
      <c r="G9" s="146"/>
      <c r="H9" s="147"/>
    </row>
    <row r="10" spans="1:8" x14ac:dyDescent="0.2">
      <c r="A10" s="148"/>
      <c r="B10" s="149"/>
      <c r="C10" s="150"/>
      <c r="D10" s="151">
        <v>113954</v>
      </c>
      <c r="E10" s="152"/>
      <c r="F10" s="153">
        <v>52698</v>
      </c>
      <c r="G10" s="154"/>
      <c r="H10" s="155"/>
    </row>
    <row r="11" spans="1:8" x14ac:dyDescent="0.2">
      <c r="A11" s="136" t="s">
        <v>524</v>
      </c>
      <c r="B11" s="141"/>
      <c r="C11" s="142"/>
      <c r="D11" s="143">
        <v>218357</v>
      </c>
      <c r="E11" s="144"/>
      <c r="F11" s="145">
        <v>112678</v>
      </c>
      <c r="G11" s="146"/>
      <c r="H11" s="147"/>
    </row>
    <row r="12" spans="1:8" x14ac:dyDescent="0.2">
      <c r="A12" s="148"/>
      <c r="B12" s="149"/>
      <c r="C12" s="156"/>
      <c r="D12" s="151">
        <v>137759</v>
      </c>
      <c r="E12" s="152"/>
      <c r="F12" s="153">
        <v>55165</v>
      </c>
      <c r="G12" s="154"/>
      <c r="H12" s="155"/>
    </row>
    <row r="13" spans="1:8" x14ac:dyDescent="0.2">
      <c r="A13" s="136"/>
      <c r="B13" s="141"/>
      <c r="C13" s="157"/>
      <c r="D13" s="158">
        <v>121807</v>
      </c>
      <c r="E13" s="159"/>
      <c r="F13" s="160">
        <v>104597</v>
      </c>
      <c r="G13" s="161"/>
      <c r="H13" s="147"/>
    </row>
    <row r="14" spans="1:8" x14ac:dyDescent="0.2">
      <c r="A14" s="148"/>
      <c r="B14" s="149"/>
      <c r="C14" s="150"/>
      <c r="D14" s="151">
        <v>97992</v>
      </c>
      <c r="E14" s="152"/>
      <c r="F14" s="153">
        <v>51519</v>
      </c>
      <c r="G14" s="154"/>
      <c r="H14" s="155"/>
    </row>
    <row r="17" spans="1:11" x14ac:dyDescent="0.2">
      <c r="A17" s="132" t="s">
        <v>51</v>
      </c>
    </row>
    <row r="18" spans="1:11" x14ac:dyDescent="0.2">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2">
      <c r="A19" s="162" t="s">
        <v>52</v>
      </c>
      <c r="B19" s="162">
        <f>ROUND(VALUE(SUBSTITUTE(実質収支比率等に係る経年分析!F$48,"▲","-")),2)</f>
        <v>7.32</v>
      </c>
      <c r="C19" s="162">
        <f>ROUND(VALUE(SUBSTITUTE(実質収支比率等に係る経年分析!G$48,"▲","-")),2)</f>
        <v>7.91</v>
      </c>
      <c r="D19" s="162">
        <f>ROUND(VALUE(SUBSTITUTE(実質収支比率等に係る経年分析!H$48,"▲","-")),2)</f>
        <v>6.66</v>
      </c>
      <c r="E19" s="162">
        <f>ROUND(VALUE(SUBSTITUTE(実質収支比率等に係る経年分析!I$48,"▲","-")),2)</f>
        <v>7.47</v>
      </c>
      <c r="F19" s="162">
        <f>ROUND(VALUE(SUBSTITUTE(実質収支比率等に係る経年分析!J$48,"▲","-")),2)</f>
        <v>6.68</v>
      </c>
    </row>
    <row r="20" spans="1:11" x14ac:dyDescent="0.2">
      <c r="A20" s="162" t="s">
        <v>53</v>
      </c>
      <c r="B20" s="162">
        <f>ROUND(VALUE(SUBSTITUTE(実質収支比率等に係る経年分析!F$47,"▲","-")),2)</f>
        <v>25.76</v>
      </c>
      <c r="C20" s="162">
        <f>ROUND(VALUE(SUBSTITUTE(実質収支比率等に係る経年分析!G$47,"▲","-")),2)</f>
        <v>31.54</v>
      </c>
      <c r="D20" s="162">
        <f>ROUND(VALUE(SUBSTITUTE(実質収支比率等に係る経年分析!H$47,"▲","-")),2)</f>
        <v>38.64</v>
      </c>
      <c r="E20" s="162">
        <f>ROUND(VALUE(SUBSTITUTE(実質収支比率等に係る経年分析!I$47,"▲","-")),2)</f>
        <v>34.979999999999997</v>
      </c>
      <c r="F20" s="162">
        <f>ROUND(VALUE(SUBSTITUTE(実質収支比率等に係る経年分析!J$47,"▲","-")),2)</f>
        <v>45.56</v>
      </c>
    </row>
    <row r="21" spans="1:11" x14ac:dyDescent="0.2">
      <c r="A21" s="162" t="s">
        <v>54</v>
      </c>
      <c r="B21" s="162">
        <f>IF(ISNUMBER(VALUE(SUBSTITUTE(実質収支比率等に係る経年分析!F$49,"▲","-"))),ROUND(VALUE(SUBSTITUTE(実質収支比率等に係る経年分析!F$49,"▲","-")),2),NA())</f>
        <v>-6.79</v>
      </c>
      <c r="C21" s="162">
        <f>IF(ISNUMBER(VALUE(SUBSTITUTE(実質収支比率等に係る経年分析!G$49,"▲","-"))),ROUND(VALUE(SUBSTITUTE(実質収支比率等に係る経年分析!G$49,"▲","-")),2),NA())</f>
        <v>5.68</v>
      </c>
      <c r="D21" s="162">
        <f>IF(ISNUMBER(VALUE(SUBSTITUTE(実質収支比率等に係る経年分析!H$49,"▲","-"))),ROUND(VALUE(SUBSTITUTE(実質収支比率等に係る経年分析!H$49,"▲","-")),2),NA())</f>
        <v>6.04</v>
      </c>
      <c r="E21" s="162">
        <f>IF(ISNUMBER(VALUE(SUBSTITUTE(実質収支比率等に係る経年分析!I$49,"▲","-"))),ROUND(VALUE(SUBSTITUTE(実質収支比率等に係る経年分析!I$49,"▲","-")),2),NA())</f>
        <v>-2.2400000000000002</v>
      </c>
      <c r="F21" s="162">
        <f>IF(ISNUMBER(VALUE(SUBSTITUTE(実質収支比率等に係る経年分析!J$49,"▲","-"))),ROUND(VALUE(SUBSTITUTE(実質収支比率等に係る経年分析!J$49,"▲","-")),2),NA())</f>
        <v>10.46</v>
      </c>
    </row>
    <row r="24" spans="1:11" x14ac:dyDescent="0.2">
      <c r="A24" s="132" t="s">
        <v>55</v>
      </c>
    </row>
    <row r="25" spans="1:11" x14ac:dyDescent="0.2">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2">
      <c r="A26" s="163"/>
      <c r="B26" s="163" t="s">
        <v>56</v>
      </c>
      <c r="C26" s="163" t="s">
        <v>57</v>
      </c>
      <c r="D26" s="163" t="s">
        <v>56</v>
      </c>
      <c r="E26" s="163" t="s">
        <v>57</v>
      </c>
      <c r="F26" s="163" t="s">
        <v>56</v>
      </c>
      <c r="G26" s="163" t="s">
        <v>57</v>
      </c>
      <c r="H26" s="163" t="s">
        <v>56</v>
      </c>
      <c r="I26" s="163" t="s">
        <v>57</v>
      </c>
      <c r="J26" s="163" t="s">
        <v>56</v>
      </c>
      <c r="K26" s="163" t="s">
        <v>57</v>
      </c>
    </row>
    <row r="27" spans="1:11" x14ac:dyDescent="0.2">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#VALUE!</v>
      </c>
      <c r="C27" s="163" t="e">
        <f>IF(ROUND(VALUE(SUBSTITUTE(連結実質赤字比率に係る赤字・黒字の構成分析!F$43,"▲", "-")), 2) &gt;= 0, ABS(ROUND(VALUE(SUBSTITUTE(連結実質赤字比率に係る赤字・黒字の構成分析!F$43,"▲", "-")), 2)), NA())</f>
        <v>#VALUE!</v>
      </c>
      <c r="D27" s="163" t="e">
        <f>IF(ROUND(VALUE(SUBSTITUTE(連結実質赤字比率に係る赤字・黒字の構成分析!G$43,"▲", "-")), 2) &lt; 0, ABS(ROUND(VALUE(SUBSTITUTE(連結実質赤字比率に係る赤字・黒字の構成分析!G$43,"▲", "-")), 2)), NA())</f>
        <v>#VALUE!</v>
      </c>
      <c r="E27" s="163" t="e">
        <f>IF(ROUND(VALUE(SUBSTITUTE(連結実質赤字比率に係る赤字・黒字の構成分析!G$43,"▲", "-")), 2) &gt;= 0, ABS(ROUND(VALUE(SUBSTITUTE(連結実質赤字比率に係る赤字・黒字の構成分析!G$43,"▲", "-")), 2)), NA())</f>
        <v>#VALUE!</v>
      </c>
      <c r="F27" s="163" t="e">
        <f>IF(ROUND(VALUE(SUBSTITUTE(連結実質赤字比率に係る赤字・黒字の構成分析!H$43,"▲", "-")), 2) &lt; 0, ABS(ROUND(VALUE(SUBSTITUTE(連結実質赤字比率に係る赤字・黒字の構成分析!H$43,"▲", "-")), 2)), NA())</f>
        <v>#VALUE!</v>
      </c>
      <c r="G27" s="163" t="e">
        <f>IF(ROUND(VALUE(SUBSTITUTE(連結実質赤字比率に係る赤字・黒字の構成分析!H$43,"▲", "-")), 2) &gt;= 0, ABS(ROUND(VALUE(SUBSTITUTE(連結実質赤字比率に係る赤字・黒字の構成分析!H$43,"▲", "-")), 2)), NA())</f>
        <v>#VALUE!</v>
      </c>
      <c r="H27" s="163" t="e">
        <f>IF(ROUND(VALUE(SUBSTITUTE(連結実質赤字比率に係る赤字・黒字の構成分析!I$43,"▲", "-")), 2) &lt; 0, ABS(ROUND(VALUE(SUBSTITUTE(連結実質赤字比率に係る赤字・黒字の構成分析!I$43,"▲", "-")), 2)), NA())</f>
        <v>#VALUE!</v>
      </c>
      <c r="I27" s="163" t="e">
        <f>IF(ROUND(VALUE(SUBSTITUTE(連結実質赤字比率に係る赤字・黒字の構成分析!I$43,"▲", "-")), 2) &gt;= 0, ABS(ROUND(VALUE(SUBSTITUTE(連結実質赤字比率に係る赤字・黒字の構成分析!I$43,"▲", "-")), 2)), NA())</f>
        <v>#VALUE!</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2">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2">
      <c r="A29" s="163" t="str">
        <f>IF(連結実質赤字比率に係る赤字・黒字の構成分析!C$41="",NA(),連結実質赤字比率に係る赤字・黒字の構成分析!C$41)</f>
        <v>育英奨学金特別会計</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0.32</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0.4</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0.37</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0.22</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7.0000000000000007E-2</v>
      </c>
    </row>
    <row r="30" spans="1:11" x14ac:dyDescent="0.2">
      <c r="A30" s="163" t="str">
        <f>IF(連結実質赤字比率に係る赤字・黒字の構成分析!C$40="",NA(),連結実質赤字比率に係る赤字・黒字の構成分析!C$40)</f>
        <v>国民健康保険特別会計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0.93</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0.97</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1.41</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0.74</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0.5</v>
      </c>
    </row>
    <row r="31" spans="1:11" x14ac:dyDescent="0.2">
      <c r="A31" s="163" t="str">
        <f>IF(連結実質赤字比率に係る赤字・黒字の構成分析!C$39="",NA(),連結実質赤字比率に係る赤字・黒字の構成分析!C$39)</f>
        <v>後期高齢者医療特別会計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0.18</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0.21</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0.26</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0.25</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0.55000000000000004</v>
      </c>
    </row>
    <row r="32" spans="1:11" x14ac:dyDescent="0.2">
      <c r="A32" s="163" t="str">
        <f>IF(連結実質赤字比率に係る赤字・黒字の構成分析!C$38="",NA(),連結実質赤字比率に係る赤字・黒字の構成分析!C$38)</f>
        <v>温泉特別会計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0.62</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0.49</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0.25</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0.52</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0.56000000000000005</v>
      </c>
    </row>
    <row r="33" spans="1:16" x14ac:dyDescent="0.2">
      <c r="A33" s="163" t="str">
        <f>IF(連結実質赤字比率に係る赤字・黒字の構成分析!C$37="",NA(),連結実質赤字比率に係る赤字・黒字の構成分析!C$37)</f>
        <v>介護保険特別会計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0.86</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0.91</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0.68</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0.75</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1.05</v>
      </c>
    </row>
    <row r="34" spans="1:16" x14ac:dyDescent="0.2">
      <c r="A34" s="163" t="str">
        <f>IF(連結実質赤字比率に係る赤字・黒字の構成分析!C$36="",NA(),連結実質赤字比率に係る赤字・黒字の構成分析!C$36)</f>
        <v>水道事業会計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2.63</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2.46</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2.54</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3.84</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4.46</v>
      </c>
    </row>
    <row r="35" spans="1:16" x14ac:dyDescent="0.2">
      <c r="A35" s="163" t="str">
        <f>IF(連結実質赤字比率に係る赤字・黒字の構成分析!C$35="",NA(),連結実質赤字比率に係る赤字・黒字の構成分析!C$35)</f>
        <v>公共下水道事業会計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3.78</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3.45</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3.9</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5.56</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6.6</v>
      </c>
    </row>
    <row r="36" spans="1:16" x14ac:dyDescent="0.2">
      <c r="A36" s="163" t="str">
        <f>IF(連結実質赤字比率に係る赤字・黒字の構成分析!C$34="",NA(),連結実質赤字比率に係る赤字・黒字の構成分析!C$34)</f>
        <v>一般会計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6.99</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7.5</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6.28</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7.24</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6.6</v>
      </c>
    </row>
    <row r="39" spans="1:16" x14ac:dyDescent="0.2">
      <c r="A39" s="132" t="s">
        <v>58</v>
      </c>
    </row>
    <row r="40" spans="1:16" x14ac:dyDescent="0.2">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2">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2">
      <c r="A42" s="164" t="s">
        <v>61</v>
      </c>
      <c r="B42" s="164"/>
      <c r="C42" s="164"/>
      <c r="D42" s="164">
        <f>'実質公債費比率（分子）の構造'!K$52</f>
        <v>450</v>
      </c>
      <c r="E42" s="164"/>
      <c r="F42" s="164"/>
      <c r="G42" s="164">
        <f>'実質公債費比率（分子）の構造'!L$52</f>
        <v>453</v>
      </c>
      <c r="H42" s="164"/>
      <c r="I42" s="164"/>
      <c r="J42" s="164">
        <f>'実質公債費比率（分子）の構造'!M$52</f>
        <v>463</v>
      </c>
      <c r="K42" s="164"/>
      <c r="L42" s="164"/>
      <c r="M42" s="164">
        <f>'実質公債費比率（分子）の構造'!N$52</f>
        <v>472</v>
      </c>
      <c r="N42" s="164"/>
      <c r="O42" s="164"/>
      <c r="P42" s="164">
        <f>'実質公債費比率（分子）の構造'!O$52</f>
        <v>460</v>
      </c>
    </row>
    <row r="43" spans="1:16" x14ac:dyDescent="0.2">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2">
      <c r="A44" s="164" t="s">
        <v>62</v>
      </c>
      <c r="B44" s="164" t="str">
        <f>'実質公債費比率（分子）の構造'!K$50</f>
        <v>-</v>
      </c>
      <c r="C44" s="164"/>
      <c r="D44" s="164"/>
      <c r="E44" s="164" t="str">
        <f>'実質公債費比率（分子）の構造'!L$50</f>
        <v>-</v>
      </c>
      <c r="F44" s="164"/>
      <c r="G44" s="164"/>
      <c r="H44" s="164" t="str">
        <f>'実質公債費比率（分子）の構造'!M$50</f>
        <v>-</v>
      </c>
      <c r="I44" s="164"/>
      <c r="J44" s="164"/>
      <c r="K44" s="164" t="str">
        <f>'実質公債費比率（分子）の構造'!N$50</f>
        <v>-</v>
      </c>
      <c r="L44" s="164"/>
      <c r="M44" s="164"/>
      <c r="N44" s="164" t="str">
        <f>'実質公債費比率（分子）の構造'!O$50</f>
        <v>-</v>
      </c>
      <c r="O44" s="164"/>
      <c r="P44" s="164"/>
    </row>
    <row r="45" spans="1:16" x14ac:dyDescent="0.2">
      <c r="A45" s="164" t="s">
        <v>63</v>
      </c>
      <c r="B45" s="164" t="str">
        <f>'実質公債費比率（分子）の構造'!K$49</f>
        <v>-</v>
      </c>
      <c r="C45" s="164"/>
      <c r="D45" s="164"/>
      <c r="E45" s="164" t="str">
        <f>'実質公債費比率（分子）の構造'!L$49</f>
        <v>-</v>
      </c>
      <c r="F45" s="164"/>
      <c r="G45" s="164"/>
      <c r="H45" s="164" t="str">
        <f>'実質公債費比率（分子）の構造'!M$49</f>
        <v>-</v>
      </c>
      <c r="I45" s="164"/>
      <c r="J45" s="164"/>
      <c r="K45" s="164" t="str">
        <f>'実質公債費比率（分子）の構造'!N$49</f>
        <v>-</v>
      </c>
      <c r="L45" s="164"/>
      <c r="M45" s="164"/>
      <c r="N45" s="164" t="str">
        <f>'実質公債費比率（分子）の構造'!O$49</f>
        <v>-</v>
      </c>
      <c r="O45" s="164"/>
      <c r="P45" s="164"/>
    </row>
    <row r="46" spans="1:16" x14ac:dyDescent="0.2">
      <c r="A46" s="164" t="s">
        <v>64</v>
      </c>
      <c r="B46" s="164">
        <f>'実質公債費比率（分子）の構造'!K$48</f>
        <v>111</v>
      </c>
      <c r="C46" s="164"/>
      <c r="D46" s="164"/>
      <c r="E46" s="164">
        <f>'実質公債費比率（分子）の構造'!L$48</f>
        <v>184</v>
      </c>
      <c r="F46" s="164"/>
      <c r="G46" s="164"/>
      <c r="H46" s="164">
        <f>'実質公債費比率（分子）の構造'!M$48</f>
        <v>163</v>
      </c>
      <c r="I46" s="164"/>
      <c r="J46" s="164"/>
      <c r="K46" s="164">
        <f>'実質公債費比率（分子）の構造'!N$48</f>
        <v>157</v>
      </c>
      <c r="L46" s="164"/>
      <c r="M46" s="164"/>
      <c r="N46" s="164">
        <f>'実質公債費比率（分子）の構造'!O$48</f>
        <v>153</v>
      </c>
      <c r="O46" s="164"/>
      <c r="P46" s="164"/>
    </row>
    <row r="47" spans="1:16" x14ac:dyDescent="0.2">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2">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2">
      <c r="A49" s="164" t="s">
        <v>66</v>
      </c>
      <c r="B49" s="164">
        <f>'実質公債費比率（分子）の構造'!K$45</f>
        <v>897</v>
      </c>
      <c r="C49" s="164"/>
      <c r="D49" s="164"/>
      <c r="E49" s="164">
        <f>'実質公債費比率（分子）の構造'!L$45</f>
        <v>1081</v>
      </c>
      <c r="F49" s="164"/>
      <c r="G49" s="164"/>
      <c r="H49" s="164">
        <f>'実質公債費比率（分子）の構造'!M$45</f>
        <v>885</v>
      </c>
      <c r="I49" s="164"/>
      <c r="J49" s="164"/>
      <c r="K49" s="164">
        <f>'実質公債費比率（分子）の構造'!N$45</f>
        <v>940</v>
      </c>
      <c r="L49" s="164"/>
      <c r="M49" s="164"/>
      <c r="N49" s="164">
        <f>'実質公債費比率（分子）の構造'!O$45</f>
        <v>861</v>
      </c>
      <c r="O49" s="164"/>
      <c r="P49" s="164"/>
    </row>
    <row r="50" spans="1:16" x14ac:dyDescent="0.2">
      <c r="A50" s="164" t="s">
        <v>67</v>
      </c>
      <c r="B50" s="164" t="e">
        <f>NA()</f>
        <v>#N/A</v>
      </c>
      <c r="C50" s="164">
        <f>IF(ISNUMBER('実質公債費比率（分子）の構造'!K$53),'実質公債費比率（分子）の構造'!K$53,NA())</f>
        <v>558</v>
      </c>
      <c r="D50" s="164" t="e">
        <f>NA()</f>
        <v>#N/A</v>
      </c>
      <c r="E50" s="164" t="e">
        <f>NA()</f>
        <v>#N/A</v>
      </c>
      <c r="F50" s="164">
        <f>IF(ISNUMBER('実質公債費比率（分子）の構造'!L$53),'実質公債費比率（分子）の構造'!L$53,NA())</f>
        <v>812</v>
      </c>
      <c r="G50" s="164" t="e">
        <f>NA()</f>
        <v>#N/A</v>
      </c>
      <c r="H50" s="164" t="e">
        <f>NA()</f>
        <v>#N/A</v>
      </c>
      <c r="I50" s="164">
        <f>IF(ISNUMBER('実質公債費比率（分子）の構造'!M$53),'実質公債費比率（分子）の構造'!M$53,NA())</f>
        <v>585</v>
      </c>
      <c r="J50" s="164" t="e">
        <f>NA()</f>
        <v>#N/A</v>
      </c>
      <c r="K50" s="164" t="e">
        <f>NA()</f>
        <v>#N/A</v>
      </c>
      <c r="L50" s="164">
        <f>IF(ISNUMBER('実質公債費比率（分子）の構造'!N$53),'実質公債費比率（分子）の構造'!N$53,NA())</f>
        <v>625</v>
      </c>
      <c r="M50" s="164" t="e">
        <f>NA()</f>
        <v>#N/A</v>
      </c>
      <c r="N50" s="164" t="e">
        <f>NA()</f>
        <v>#N/A</v>
      </c>
      <c r="O50" s="164">
        <f>IF(ISNUMBER('実質公債費比率（分子）の構造'!O$53),'実質公債費比率（分子）の構造'!O$53,NA())</f>
        <v>554</v>
      </c>
      <c r="P50" s="164" t="e">
        <f>NA()</f>
        <v>#N/A</v>
      </c>
    </row>
    <row r="53" spans="1:16" x14ac:dyDescent="0.2">
      <c r="A53" s="132" t="s">
        <v>68</v>
      </c>
    </row>
    <row r="54" spans="1:16" x14ac:dyDescent="0.2">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2">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2">
      <c r="A56" s="163" t="s">
        <v>43</v>
      </c>
      <c r="B56" s="163"/>
      <c r="C56" s="163"/>
      <c r="D56" s="163">
        <f>'将来負担比率（分子）の構造'!I$52</f>
        <v>5705</v>
      </c>
      <c r="E56" s="163"/>
      <c r="F56" s="163"/>
      <c r="G56" s="163">
        <f>'将来負担比率（分子）の構造'!J$52</f>
        <v>5512</v>
      </c>
      <c r="H56" s="163"/>
      <c r="I56" s="163"/>
      <c r="J56" s="163">
        <f>'将来負担比率（分子）の構造'!K$52</f>
        <v>5352</v>
      </c>
      <c r="K56" s="163"/>
      <c r="L56" s="163"/>
      <c r="M56" s="163">
        <f>'将来負担比率（分子）の構造'!L$52</f>
        <v>5413</v>
      </c>
      <c r="N56" s="163"/>
      <c r="O56" s="163"/>
      <c r="P56" s="163">
        <f>'将来負担比率（分子）の構造'!M$52</f>
        <v>5334</v>
      </c>
    </row>
    <row r="57" spans="1:16" x14ac:dyDescent="0.2">
      <c r="A57" s="163" t="s">
        <v>42</v>
      </c>
      <c r="B57" s="163"/>
      <c r="C57" s="163"/>
      <c r="D57" s="163">
        <f>'将来負担比率（分子）の構造'!I$51</f>
        <v>276</v>
      </c>
      <c r="E57" s="163"/>
      <c r="F57" s="163"/>
      <c r="G57" s="163">
        <f>'将来負担比率（分子）の構造'!J$51</f>
        <v>5</v>
      </c>
      <c r="H57" s="163"/>
      <c r="I57" s="163"/>
      <c r="J57" s="163">
        <f>'将来負担比率（分子）の構造'!K$51</f>
        <v>24</v>
      </c>
      <c r="K57" s="163"/>
      <c r="L57" s="163"/>
      <c r="M57" s="163">
        <f>'将来負担比率（分子）の構造'!L$51</f>
        <v>61</v>
      </c>
      <c r="N57" s="163"/>
      <c r="O57" s="163"/>
      <c r="P57" s="163">
        <f>'将来負担比率（分子）の構造'!M$51</f>
        <v>73</v>
      </c>
    </row>
    <row r="58" spans="1:16" x14ac:dyDescent="0.2">
      <c r="A58" s="163" t="s">
        <v>41</v>
      </c>
      <c r="B58" s="163"/>
      <c r="C58" s="163"/>
      <c r="D58" s="163">
        <f>'将来負担比率（分子）の構造'!I$50</f>
        <v>2234</v>
      </c>
      <c r="E58" s="163"/>
      <c r="F58" s="163"/>
      <c r="G58" s="163">
        <f>'将来負担比率（分子）の構造'!J$50</f>
        <v>2527</v>
      </c>
      <c r="H58" s="163"/>
      <c r="I58" s="163"/>
      <c r="J58" s="163">
        <f>'将来負担比率（分子）の構造'!K$50</f>
        <v>2923</v>
      </c>
      <c r="K58" s="163"/>
      <c r="L58" s="163"/>
      <c r="M58" s="163">
        <f>'将来負担比率（分子）の構造'!L$50</f>
        <v>2699</v>
      </c>
      <c r="N58" s="163"/>
      <c r="O58" s="163"/>
      <c r="P58" s="163">
        <f>'将来負担比率（分子）の構造'!M$50</f>
        <v>3339</v>
      </c>
    </row>
    <row r="59" spans="1:16" x14ac:dyDescent="0.2">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2">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2">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2">
      <c r="A62" s="163" t="s">
        <v>35</v>
      </c>
      <c r="B62" s="163">
        <f>'将来負担比率（分子）の構造'!I$45</f>
        <v>2694</v>
      </c>
      <c r="C62" s="163"/>
      <c r="D62" s="163"/>
      <c r="E62" s="163">
        <f>'将来負担比率（分子）の構造'!J$45</f>
        <v>2678</v>
      </c>
      <c r="F62" s="163"/>
      <c r="G62" s="163"/>
      <c r="H62" s="163">
        <f>'将来負担比率（分子）の構造'!K$45</f>
        <v>2651</v>
      </c>
      <c r="I62" s="163"/>
      <c r="J62" s="163"/>
      <c r="K62" s="163">
        <f>'将来負担比率（分子）の構造'!L$45</f>
        <v>2621</v>
      </c>
      <c r="L62" s="163"/>
      <c r="M62" s="163"/>
      <c r="N62" s="163">
        <f>'将来負担比率（分子）の構造'!M$45</f>
        <v>2578</v>
      </c>
      <c r="O62" s="163"/>
      <c r="P62" s="163"/>
    </row>
    <row r="63" spans="1:16" x14ac:dyDescent="0.2">
      <c r="A63" s="163" t="s">
        <v>34</v>
      </c>
      <c r="B63" s="163" t="str">
        <f>'将来負担比率（分子）の構造'!I$44</f>
        <v>-</v>
      </c>
      <c r="C63" s="163"/>
      <c r="D63" s="163"/>
      <c r="E63" s="163" t="str">
        <f>'将来負担比率（分子）の構造'!J$44</f>
        <v>-</v>
      </c>
      <c r="F63" s="163"/>
      <c r="G63" s="163"/>
      <c r="H63" s="163" t="str">
        <f>'将来負担比率（分子）の構造'!K$44</f>
        <v>-</v>
      </c>
      <c r="I63" s="163"/>
      <c r="J63" s="163"/>
      <c r="K63" s="163" t="str">
        <f>'将来負担比率（分子）の構造'!L$44</f>
        <v>-</v>
      </c>
      <c r="L63" s="163"/>
      <c r="M63" s="163"/>
      <c r="N63" s="163" t="str">
        <f>'将来負担比率（分子）の構造'!M$44</f>
        <v>-</v>
      </c>
      <c r="O63" s="163"/>
      <c r="P63" s="163"/>
    </row>
    <row r="64" spans="1:16" x14ac:dyDescent="0.2">
      <c r="A64" s="163" t="s">
        <v>33</v>
      </c>
      <c r="B64" s="163">
        <f>'将来負担比率（分子）の構造'!I$43</f>
        <v>1854</v>
      </c>
      <c r="C64" s="163"/>
      <c r="D64" s="163"/>
      <c r="E64" s="163">
        <f>'将来負担比率（分子）の構造'!J$43</f>
        <v>1977</v>
      </c>
      <c r="F64" s="163"/>
      <c r="G64" s="163"/>
      <c r="H64" s="163">
        <f>'将来負担比率（分子）の構造'!K$43</f>
        <v>1963</v>
      </c>
      <c r="I64" s="163"/>
      <c r="J64" s="163"/>
      <c r="K64" s="163">
        <f>'将来負担比率（分子）の構造'!L$43</f>
        <v>2204</v>
      </c>
      <c r="L64" s="163"/>
      <c r="M64" s="163"/>
      <c r="N64" s="163">
        <f>'将来負担比率（分子）の構造'!M$43</f>
        <v>2017</v>
      </c>
      <c r="O64" s="163"/>
      <c r="P64" s="163"/>
    </row>
    <row r="65" spans="1:16" x14ac:dyDescent="0.2">
      <c r="A65" s="163" t="s">
        <v>32</v>
      </c>
      <c r="B65" s="163" t="str">
        <f>'将来負担比率（分子）の構造'!I$42</f>
        <v>-</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2">
      <c r="A66" s="163" t="s">
        <v>31</v>
      </c>
      <c r="B66" s="163">
        <f>'将来負担比率（分子）の構造'!I$41</f>
        <v>8408</v>
      </c>
      <c r="C66" s="163"/>
      <c r="D66" s="163"/>
      <c r="E66" s="163">
        <f>'将来負担比率（分子）の構造'!J$41</f>
        <v>7726</v>
      </c>
      <c r="F66" s="163"/>
      <c r="G66" s="163"/>
      <c r="H66" s="163">
        <f>'将来負担比率（分子）の構造'!K$41</f>
        <v>7037</v>
      </c>
      <c r="I66" s="163"/>
      <c r="J66" s="163"/>
      <c r="K66" s="163">
        <f>'将来負担比率（分子）の構造'!L$41</f>
        <v>6794</v>
      </c>
      <c r="L66" s="163"/>
      <c r="M66" s="163"/>
      <c r="N66" s="163">
        <f>'将来負担比率（分子）の構造'!M$41</f>
        <v>7507</v>
      </c>
      <c r="O66" s="163"/>
      <c r="P66" s="163"/>
    </row>
    <row r="67" spans="1:16" x14ac:dyDescent="0.2">
      <c r="A67" s="163" t="s">
        <v>71</v>
      </c>
      <c r="B67" s="163" t="e">
        <f>NA()</f>
        <v>#N/A</v>
      </c>
      <c r="C67" s="163">
        <f>IF(ISNUMBER('将来負担比率（分子）の構造'!I$53), IF('将来負担比率（分子）の構造'!I$53 &lt; 0, 0, '将来負担比率（分子）の構造'!I$53), NA())</f>
        <v>4741</v>
      </c>
      <c r="D67" s="163" t="e">
        <f>NA()</f>
        <v>#N/A</v>
      </c>
      <c r="E67" s="163" t="e">
        <f>NA()</f>
        <v>#N/A</v>
      </c>
      <c r="F67" s="163">
        <f>IF(ISNUMBER('将来負担比率（分子）の構造'!J$53), IF('将来負担比率（分子）の構造'!J$53 &lt; 0, 0, '将来負担比率（分子）の構造'!J$53), NA())</f>
        <v>4336</v>
      </c>
      <c r="G67" s="163" t="e">
        <f>NA()</f>
        <v>#N/A</v>
      </c>
      <c r="H67" s="163" t="e">
        <f>NA()</f>
        <v>#N/A</v>
      </c>
      <c r="I67" s="163">
        <f>IF(ISNUMBER('将来負担比率（分子）の構造'!K$53), IF('将来負担比率（分子）の構造'!K$53 &lt; 0, 0, '将来負担比率（分子）の構造'!K$53), NA())</f>
        <v>3352</v>
      </c>
      <c r="J67" s="163" t="e">
        <f>NA()</f>
        <v>#N/A</v>
      </c>
      <c r="K67" s="163" t="e">
        <f>NA()</f>
        <v>#N/A</v>
      </c>
      <c r="L67" s="163">
        <f>IF(ISNUMBER('将来負担比率（分子）の構造'!L$53), IF('将来負担比率（分子）の構造'!L$53 &lt; 0, 0, '将来負担比率（分子）の構造'!L$53), NA())</f>
        <v>3445</v>
      </c>
      <c r="M67" s="163" t="e">
        <f>NA()</f>
        <v>#N/A</v>
      </c>
      <c r="N67" s="163" t="e">
        <f>NA()</f>
        <v>#N/A</v>
      </c>
      <c r="O67" s="163">
        <f>IF(ISNUMBER('将来負担比率（分子）の構造'!M$53), IF('将来負担比率（分子）の構造'!M$53 &lt; 0, 0, '将来負担比率（分子）の構造'!M$53), NA())</f>
        <v>3355</v>
      </c>
      <c r="P67" s="163" t="e">
        <f>NA()</f>
        <v>#N/A</v>
      </c>
    </row>
    <row r="70" spans="1:16" x14ac:dyDescent="0.2">
      <c r="A70" s="165" t="s">
        <v>72</v>
      </c>
      <c r="B70" s="165"/>
      <c r="C70" s="165"/>
      <c r="D70" s="165"/>
      <c r="E70" s="165"/>
      <c r="F70" s="165"/>
    </row>
    <row r="71" spans="1:16" x14ac:dyDescent="0.2">
      <c r="A71" s="166"/>
      <c r="B71" s="166" t="str">
        <f>基金残高に係る経年分析!F54</f>
        <v>R04</v>
      </c>
      <c r="C71" s="166" t="str">
        <f>基金残高に係る経年分析!G54</f>
        <v>R05</v>
      </c>
      <c r="D71" s="166" t="str">
        <f>基金残高に係る経年分析!H54</f>
        <v>R06</v>
      </c>
    </row>
    <row r="72" spans="1:16" x14ac:dyDescent="0.2">
      <c r="A72" s="166" t="s">
        <v>73</v>
      </c>
      <c r="B72" s="167">
        <f>基金残高に係る経年分析!F55</f>
        <v>2216</v>
      </c>
      <c r="C72" s="167">
        <f>基金残高に係る経年分析!G55</f>
        <v>2034</v>
      </c>
      <c r="D72" s="167">
        <f>基金残高に係る経年分析!H55</f>
        <v>2691</v>
      </c>
    </row>
    <row r="73" spans="1:16" x14ac:dyDescent="0.2">
      <c r="A73" s="166" t="s">
        <v>74</v>
      </c>
      <c r="B73" s="167" t="str">
        <f>基金残高に係る経年分析!F56</f>
        <v>-</v>
      </c>
      <c r="C73" s="167" t="str">
        <f>基金残高に係る経年分析!G56</f>
        <v>-</v>
      </c>
      <c r="D73" s="167" t="str">
        <f>基金残高に係る経年分析!H56</f>
        <v>-</v>
      </c>
    </row>
    <row r="74" spans="1:16" x14ac:dyDescent="0.2">
      <c r="A74" s="166" t="s">
        <v>75</v>
      </c>
      <c r="B74" s="167">
        <f>基金残高に係る経年分析!F57</f>
        <v>498</v>
      </c>
      <c r="C74" s="167">
        <f>基金残高に係る経年分析!G57</f>
        <v>503</v>
      </c>
      <c r="D74" s="167">
        <f>基金残高に係る経年分析!H57</f>
        <v>495</v>
      </c>
    </row>
  </sheetData>
  <sheetProtection algorithmName="SHA-512" hashValue="LFxx2iPKSZyVMQl/CTd39kjYOTlEPvXn/XHet5ms3m1i6IKHtOHoFC0Nud8Q5VFuOTZ6XPVXE+54G9CBxX2yEA==" saltValue="dewnyDu8tSxKHnVeAAeUb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Normal="100" workbookViewId="0"/>
  </sheetViews>
  <sheetFormatPr defaultColWidth="0" defaultRowHeight="11.25" customHeight="1" zeroHeight="1" x14ac:dyDescent="0.2"/>
  <cols>
    <col min="1" max="1" width="1.6328125" style="202" customWidth="1"/>
    <col min="2" max="2" width="2.36328125" style="202" customWidth="1"/>
    <col min="3" max="16" width="2.6328125" style="202" customWidth="1"/>
    <col min="17" max="17" width="2.36328125" style="202" customWidth="1"/>
    <col min="18" max="95" width="1.6328125" style="202" customWidth="1"/>
    <col min="96" max="133" width="1.6328125" style="214" customWidth="1"/>
    <col min="134" max="143" width="1.6328125" style="202" customWidth="1"/>
    <col min="144" max="16384" width="0" style="202" hidden="1"/>
  </cols>
  <sheetData>
    <row r="1" spans="2:143" ht="22.5" customHeight="1" thickBot="1" x14ac:dyDescent="0.25">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202</v>
      </c>
      <c r="DI1" s="603"/>
      <c r="DJ1" s="603"/>
      <c r="DK1" s="603"/>
      <c r="DL1" s="603"/>
      <c r="DM1" s="603"/>
      <c r="DN1" s="604"/>
      <c r="DO1" s="202"/>
      <c r="DP1" s="602" t="s">
        <v>203</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2">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2">
      <c r="B3" s="605" t="s">
        <v>205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2">
      <c r="B4" s="605" t="s">
        <v>1</v>
      </c>
      <c r="C4" s="606"/>
      <c r="D4" s="606"/>
      <c r="E4" s="606"/>
      <c r="F4" s="606"/>
      <c r="G4" s="606"/>
      <c r="H4" s="606"/>
      <c r="I4" s="606"/>
      <c r="J4" s="606"/>
      <c r="K4" s="606"/>
      <c r="L4" s="606"/>
      <c r="M4" s="606"/>
      <c r="N4" s="606"/>
      <c r="O4" s="606"/>
      <c r="P4" s="606"/>
      <c r="Q4" s="607"/>
      <c r="R4" s="605" t="s">
        <v>208</v>
      </c>
      <c r="S4" s="606"/>
      <c r="T4" s="606"/>
      <c r="U4" s="606"/>
      <c r="V4" s="606"/>
      <c r="W4" s="606"/>
      <c r="X4" s="606"/>
      <c r="Y4" s="607"/>
      <c r="Z4" s="605" t="s">
        <v>209</v>
      </c>
      <c r="AA4" s="606"/>
      <c r="AB4" s="606"/>
      <c r="AC4" s="607"/>
      <c r="AD4" s="605" t="s">
        <v>210</v>
      </c>
      <c r="AE4" s="606"/>
      <c r="AF4" s="606"/>
      <c r="AG4" s="606"/>
      <c r="AH4" s="606"/>
      <c r="AI4" s="606"/>
      <c r="AJ4" s="606"/>
      <c r="AK4" s="607"/>
      <c r="AL4" s="605" t="s">
        <v>209</v>
      </c>
      <c r="AM4" s="606"/>
      <c r="AN4" s="606"/>
      <c r="AO4" s="607"/>
      <c r="AP4" s="608" t="s">
        <v>211</v>
      </c>
      <c r="AQ4" s="608"/>
      <c r="AR4" s="608"/>
      <c r="AS4" s="608"/>
      <c r="AT4" s="608"/>
      <c r="AU4" s="608"/>
      <c r="AV4" s="608"/>
      <c r="AW4" s="608"/>
      <c r="AX4" s="608"/>
      <c r="AY4" s="608"/>
      <c r="AZ4" s="608"/>
      <c r="BA4" s="608"/>
      <c r="BB4" s="608"/>
      <c r="BC4" s="608"/>
      <c r="BD4" s="608"/>
      <c r="BE4" s="608"/>
      <c r="BF4" s="608"/>
      <c r="BG4" s="608" t="s">
        <v>212</v>
      </c>
      <c r="BH4" s="608"/>
      <c r="BI4" s="608"/>
      <c r="BJ4" s="608"/>
      <c r="BK4" s="608"/>
      <c r="BL4" s="608"/>
      <c r="BM4" s="608"/>
      <c r="BN4" s="608"/>
      <c r="BO4" s="608" t="s">
        <v>209</v>
      </c>
      <c r="BP4" s="608"/>
      <c r="BQ4" s="608"/>
      <c r="BR4" s="608"/>
      <c r="BS4" s="608" t="s">
        <v>213</v>
      </c>
      <c r="BT4" s="608"/>
      <c r="BU4" s="608"/>
      <c r="BV4" s="608"/>
      <c r="BW4" s="608"/>
      <c r="BX4" s="608"/>
      <c r="BY4" s="608"/>
      <c r="BZ4" s="608"/>
      <c r="CA4" s="608"/>
      <c r="CB4" s="608"/>
      <c r="CD4" s="605" t="s">
        <v>214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2">
      <c r="B5" s="609" t="s">
        <v>215</v>
      </c>
      <c r="C5" s="610"/>
      <c r="D5" s="610"/>
      <c r="E5" s="610"/>
      <c r="F5" s="610"/>
      <c r="G5" s="610"/>
      <c r="H5" s="610"/>
      <c r="I5" s="610"/>
      <c r="J5" s="610"/>
      <c r="K5" s="610"/>
      <c r="L5" s="610"/>
      <c r="M5" s="610"/>
      <c r="N5" s="610"/>
      <c r="O5" s="610"/>
      <c r="P5" s="610"/>
      <c r="Q5" s="611"/>
      <c r="R5" s="612">
        <v>6382697</v>
      </c>
      <c r="S5" s="613"/>
      <c r="T5" s="613"/>
      <c r="U5" s="613"/>
      <c r="V5" s="613"/>
      <c r="W5" s="613"/>
      <c r="X5" s="613"/>
      <c r="Y5" s="614"/>
      <c r="Z5" s="615">
        <v>43.7</v>
      </c>
      <c r="AA5" s="615"/>
      <c r="AB5" s="615"/>
      <c r="AC5" s="615"/>
      <c r="AD5" s="616">
        <v>5868905</v>
      </c>
      <c r="AE5" s="616"/>
      <c r="AF5" s="616"/>
      <c r="AG5" s="616"/>
      <c r="AH5" s="616"/>
      <c r="AI5" s="616"/>
      <c r="AJ5" s="616"/>
      <c r="AK5" s="616"/>
      <c r="AL5" s="617">
        <v>88.3</v>
      </c>
      <c r="AM5" s="618"/>
      <c r="AN5" s="618"/>
      <c r="AO5" s="619"/>
      <c r="AP5" s="609" t="s">
        <v>216</v>
      </c>
      <c r="AQ5" s="610"/>
      <c r="AR5" s="610"/>
      <c r="AS5" s="610"/>
      <c r="AT5" s="610"/>
      <c r="AU5" s="610"/>
      <c r="AV5" s="610"/>
      <c r="AW5" s="610"/>
      <c r="AX5" s="610"/>
      <c r="AY5" s="610"/>
      <c r="AZ5" s="610"/>
      <c r="BA5" s="610"/>
      <c r="BB5" s="610"/>
      <c r="BC5" s="610"/>
      <c r="BD5" s="610"/>
      <c r="BE5" s="610"/>
      <c r="BF5" s="611"/>
      <c r="BG5" s="623">
        <v>5735880</v>
      </c>
      <c r="BH5" s="624"/>
      <c r="BI5" s="624"/>
      <c r="BJ5" s="624"/>
      <c r="BK5" s="624"/>
      <c r="BL5" s="624"/>
      <c r="BM5" s="624"/>
      <c r="BN5" s="625"/>
      <c r="BO5" s="626">
        <v>89.9</v>
      </c>
      <c r="BP5" s="626"/>
      <c r="BQ5" s="626"/>
      <c r="BR5" s="626"/>
      <c r="BS5" s="627">
        <v>513792</v>
      </c>
      <c r="BT5" s="627"/>
      <c r="BU5" s="627"/>
      <c r="BV5" s="627"/>
      <c r="BW5" s="627"/>
      <c r="BX5" s="627"/>
      <c r="BY5" s="627"/>
      <c r="BZ5" s="627"/>
      <c r="CA5" s="627"/>
      <c r="CB5" s="631"/>
      <c r="CD5" s="605" t="s">
        <v>211</v>
      </c>
      <c r="CE5" s="606"/>
      <c r="CF5" s="606"/>
      <c r="CG5" s="606"/>
      <c r="CH5" s="606"/>
      <c r="CI5" s="606"/>
      <c r="CJ5" s="606"/>
      <c r="CK5" s="606"/>
      <c r="CL5" s="606"/>
      <c r="CM5" s="606"/>
      <c r="CN5" s="606"/>
      <c r="CO5" s="606"/>
      <c r="CP5" s="606"/>
      <c r="CQ5" s="607"/>
      <c r="CR5" s="605" t="s">
        <v>217</v>
      </c>
      <c r="CS5" s="606"/>
      <c r="CT5" s="606"/>
      <c r="CU5" s="606"/>
      <c r="CV5" s="606"/>
      <c r="CW5" s="606"/>
      <c r="CX5" s="606"/>
      <c r="CY5" s="607"/>
      <c r="CZ5" s="605" t="s">
        <v>209</v>
      </c>
      <c r="DA5" s="606"/>
      <c r="DB5" s="606"/>
      <c r="DC5" s="607"/>
      <c r="DD5" s="605" t="s">
        <v>218</v>
      </c>
      <c r="DE5" s="606"/>
      <c r="DF5" s="606"/>
      <c r="DG5" s="606"/>
      <c r="DH5" s="606"/>
      <c r="DI5" s="606"/>
      <c r="DJ5" s="606"/>
      <c r="DK5" s="606"/>
      <c r="DL5" s="606"/>
      <c r="DM5" s="606"/>
      <c r="DN5" s="606"/>
      <c r="DO5" s="606"/>
      <c r="DP5" s="607"/>
      <c r="DQ5" s="605" t="s">
        <v>219</v>
      </c>
      <c r="DR5" s="606"/>
      <c r="DS5" s="606"/>
      <c r="DT5" s="606"/>
      <c r="DU5" s="606"/>
      <c r="DV5" s="606"/>
      <c r="DW5" s="606"/>
      <c r="DX5" s="606"/>
      <c r="DY5" s="606"/>
      <c r="DZ5" s="606"/>
      <c r="EA5" s="606"/>
      <c r="EB5" s="606"/>
      <c r="EC5" s="607"/>
    </row>
    <row r="6" spans="2:143" ht="11.25" customHeight="1" x14ac:dyDescent="0.2">
      <c r="B6" s="620" t="s">
        <v>220</v>
      </c>
      <c r="C6" s="621"/>
      <c r="D6" s="621"/>
      <c r="E6" s="621"/>
      <c r="F6" s="621"/>
      <c r="G6" s="621"/>
      <c r="H6" s="621"/>
      <c r="I6" s="621"/>
      <c r="J6" s="621"/>
      <c r="K6" s="621"/>
      <c r="L6" s="621"/>
      <c r="M6" s="621"/>
      <c r="N6" s="621"/>
      <c r="O6" s="621"/>
      <c r="P6" s="621"/>
      <c r="Q6" s="622"/>
      <c r="R6" s="623">
        <v>44218</v>
      </c>
      <c r="S6" s="624"/>
      <c r="T6" s="624"/>
      <c r="U6" s="624"/>
      <c r="V6" s="624"/>
      <c r="W6" s="624"/>
      <c r="X6" s="624"/>
      <c r="Y6" s="625"/>
      <c r="Z6" s="626">
        <v>0.3</v>
      </c>
      <c r="AA6" s="626"/>
      <c r="AB6" s="626"/>
      <c r="AC6" s="626"/>
      <c r="AD6" s="627">
        <v>44218</v>
      </c>
      <c r="AE6" s="627"/>
      <c r="AF6" s="627"/>
      <c r="AG6" s="627"/>
      <c r="AH6" s="627"/>
      <c r="AI6" s="627"/>
      <c r="AJ6" s="627"/>
      <c r="AK6" s="627"/>
      <c r="AL6" s="628">
        <v>0.7</v>
      </c>
      <c r="AM6" s="629"/>
      <c r="AN6" s="629"/>
      <c r="AO6" s="630"/>
      <c r="AP6" s="620" t="s">
        <v>221</v>
      </c>
      <c r="AQ6" s="621"/>
      <c r="AR6" s="621"/>
      <c r="AS6" s="621"/>
      <c r="AT6" s="621"/>
      <c r="AU6" s="621"/>
      <c r="AV6" s="621"/>
      <c r="AW6" s="621"/>
      <c r="AX6" s="621"/>
      <c r="AY6" s="621"/>
      <c r="AZ6" s="621"/>
      <c r="BA6" s="621"/>
      <c r="BB6" s="621"/>
      <c r="BC6" s="621"/>
      <c r="BD6" s="621"/>
      <c r="BE6" s="621"/>
      <c r="BF6" s="622"/>
      <c r="BG6" s="623">
        <v>5735880</v>
      </c>
      <c r="BH6" s="624"/>
      <c r="BI6" s="624"/>
      <c r="BJ6" s="624"/>
      <c r="BK6" s="624"/>
      <c r="BL6" s="624"/>
      <c r="BM6" s="624"/>
      <c r="BN6" s="625"/>
      <c r="BO6" s="626">
        <v>89.9</v>
      </c>
      <c r="BP6" s="626"/>
      <c r="BQ6" s="626"/>
      <c r="BR6" s="626"/>
      <c r="BS6" s="627">
        <v>513792</v>
      </c>
      <c r="BT6" s="627"/>
      <c r="BU6" s="627"/>
      <c r="BV6" s="627"/>
      <c r="BW6" s="627"/>
      <c r="BX6" s="627"/>
      <c r="BY6" s="627"/>
      <c r="BZ6" s="627"/>
      <c r="CA6" s="627"/>
      <c r="CB6" s="631"/>
      <c r="CD6" s="609" t="s">
        <v>222</v>
      </c>
      <c r="CE6" s="610"/>
      <c r="CF6" s="610"/>
      <c r="CG6" s="610"/>
      <c r="CH6" s="610"/>
      <c r="CI6" s="610"/>
      <c r="CJ6" s="610"/>
      <c r="CK6" s="610"/>
      <c r="CL6" s="610"/>
      <c r="CM6" s="610"/>
      <c r="CN6" s="610"/>
      <c r="CO6" s="610"/>
      <c r="CP6" s="610"/>
      <c r="CQ6" s="611"/>
      <c r="CR6" s="623">
        <v>119884</v>
      </c>
      <c r="CS6" s="624"/>
      <c r="CT6" s="624"/>
      <c r="CU6" s="624"/>
      <c r="CV6" s="624"/>
      <c r="CW6" s="624"/>
      <c r="CX6" s="624"/>
      <c r="CY6" s="625"/>
      <c r="CZ6" s="617">
        <v>0.8</v>
      </c>
      <c r="DA6" s="618"/>
      <c r="DB6" s="618"/>
      <c r="DC6" s="634"/>
      <c r="DD6" s="632" t="s">
        <v>122</v>
      </c>
      <c r="DE6" s="624"/>
      <c r="DF6" s="624"/>
      <c r="DG6" s="624"/>
      <c r="DH6" s="624"/>
      <c r="DI6" s="624"/>
      <c r="DJ6" s="624"/>
      <c r="DK6" s="624"/>
      <c r="DL6" s="624"/>
      <c r="DM6" s="624"/>
      <c r="DN6" s="624"/>
      <c r="DO6" s="624"/>
      <c r="DP6" s="625"/>
      <c r="DQ6" s="632">
        <v>119884</v>
      </c>
      <c r="DR6" s="624"/>
      <c r="DS6" s="624"/>
      <c r="DT6" s="624"/>
      <c r="DU6" s="624"/>
      <c r="DV6" s="624"/>
      <c r="DW6" s="624"/>
      <c r="DX6" s="624"/>
      <c r="DY6" s="624"/>
      <c r="DZ6" s="624"/>
      <c r="EA6" s="624"/>
      <c r="EB6" s="624"/>
      <c r="EC6" s="633"/>
    </row>
    <row r="7" spans="2:143" ht="11.25" customHeight="1" x14ac:dyDescent="0.2">
      <c r="B7" s="620" t="s">
        <v>223</v>
      </c>
      <c r="C7" s="621"/>
      <c r="D7" s="621"/>
      <c r="E7" s="621"/>
      <c r="F7" s="621"/>
      <c r="G7" s="621"/>
      <c r="H7" s="621"/>
      <c r="I7" s="621"/>
      <c r="J7" s="621"/>
      <c r="K7" s="621"/>
      <c r="L7" s="621"/>
      <c r="M7" s="621"/>
      <c r="N7" s="621"/>
      <c r="O7" s="621"/>
      <c r="P7" s="621"/>
      <c r="Q7" s="622"/>
      <c r="R7" s="623">
        <v>728</v>
      </c>
      <c r="S7" s="624"/>
      <c r="T7" s="624"/>
      <c r="U7" s="624"/>
      <c r="V7" s="624"/>
      <c r="W7" s="624"/>
      <c r="X7" s="624"/>
      <c r="Y7" s="625"/>
      <c r="Z7" s="626">
        <v>0</v>
      </c>
      <c r="AA7" s="626"/>
      <c r="AB7" s="626"/>
      <c r="AC7" s="626"/>
      <c r="AD7" s="627">
        <v>728</v>
      </c>
      <c r="AE7" s="627"/>
      <c r="AF7" s="627"/>
      <c r="AG7" s="627"/>
      <c r="AH7" s="627"/>
      <c r="AI7" s="627"/>
      <c r="AJ7" s="627"/>
      <c r="AK7" s="627"/>
      <c r="AL7" s="628">
        <v>0</v>
      </c>
      <c r="AM7" s="629"/>
      <c r="AN7" s="629"/>
      <c r="AO7" s="630"/>
      <c r="AP7" s="620" t="s">
        <v>224</v>
      </c>
      <c r="AQ7" s="621"/>
      <c r="AR7" s="621"/>
      <c r="AS7" s="621"/>
      <c r="AT7" s="621"/>
      <c r="AU7" s="621"/>
      <c r="AV7" s="621"/>
      <c r="AW7" s="621"/>
      <c r="AX7" s="621"/>
      <c r="AY7" s="621"/>
      <c r="AZ7" s="621"/>
      <c r="BA7" s="621"/>
      <c r="BB7" s="621"/>
      <c r="BC7" s="621"/>
      <c r="BD7" s="621"/>
      <c r="BE7" s="621"/>
      <c r="BF7" s="622"/>
      <c r="BG7" s="623">
        <v>928250</v>
      </c>
      <c r="BH7" s="624"/>
      <c r="BI7" s="624"/>
      <c r="BJ7" s="624"/>
      <c r="BK7" s="624"/>
      <c r="BL7" s="624"/>
      <c r="BM7" s="624"/>
      <c r="BN7" s="625"/>
      <c r="BO7" s="626">
        <v>14.5</v>
      </c>
      <c r="BP7" s="626"/>
      <c r="BQ7" s="626"/>
      <c r="BR7" s="626"/>
      <c r="BS7" s="627" t="s">
        <v>122</v>
      </c>
      <c r="BT7" s="627"/>
      <c r="BU7" s="627"/>
      <c r="BV7" s="627"/>
      <c r="BW7" s="627"/>
      <c r="BX7" s="627"/>
      <c r="BY7" s="627"/>
      <c r="BZ7" s="627"/>
      <c r="CA7" s="627"/>
      <c r="CB7" s="631"/>
      <c r="CD7" s="620" t="s">
        <v>225</v>
      </c>
      <c r="CE7" s="621"/>
      <c r="CF7" s="621"/>
      <c r="CG7" s="621"/>
      <c r="CH7" s="621"/>
      <c r="CI7" s="621"/>
      <c r="CJ7" s="621"/>
      <c r="CK7" s="621"/>
      <c r="CL7" s="621"/>
      <c r="CM7" s="621"/>
      <c r="CN7" s="621"/>
      <c r="CO7" s="621"/>
      <c r="CP7" s="621"/>
      <c r="CQ7" s="622"/>
      <c r="CR7" s="623">
        <v>4344713</v>
      </c>
      <c r="CS7" s="624"/>
      <c r="CT7" s="624"/>
      <c r="CU7" s="624"/>
      <c r="CV7" s="624"/>
      <c r="CW7" s="624"/>
      <c r="CX7" s="624"/>
      <c r="CY7" s="625"/>
      <c r="CZ7" s="626">
        <v>30.8</v>
      </c>
      <c r="DA7" s="626"/>
      <c r="DB7" s="626"/>
      <c r="DC7" s="626"/>
      <c r="DD7" s="632">
        <v>104977</v>
      </c>
      <c r="DE7" s="624"/>
      <c r="DF7" s="624"/>
      <c r="DG7" s="624"/>
      <c r="DH7" s="624"/>
      <c r="DI7" s="624"/>
      <c r="DJ7" s="624"/>
      <c r="DK7" s="624"/>
      <c r="DL7" s="624"/>
      <c r="DM7" s="624"/>
      <c r="DN7" s="624"/>
      <c r="DO7" s="624"/>
      <c r="DP7" s="625"/>
      <c r="DQ7" s="632">
        <v>4129929</v>
      </c>
      <c r="DR7" s="624"/>
      <c r="DS7" s="624"/>
      <c r="DT7" s="624"/>
      <c r="DU7" s="624"/>
      <c r="DV7" s="624"/>
      <c r="DW7" s="624"/>
      <c r="DX7" s="624"/>
      <c r="DY7" s="624"/>
      <c r="DZ7" s="624"/>
      <c r="EA7" s="624"/>
      <c r="EB7" s="624"/>
      <c r="EC7" s="633"/>
    </row>
    <row r="8" spans="2:143" ht="11.25" customHeight="1" x14ac:dyDescent="0.2">
      <c r="B8" s="620" t="s">
        <v>226</v>
      </c>
      <c r="C8" s="621"/>
      <c r="D8" s="621"/>
      <c r="E8" s="621"/>
      <c r="F8" s="621"/>
      <c r="G8" s="621"/>
      <c r="H8" s="621"/>
      <c r="I8" s="621"/>
      <c r="J8" s="621"/>
      <c r="K8" s="621"/>
      <c r="L8" s="621"/>
      <c r="M8" s="621"/>
      <c r="N8" s="621"/>
      <c r="O8" s="621"/>
      <c r="P8" s="621"/>
      <c r="Q8" s="622"/>
      <c r="R8" s="623">
        <v>16590</v>
      </c>
      <c r="S8" s="624"/>
      <c r="T8" s="624"/>
      <c r="U8" s="624"/>
      <c r="V8" s="624"/>
      <c r="W8" s="624"/>
      <c r="X8" s="624"/>
      <c r="Y8" s="625"/>
      <c r="Z8" s="626">
        <v>0.1</v>
      </c>
      <c r="AA8" s="626"/>
      <c r="AB8" s="626"/>
      <c r="AC8" s="626"/>
      <c r="AD8" s="627">
        <v>16590</v>
      </c>
      <c r="AE8" s="627"/>
      <c r="AF8" s="627"/>
      <c r="AG8" s="627"/>
      <c r="AH8" s="627"/>
      <c r="AI8" s="627"/>
      <c r="AJ8" s="627"/>
      <c r="AK8" s="627"/>
      <c r="AL8" s="628">
        <v>0.2</v>
      </c>
      <c r="AM8" s="629"/>
      <c r="AN8" s="629"/>
      <c r="AO8" s="630"/>
      <c r="AP8" s="620" t="s">
        <v>227</v>
      </c>
      <c r="AQ8" s="621"/>
      <c r="AR8" s="621"/>
      <c r="AS8" s="621"/>
      <c r="AT8" s="621"/>
      <c r="AU8" s="621"/>
      <c r="AV8" s="621"/>
      <c r="AW8" s="621"/>
      <c r="AX8" s="621"/>
      <c r="AY8" s="621"/>
      <c r="AZ8" s="621"/>
      <c r="BA8" s="621"/>
      <c r="BB8" s="621"/>
      <c r="BC8" s="621"/>
      <c r="BD8" s="621"/>
      <c r="BE8" s="621"/>
      <c r="BF8" s="622"/>
      <c r="BG8" s="623">
        <v>30194</v>
      </c>
      <c r="BH8" s="624"/>
      <c r="BI8" s="624"/>
      <c r="BJ8" s="624"/>
      <c r="BK8" s="624"/>
      <c r="BL8" s="624"/>
      <c r="BM8" s="624"/>
      <c r="BN8" s="625"/>
      <c r="BO8" s="626">
        <v>0.5</v>
      </c>
      <c r="BP8" s="626"/>
      <c r="BQ8" s="626"/>
      <c r="BR8" s="626"/>
      <c r="BS8" s="627" t="s">
        <v>122</v>
      </c>
      <c r="BT8" s="627"/>
      <c r="BU8" s="627"/>
      <c r="BV8" s="627"/>
      <c r="BW8" s="627"/>
      <c r="BX8" s="627"/>
      <c r="BY8" s="627"/>
      <c r="BZ8" s="627"/>
      <c r="CA8" s="627"/>
      <c r="CB8" s="631"/>
      <c r="CD8" s="620" t="s">
        <v>228</v>
      </c>
      <c r="CE8" s="621"/>
      <c r="CF8" s="621"/>
      <c r="CG8" s="621"/>
      <c r="CH8" s="621"/>
      <c r="CI8" s="621"/>
      <c r="CJ8" s="621"/>
      <c r="CK8" s="621"/>
      <c r="CL8" s="621"/>
      <c r="CM8" s="621"/>
      <c r="CN8" s="621"/>
      <c r="CO8" s="621"/>
      <c r="CP8" s="621"/>
      <c r="CQ8" s="622"/>
      <c r="CR8" s="623">
        <v>1798666</v>
      </c>
      <c r="CS8" s="624"/>
      <c r="CT8" s="624"/>
      <c r="CU8" s="624"/>
      <c r="CV8" s="624"/>
      <c r="CW8" s="624"/>
      <c r="CX8" s="624"/>
      <c r="CY8" s="625"/>
      <c r="CZ8" s="626">
        <v>12.7</v>
      </c>
      <c r="DA8" s="626"/>
      <c r="DB8" s="626"/>
      <c r="DC8" s="626"/>
      <c r="DD8" s="632">
        <v>1598</v>
      </c>
      <c r="DE8" s="624"/>
      <c r="DF8" s="624"/>
      <c r="DG8" s="624"/>
      <c r="DH8" s="624"/>
      <c r="DI8" s="624"/>
      <c r="DJ8" s="624"/>
      <c r="DK8" s="624"/>
      <c r="DL8" s="624"/>
      <c r="DM8" s="624"/>
      <c r="DN8" s="624"/>
      <c r="DO8" s="624"/>
      <c r="DP8" s="625"/>
      <c r="DQ8" s="632">
        <v>1350217</v>
      </c>
      <c r="DR8" s="624"/>
      <c r="DS8" s="624"/>
      <c r="DT8" s="624"/>
      <c r="DU8" s="624"/>
      <c r="DV8" s="624"/>
      <c r="DW8" s="624"/>
      <c r="DX8" s="624"/>
      <c r="DY8" s="624"/>
      <c r="DZ8" s="624"/>
      <c r="EA8" s="624"/>
      <c r="EB8" s="624"/>
      <c r="EC8" s="633"/>
    </row>
    <row r="9" spans="2:143" ht="11.25" customHeight="1" x14ac:dyDescent="0.2">
      <c r="B9" s="620" t="s">
        <v>229</v>
      </c>
      <c r="C9" s="621"/>
      <c r="D9" s="621"/>
      <c r="E9" s="621"/>
      <c r="F9" s="621"/>
      <c r="G9" s="621"/>
      <c r="H9" s="621"/>
      <c r="I9" s="621"/>
      <c r="J9" s="621"/>
      <c r="K9" s="621"/>
      <c r="L9" s="621"/>
      <c r="M9" s="621"/>
      <c r="N9" s="621"/>
      <c r="O9" s="621"/>
      <c r="P9" s="621"/>
      <c r="Q9" s="622"/>
      <c r="R9" s="623">
        <v>23687</v>
      </c>
      <c r="S9" s="624"/>
      <c r="T9" s="624"/>
      <c r="U9" s="624"/>
      <c r="V9" s="624"/>
      <c r="W9" s="624"/>
      <c r="X9" s="624"/>
      <c r="Y9" s="625"/>
      <c r="Z9" s="626">
        <v>0.2</v>
      </c>
      <c r="AA9" s="626"/>
      <c r="AB9" s="626"/>
      <c r="AC9" s="626"/>
      <c r="AD9" s="627">
        <v>23687</v>
      </c>
      <c r="AE9" s="627"/>
      <c r="AF9" s="627"/>
      <c r="AG9" s="627"/>
      <c r="AH9" s="627"/>
      <c r="AI9" s="627"/>
      <c r="AJ9" s="627"/>
      <c r="AK9" s="627"/>
      <c r="AL9" s="628">
        <v>0.4</v>
      </c>
      <c r="AM9" s="629"/>
      <c r="AN9" s="629"/>
      <c r="AO9" s="630"/>
      <c r="AP9" s="620" t="s">
        <v>230</v>
      </c>
      <c r="AQ9" s="621"/>
      <c r="AR9" s="621"/>
      <c r="AS9" s="621"/>
      <c r="AT9" s="621"/>
      <c r="AU9" s="621"/>
      <c r="AV9" s="621"/>
      <c r="AW9" s="621"/>
      <c r="AX9" s="621"/>
      <c r="AY9" s="621"/>
      <c r="AZ9" s="621"/>
      <c r="BA9" s="621"/>
      <c r="BB9" s="621"/>
      <c r="BC9" s="621"/>
      <c r="BD9" s="621"/>
      <c r="BE9" s="621"/>
      <c r="BF9" s="622"/>
      <c r="BG9" s="623">
        <v>603476</v>
      </c>
      <c r="BH9" s="624"/>
      <c r="BI9" s="624"/>
      <c r="BJ9" s="624"/>
      <c r="BK9" s="624"/>
      <c r="BL9" s="624"/>
      <c r="BM9" s="624"/>
      <c r="BN9" s="625"/>
      <c r="BO9" s="626">
        <v>9.5</v>
      </c>
      <c r="BP9" s="626"/>
      <c r="BQ9" s="626"/>
      <c r="BR9" s="626"/>
      <c r="BS9" s="627" t="s">
        <v>122</v>
      </c>
      <c r="BT9" s="627"/>
      <c r="BU9" s="627"/>
      <c r="BV9" s="627"/>
      <c r="BW9" s="627"/>
      <c r="BX9" s="627"/>
      <c r="BY9" s="627"/>
      <c r="BZ9" s="627"/>
      <c r="CA9" s="627"/>
      <c r="CB9" s="631"/>
      <c r="CD9" s="620" t="s">
        <v>231</v>
      </c>
      <c r="CE9" s="621"/>
      <c r="CF9" s="621"/>
      <c r="CG9" s="621"/>
      <c r="CH9" s="621"/>
      <c r="CI9" s="621"/>
      <c r="CJ9" s="621"/>
      <c r="CK9" s="621"/>
      <c r="CL9" s="621"/>
      <c r="CM9" s="621"/>
      <c r="CN9" s="621"/>
      <c r="CO9" s="621"/>
      <c r="CP9" s="621"/>
      <c r="CQ9" s="622"/>
      <c r="CR9" s="623">
        <v>1583659</v>
      </c>
      <c r="CS9" s="624"/>
      <c r="CT9" s="624"/>
      <c r="CU9" s="624"/>
      <c r="CV9" s="624"/>
      <c r="CW9" s="624"/>
      <c r="CX9" s="624"/>
      <c r="CY9" s="625"/>
      <c r="CZ9" s="626">
        <v>11.2</v>
      </c>
      <c r="DA9" s="626"/>
      <c r="DB9" s="626"/>
      <c r="DC9" s="626"/>
      <c r="DD9" s="632">
        <v>367956</v>
      </c>
      <c r="DE9" s="624"/>
      <c r="DF9" s="624"/>
      <c r="DG9" s="624"/>
      <c r="DH9" s="624"/>
      <c r="DI9" s="624"/>
      <c r="DJ9" s="624"/>
      <c r="DK9" s="624"/>
      <c r="DL9" s="624"/>
      <c r="DM9" s="624"/>
      <c r="DN9" s="624"/>
      <c r="DO9" s="624"/>
      <c r="DP9" s="625"/>
      <c r="DQ9" s="632">
        <v>1118256</v>
      </c>
      <c r="DR9" s="624"/>
      <c r="DS9" s="624"/>
      <c r="DT9" s="624"/>
      <c r="DU9" s="624"/>
      <c r="DV9" s="624"/>
      <c r="DW9" s="624"/>
      <c r="DX9" s="624"/>
      <c r="DY9" s="624"/>
      <c r="DZ9" s="624"/>
      <c r="EA9" s="624"/>
      <c r="EB9" s="624"/>
      <c r="EC9" s="633"/>
    </row>
    <row r="10" spans="2:143" ht="11.25" customHeight="1" x14ac:dyDescent="0.2">
      <c r="B10" s="620" t="s">
        <v>232</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233</v>
      </c>
      <c r="AQ10" s="621"/>
      <c r="AR10" s="621"/>
      <c r="AS10" s="621"/>
      <c r="AT10" s="621"/>
      <c r="AU10" s="621"/>
      <c r="AV10" s="621"/>
      <c r="AW10" s="621"/>
      <c r="AX10" s="621"/>
      <c r="AY10" s="621"/>
      <c r="AZ10" s="621"/>
      <c r="BA10" s="621"/>
      <c r="BB10" s="621"/>
      <c r="BC10" s="621"/>
      <c r="BD10" s="621"/>
      <c r="BE10" s="621"/>
      <c r="BF10" s="622"/>
      <c r="BG10" s="623">
        <v>183167</v>
      </c>
      <c r="BH10" s="624"/>
      <c r="BI10" s="624"/>
      <c r="BJ10" s="624"/>
      <c r="BK10" s="624"/>
      <c r="BL10" s="624"/>
      <c r="BM10" s="624"/>
      <c r="BN10" s="625"/>
      <c r="BO10" s="626">
        <v>2.9</v>
      </c>
      <c r="BP10" s="626"/>
      <c r="BQ10" s="626"/>
      <c r="BR10" s="626"/>
      <c r="BS10" s="627" t="s">
        <v>122</v>
      </c>
      <c r="BT10" s="627"/>
      <c r="BU10" s="627"/>
      <c r="BV10" s="627"/>
      <c r="BW10" s="627"/>
      <c r="BX10" s="627"/>
      <c r="BY10" s="627"/>
      <c r="BZ10" s="627"/>
      <c r="CA10" s="627"/>
      <c r="CB10" s="631"/>
      <c r="CD10" s="620" t="s">
        <v>234</v>
      </c>
      <c r="CE10" s="621"/>
      <c r="CF10" s="621"/>
      <c r="CG10" s="621"/>
      <c r="CH10" s="621"/>
      <c r="CI10" s="621"/>
      <c r="CJ10" s="621"/>
      <c r="CK10" s="621"/>
      <c r="CL10" s="621"/>
      <c r="CM10" s="621"/>
      <c r="CN10" s="621"/>
      <c r="CO10" s="621"/>
      <c r="CP10" s="621"/>
      <c r="CQ10" s="622"/>
      <c r="CR10" s="623">
        <v>1342</v>
      </c>
      <c r="CS10" s="624"/>
      <c r="CT10" s="624"/>
      <c r="CU10" s="624"/>
      <c r="CV10" s="624"/>
      <c r="CW10" s="624"/>
      <c r="CX10" s="624"/>
      <c r="CY10" s="625"/>
      <c r="CZ10" s="626">
        <v>0</v>
      </c>
      <c r="DA10" s="626"/>
      <c r="DB10" s="626"/>
      <c r="DC10" s="626"/>
      <c r="DD10" s="632" t="s">
        <v>122</v>
      </c>
      <c r="DE10" s="624"/>
      <c r="DF10" s="624"/>
      <c r="DG10" s="624"/>
      <c r="DH10" s="624"/>
      <c r="DI10" s="624"/>
      <c r="DJ10" s="624"/>
      <c r="DK10" s="624"/>
      <c r="DL10" s="624"/>
      <c r="DM10" s="624"/>
      <c r="DN10" s="624"/>
      <c r="DO10" s="624"/>
      <c r="DP10" s="625"/>
      <c r="DQ10" s="632">
        <v>342</v>
      </c>
      <c r="DR10" s="624"/>
      <c r="DS10" s="624"/>
      <c r="DT10" s="624"/>
      <c r="DU10" s="624"/>
      <c r="DV10" s="624"/>
      <c r="DW10" s="624"/>
      <c r="DX10" s="624"/>
      <c r="DY10" s="624"/>
      <c r="DZ10" s="624"/>
      <c r="EA10" s="624"/>
      <c r="EB10" s="624"/>
      <c r="EC10" s="633"/>
    </row>
    <row r="11" spans="2:143" ht="11.25" customHeight="1" x14ac:dyDescent="0.2">
      <c r="B11" s="620" t="s">
        <v>235</v>
      </c>
      <c r="C11" s="621"/>
      <c r="D11" s="621"/>
      <c r="E11" s="621"/>
      <c r="F11" s="621"/>
      <c r="G11" s="621"/>
      <c r="H11" s="621"/>
      <c r="I11" s="621"/>
      <c r="J11" s="621"/>
      <c r="K11" s="621"/>
      <c r="L11" s="621"/>
      <c r="M11" s="621"/>
      <c r="N11" s="621"/>
      <c r="O11" s="621"/>
      <c r="P11" s="621"/>
      <c r="Q11" s="622"/>
      <c r="R11" s="623">
        <v>392343</v>
      </c>
      <c r="S11" s="624"/>
      <c r="T11" s="624"/>
      <c r="U11" s="624"/>
      <c r="V11" s="624"/>
      <c r="W11" s="624"/>
      <c r="X11" s="624"/>
      <c r="Y11" s="625"/>
      <c r="Z11" s="628">
        <v>2.7</v>
      </c>
      <c r="AA11" s="629"/>
      <c r="AB11" s="629"/>
      <c r="AC11" s="635"/>
      <c r="AD11" s="632">
        <v>392343</v>
      </c>
      <c r="AE11" s="624"/>
      <c r="AF11" s="624"/>
      <c r="AG11" s="624"/>
      <c r="AH11" s="624"/>
      <c r="AI11" s="624"/>
      <c r="AJ11" s="624"/>
      <c r="AK11" s="625"/>
      <c r="AL11" s="628">
        <v>5.9</v>
      </c>
      <c r="AM11" s="629"/>
      <c r="AN11" s="629"/>
      <c r="AO11" s="630"/>
      <c r="AP11" s="620" t="s">
        <v>236</v>
      </c>
      <c r="AQ11" s="621"/>
      <c r="AR11" s="621"/>
      <c r="AS11" s="621"/>
      <c r="AT11" s="621"/>
      <c r="AU11" s="621"/>
      <c r="AV11" s="621"/>
      <c r="AW11" s="621"/>
      <c r="AX11" s="621"/>
      <c r="AY11" s="621"/>
      <c r="AZ11" s="621"/>
      <c r="BA11" s="621"/>
      <c r="BB11" s="621"/>
      <c r="BC11" s="621"/>
      <c r="BD11" s="621"/>
      <c r="BE11" s="621"/>
      <c r="BF11" s="622"/>
      <c r="BG11" s="623">
        <v>111413</v>
      </c>
      <c r="BH11" s="624"/>
      <c r="BI11" s="624"/>
      <c r="BJ11" s="624"/>
      <c r="BK11" s="624"/>
      <c r="BL11" s="624"/>
      <c r="BM11" s="624"/>
      <c r="BN11" s="625"/>
      <c r="BO11" s="626">
        <v>1.7</v>
      </c>
      <c r="BP11" s="626"/>
      <c r="BQ11" s="626"/>
      <c r="BR11" s="626"/>
      <c r="BS11" s="627" t="s">
        <v>122</v>
      </c>
      <c r="BT11" s="627"/>
      <c r="BU11" s="627"/>
      <c r="BV11" s="627"/>
      <c r="BW11" s="627"/>
      <c r="BX11" s="627"/>
      <c r="BY11" s="627"/>
      <c r="BZ11" s="627"/>
      <c r="CA11" s="627"/>
      <c r="CB11" s="631"/>
      <c r="CD11" s="620" t="s">
        <v>237</v>
      </c>
      <c r="CE11" s="621"/>
      <c r="CF11" s="621"/>
      <c r="CG11" s="621"/>
      <c r="CH11" s="621"/>
      <c r="CI11" s="621"/>
      <c r="CJ11" s="621"/>
      <c r="CK11" s="621"/>
      <c r="CL11" s="621"/>
      <c r="CM11" s="621"/>
      <c r="CN11" s="621"/>
      <c r="CO11" s="621"/>
      <c r="CP11" s="621"/>
      <c r="CQ11" s="622"/>
      <c r="CR11" s="623">
        <v>136803</v>
      </c>
      <c r="CS11" s="624"/>
      <c r="CT11" s="624"/>
      <c r="CU11" s="624"/>
      <c r="CV11" s="624"/>
      <c r="CW11" s="624"/>
      <c r="CX11" s="624"/>
      <c r="CY11" s="625"/>
      <c r="CZ11" s="626">
        <v>1</v>
      </c>
      <c r="DA11" s="626"/>
      <c r="DB11" s="626"/>
      <c r="DC11" s="626"/>
      <c r="DD11" s="632">
        <v>84475</v>
      </c>
      <c r="DE11" s="624"/>
      <c r="DF11" s="624"/>
      <c r="DG11" s="624"/>
      <c r="DH11" s="624"/>
      <c r="DI11" s="624"/>
      <c r="DJ11" s="624"/>
      <c r="DK11" s="624"/>
      <c r="DL11" s="624"/>
      <c r="DM11" s="624"/>
      <c r="DN11" s="624"/>
      <c r="DO11" s="624"/>
      <c r="DP11" s="625"/>
      <c r="DQ11" s="632">
        <v>32293</v>
      </c>
      <c r="DR11" s="624"/>
      <c r="DS11" s="624"/>
      <c r="DT11" s="624"/>
      <c r="DU11" s="624"/>
      <c r="DV11" s="624"/>
      <c r="DW11" s="624"/>
      <c r="DX11" s="624"/>
      <c r="DY11" s="624"/>
      <c r="DZ11" s="624"/>
      <c r="EA11" s="624"/>
      <c r="EB11" s="624"/>
      <c r="EC11" s="633"/>
    </row>
    <row r="12" spans="2:143" ht="11.25" customHeight="1" x14ac:dyDescent="0.2">
      <c r="B12" s="620" t="s">
        <v>238</v>
      </c>
      <c r="C12" s="621"/>
      <c r="D12" s="621"/>
      <c r="E12" s="621"/>
      <c r="F12" s="621"/>
      <c r="G12" s="621"/>
      <c r="H12" s="621"/>
      <c r="I12" s="621"/>
      <c r="J12" s="621"/>
      <c r="K12" s="621"/>
      <c r="L12" s="621"/>
      <c r="M12" s="621"/>
      <c r="N12" s="621"/>
      <c r="O12" s="621"/>
      <c r="P12" s="621"/>
      <c r="Q12" s="622"/>
      <c r="R12" s="623">
        <v>100058</v>
      </c>
      <c r="S12" s="624"/>
      <c r="T12" s="624"/>
      <c r="U12" s="624"/>
      <c r="V12" s="624"/>
      <c r="W12" s="624"/>
      <c r="X12" s="624"/>
      <c r="Y12" s="625"/>
      <c r="Z12" s="626">
        <v>0.7</v>
      </c>
      <c r="AA12" s="626"/>
      <c r="AB12" s="626"/>
      <c r="AC12" s="626"/>
      <c r="AD12" s="627">
        <v>100058</v>
      </c>
      <c r="AE12" s="627"/>
      <c r="AF12" s="627"/>
      <c r="AG12" s="627"/>
      <c r="AH12" s="627"/>
      <c r="AI12" s="627"/>
      <c r="AJ12" s="627"/>
      <c r="AK12" s="627"/>
      <c r="AL12" s="628">
        <v>1.5</v>
      </c>
      <c r="AM12" s="629"/>
      <c r="AN12" s="629"/>
      <c r="AO12" s="630"/>
      <c r="AP12" s="620" t="s">
        <v>239</v>
      </c>
      <c r="AQ12" s="621"/>
      <c r="AR12" s="621"/>
      <c r="AS12" s="621"/>
      <c r="AT12" s="621"/>
      <c r="AU12" s="621"/>
      <c r="AV12" s="621"/>
      <c r="AW12" s="621"/>
      <c r="AX12" s="621"/>
      <c r="AY12" s="621"/>
      <c r="AZ12" s="621"/>
      <c r="BA12" s="621"/>
      <c r="BB12" s="621"/>
      <c r="BC12" s="621"/>
      <c r="BD12" s="621"/>
      <c r="BE12" s="621"/>
      <c r="BF12" s="622"/>
      <c r="BG12" s="623">
        <v>4623320</v>
      </c>
      <c r="BH12" s="624"/>
      <c r="BI12" s="624"/>
      <c r="BJ12" s="624"/>
      <c r="BK12" s="624"/>
      <c r="BL12" s="624"/>
      <c r="BM12" s="624"/>
      <c r="BN12" s="625"/>
      <c r="BO12" s="626">
        <v>72.400000000000006</v>
      </c>
      <c r="BP12" s="626"/>
      <c r="BQ12" s="626"/>
      <c r="BR12" s="626"/>
      <c r="BS12" s="627">
        <v>513792</v>
      </c>
      <c r="BT12" s="627"/>
      <c r="BU12" s="627"/>
      <c r="BV12" s="627"/>
      <c r="BW12" s="627"/>
      <c r="BX12" s="627"/>
      <c r="BY12" s="627"/>
      <c r="BZ12" s="627"/>
      <c r="CA12" s="627"/>
      <c r="CB12" s="631"/>
      <c r="CD12" s="620" t="s">
        <v>240</v>
      </c>
      <c r="CE12" s="621"/>
      <c r="CF12" s="621"/>
      <c r="CG12" s="621"/>
      <c r="CH12" s="621"/>
      <c r="CI12" s="621"/>
      <c r="CJ12" s="621"/>
      <c r="CK12" s="621"/>
      <c r="CL12" s="621"/>
      <c r="CM12" s="621"/>
      <c r="CN12" s="621"/>
      <c r="CO12" s="621"/>
      <c r="CP12" s="621"/>
      <c r="CQ12" s="622"/>
      <c r="CR12" s="623">
        <v>898896</v>
      </c>
      <c r="CS12" s="624"/>
      <c r="CT12" s="624"/>
      <c r="CU12" s="624"/>
      <c r="CV12" s="624"/>
      <c r="CW12" s="624"/>
      <c r="CX12" s="624"/>
      <c r="CY12" s="625"/>
      <c r="CZ12" s="626">
        <v>6.4</v>
      </c>
      <c r="DA12" s="626"/>
      <c r="DB12" s="626"/>
      <c r="DC12" s="626"/>
      <c r="DD12" s="632">
        <v>120212</v>
      </c>
      <c r="DE12" s="624"/>
      <c r="DF12" s="624"/>
      <c r="DG12" s="624"/>
      <c r="DH12" s="624"/>
      <c r="DI12" s="624"/>
      <c r="DJ12" s="624"/>
      <c r="DK12" s="624"/>
      <c r="DL12" s="624"/>
      <c r="DM12" s="624"/>
      <c r="DN12" s="624"/>
      <c r="DO12" s="624"/>
      <c r="DP12" s="625"/>
      <c r="DQ12" s="632">
        <v>625843</v>
      </c>
      <c r="DR12" s="624"/>
      <c r="DS12" s="624"/>
      <c r="DT12" s="624"/>
      <c r="DU12" s="624"/>
      <c r="DV12" s="624"/>
      <c r="DW12" s="624"/>
      <c r="DX12" s="624"/>
      <c r="DY12" s="624"/>
      <c r="DZ12" s="624"/>
      <c r="EA12" s="624"/>
      <c r="EB12" s="624"/>
      <c r="EC12" s="633"/>
    </row>
    <row r="13" spans="2:143" ht="11.25" customHeight="1" x14ac:dyDescent="0.2">
      <c r="B13" s="620" t="s">
        <v>241</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242</v>
      </c>
      <c r="AQ13" s="621"/>
      <c r="AR13" s="621"/>
      <c r="AS13" s="621"/>
      <c r="AT13" s="621"/>
      <c r="AU13" s="621"/>
      <c r="AV13" s="621"/>
      <c r="AW13" s="621"/>
      <c r="AX13" s="621"/>
      <c r="AY13" s="621"/>
      <c r="AZ13" s="621"/>
      <c r="BA13" s="621"/>
      <c r="BB13" s="621"/>
      <c r="BC13" s="621"/>
      <c r="BD13" s="621"/>
      <c r="BE13" s="621"/>
      <c r="BF13" s="622"/>
      <c r="BG13" s="623">
        <v>4551646</v>
      </c>
      <c r="BH13" s="624"/>
      <c r="BI13" s="624"/>
      <c r="BJ13" s="624"/>
      <c r="BK13" s="624"/>
      <c r="BL13" s="624"/>
      <c r="BM13" s="624"/>
      <c r="BN13" s="625"/>
      <c r="BO13" s="626">
        <v>71.3</v>
      </c>
      <c r="BP13" s="626"/>
      <c r="BQ13" s="626"/>
      <c r="BR13" s="626"/>
      <c r="BS13" s="627">
        <v>513792</v>
      </c>
      <c r="BT13" s="627"/>
      <c r="BU13" s="627"/>
      <c r="BV13" s="627"/>
      <c r="BW13" s="627"/>
      <c r="BX13" s="627"/>
      <c r="BY13" s="627"/>
      <c r="BZ13" s="627"/>
      <c r="CA13" s="627"/>
      <c r="CB13" s="631"/>
      <c r="CD13" s="620" t="s">
        <v>243</v>
      </c>
      <c r="CE13" s="621"/>
      <c r="CF13" s="621"/>
      <c r="CG13" s="621"/>
      <c r="CH13" s="621"/>
      <c r="CI13" s="621"/>
      <c r="CJ13" s="621"/>
      <c r="CK13" s="621"/>
      <c r="CL13" s="621"/>
      <c r="CM13" s="621"/>
      <c r="CN13" s="621"/>
      <c r="CO13" s="621"/>
      <c r="CP13" s="621"/>
      <c r="CQ13" s="622"/>
      <c r="CR13" s="623">
        <v>812193</v>
      </c>
      <c r="CS13" s="624"/>
      <c r="CT13" s="624"/>
      <c r="CU13" s="624"/>
      <c r="CV13" s="624"/>
      <c r="CW13" s="624"/>
      <c r="CX13" s="624"/>
      <c r="CY13" s="625"/>
      <c r="CZ13" s="626">
        <v>5.8</v>
      </c>
      <c r="DA13" s="626"/>
      <c r="DB13" s="626"/>
      <c r="DC13" s="626"/>
      <c r="DD13" s="632">
        <v>260394</v>
      </c>
      <c r="DE13" s="624"/>
      <c r="DF13" s="624"/>
      <c r="DG13" s="624"/>
      <c r="DH13" s="624"/>
      <c r="DI13" s="624"/>
      <c r="DJ13" s="624"/>
      <c r="DK13" s="624"/>
      <c r="DL13" s="624"/>
      <c r="DM13" s="624"/>
      <c r="DN13" s="624"/>
      <c r="DO13" s="624"/>
      <c r="DP13" s="625"/>
      <c r="DQ13" s="632">
        <v>588428</v>
      </c>
      <c r="DR13" s="624"/>
      <c r="DS13" s="624"/>
      <c r="DT13" s="624"/>
      <c r="DU13" s="624"/>
      <c r="DV13" s="624"/>
      <c r="DW13" s="624"/>
      <c r="DX13" s="624"/>
      <c r="DY13" s="624"/>
      <c r="DZ13" s="624"/>
      <c r="EA13" s="624"/>
      <c r="EB13" s="624"/>
      <c r="EC13" s="633"/>
    </row>
    <row r="14" spans="2:143" ht="11.25" customHeight="1" x14ac:dyDescent="0.2">
      <c r="B14" s="620" t="s">
        <v>244</v>
      </c>
      <c r="C14" s="621"/>
      <c r="D14" s="621"/>
      <c r="E14" s="621"/>
      <c r="F14" s="621"/>
      <c r="G14" s="621"/>
      <c r="H14" s="621"/>
      <c r="I14" s="621"/>
      <c r="J14" s="621"/>
      <c r="K14" s="621"/>
      <c r="L14" s="621"/>
      <c r="M14" s="621"/>
      <c r="N14" s="621"/>
      <c r="O14" s="621"/>
      <c r="P14" s="621"/>
      <c r="Q14" s="622"/>
      <c r="R14" s="623" t="s">
        <v>122</v>
      </c>
      <c r="S14" s="624"/>
      <c r="T14" s="624"/>
      <c r="U14" s="624"/>
      <c r="V14" s="624"/>
      <c r="W14" s="624"/>
      <c r="X14" s="624"/>
      <c r="Y14" s="625"/>
      <c r="Z14" s="626" t="s">
        <v>122</v>
      </c>
      <c r="AA14" s="626"/>
      <c r="AB14" s="626"/>
      <c r="AC14" s="626"/>
      <c r="AD14" s="627" t="s">
        <v>122</v>
      </c>
      <c r="AE14" s="627"/>
      <c r="AF14" s="627"/>
      <c r="AG14" s="627"/>
      <c r="AH14" s="627"/>
      <c r="AI14" s="627"/>
      <c r="AJ14" s="627"/>
      <c r="AK14" s="627"/>
      <c r="AL14" s="628" t="s">
        <v>122</v>
      </c>
      <c r="AM14" s="629"/>
      <c r="AN14" s="629"/>
      <c r="AO14" s="630"/>
      <c r="AP14" s="620" t="s">
        <v>245</v>
      </c>
      <c r="AQ14" s="621"/>
      <c r="AR14" s="621"/>
      <c r="AS14" s="621"/>
      <c r="AT14" s="621"/>
      <c r="AU14" s="621"/>
      <c r="AV14" s="621"/>
      <c r="AW14" s="621"/>
      <c r="AX14" s="621"/>
      <c r="AY14" s="621"/>
      <c r="AZ14" s="621"/>
      <c r="BA14" s="621"/>
      <c r="BB14" s="621"/>
      <c r="BC14" s="621"/>
      <c r="BD14" s="621"/>
      <c r="BE14" s="621"/>
      <c r="BF14" s="622"/>
      <c r="BG14" s="623">
        <v>32412</v>
      </c>
      <c r="BH14" s="624"/>
      <c r="BI14" s="624"/>
      <c r="BJ14" s="624"/>
      <c r="BK14" s="624"/>
      <c r="BL14" s="624"/>
      <c r="BM14" s="624"/>
      <c r="BN14" s="625"/>
      <c r="BO14" s="626">
        <v>0.5</v>
      </c>
      <c r="BP14" s="626"/>
      <c r="BQ14" s="626"/>
      <c r="BR14" s="626"/>
      <c r="BS14" s="627" t="s">
        <v>122</v>
      </c>
      <c r="BT14" s="627"/>
      <c r="BU14" s="627"/>
      <c r="BV14" s="627"/>
      <c r="BW14" s="627"/>
      <c r="BX14" s="627"/>
      <c r="BY14" s="627"/>
      <c r="BZ14" s="627"/>
      <c r="CA14" s="627"/>
      <c r="CB14" s="631"/>
      <c r="CD14" s="620" t="s">
        <v>246</v>
      </c>
      <c r="CE14" s="621"/>
      <c r="CF14" s="621"/>
      <c r="CG14" s="621"/>
      <c r="CH14" s="621"/>
      <c r="CI14" s="621"/>
      <c r="CJ14" s="621"/>
      <c r="CK14" s="621"/>
      <c r="CL14" s="621"/>
      <c r="CM14" s="621"/>
      <c r="CN14" s="621"/>
      <c r="CO14" s="621"/>
      <c r="CP14" s="621"/>
      <c r="CQ14" s="622"/>
      <c r="CR14" s="623">
        <v>1131895</v>
      </c>
      <c r="CS14" s="624"/>
      <c r="CT14" s="624"/>
      <c r="CU14" s="624"/>
      <c r="CV14" s="624"/>
      <c r="CW14" s="624"/>
      <c r="CX14" s="624"/>
      <c r="CY14" s="625"/>
      <c r="CZ14" s="626">
        <v>8</v>
      </c>
      <c r="DA14" s="626"/>
      <c r="DB14" s="626"/>
      <c r="DC14" s="626"/>
      <c r="DD14" s="632">
        <v>91861</v>
      </c>
      <c r="DE14" s="624"/>
      <c r="DF14" s="624"/>
      <c r="DG14" s="624"/>
      <c r="DH14" s="624"/>
      <c r="DI14" s="624"/>
      <c r="DJ14" s="624"/>
      <c r="DK14" s="624"/>
      <c r="DL14" s="624"/>
      <c r="DM14" s="624"/>
      <c r="DN14" s="624"/>
      <c r="DO14" s="624"/>
      <c r="DP14" s="625"/>
      <c r="DQ14" s="632">
        <v>1012863</v>
      </c>
      <c r="DR14" s="624"/>
      <c r="DS14" s="624"/>
      <c r="DT14" s="624"/>
      <c r="DU14" s="624"/>
      <c r="DV14" s="624"/>
      <c r="DW14" s="624"/>
      <c r="DX14" s="624"/>
      <c r="DY14" s="624"/>
      <c r="DZ14" s="624"/>
      <c r="EA14" s="624"/>
      <c r="EB14" s="624"/>
      <c r="EC14" s="633"/>
    </row>
    <row r="15" spans="2:143" ht="11.25" customHeight="1" x14ac:dyDescent="0.2">
      <c r="B15" s="620" t="s">
        <v>247</v>
      </c>
      <c r="C15" s="621"/>
      <c r="D15" s="621"/>
      <c r="E15" s="621"/>
      <c r="F15" s="621"/>
      <c r="G15" s="621"/>
      <c r="H15" s="621"/>
      <c r="I15" s="621"/>
      <c r="J15" s="621"/>
      <c r="K15" s="621"/>
      <c r="L15" s="621"/>
      <c r="M15" s="621"/>
      <c r="N15" s="621"/>
      <c r="O15" s="621"/>
      <c r="P15" s="621"/>
      <c r="Q15" s="622"/>
      <c r="R15" s="623">
        <v>10838</v>
      </c>
      <c r="S15" s="624"/>
      <c r="T15" s="624"/>
      <c r="U15" s="624"/>
      <c r="V15" s="624"/>
      <c r="W15" s="624"/>
      <c r="X15" s="624"/>
      <c r="Y15" s="625"/>
      <c r="Z15" s="626">
        <v>0.1</v>
      </c>
      <c r="AA15" s="626"/>
      <c r="AB15" s="626"/>
      <c r="AC15" s="626"/>
      <c r="AD15" s="627">
        <v>10838</v>
      </c>
      <c r="AE15" s="627"/>
      <c r="AF15" s="627"/>
      <c r="AG15" s="627"/>
      <c r="AH15" s="627"/>
      <c r="AI15" s="627"/>
      <c r="AJ15" s="627"/>
      <c r="AK15" s="627"/>
      <c r="AL15" s="628">
        <v>0.2</v>
      </c>
      <c r="AM15" s="629"/>
      <c r="AN15" s="629"/>
      <c r="AO15" s="630"/>
      <c r="AP15" s="620" t="s">
        <v>248</v>
      </c>
      <c r="AQ15" s="621"/>
      <c r="AR15" s="621"/>
      <c r="AS15" s="621"/>
      <c r="AT15" s="621"/>
      <c r="AU15" s="621"/>
      <c r="AV15" s="621"/>
      <c r="AW15" s="621"/>
      <c r="AX15" s="621"/>
      <c r="AY15" s="621"/>
      <c r="AZ15" s="621"/>
      <c r="BA15" s="621"/>
      <c r="BB15" s="621"/>
      <c r="BC15" s="621"/>
      <c r="BD15" s="621"/>
      <c r="BE15" s="621"/>
      <c r="BF15" s="622"/>
      <c r="BG15" s="623">
        <v>151898</v>
      </c>
      <c r="BH15" s="624"/>
      <c r="BI15" s="624"/>
      <c r="BJ15" s="624"/>
      <c r="BK15" s="624"/>
      <c r="BL15" s="624"/>
      <c r="BM15" s="624"/>
      <c r="BN15" s="625"/>
      <c r="BO15" s="626">
        <v>2.4</v>
      </c>
      <c r="BP15" s="626"/>
      <c r="BQ15" s="626"/>
      <c r="BR15" s="626"/>
      <c r="BS15" s="627" t="s">
        <v>122</v>
      </c>
      <c r="BT15" s="627"/>
      <c r="BU15" s="627"/>
      <c r="BV15" s="627"/>
      <c r="BW15" s="627"/>
      <c r="BX15" s="627"/>
      <c r="BY15" s="627"/>
      <c r="BZ15" s="627"/>
      <c r="CA15" s="627"/>
      <c r="CB15" s="631"/>
      <c r="CD15" s="620" t="s">
        <v>249</v>
      </c>
      <c r="CE15" s="621"/>
      <c r="CF15" s="621"/>
      <c r="CG15" s="621"/>
      <c r="CH15" s="621"/>
      <c r="CI15" s="621"/>
      <c r="CJ15" s="621"/>
      <c r="CK15" s="621"/>
      <c r="CL15" s="621"/>
      <c r="CM15" s="621"/>
      <c r="CN15" s="621"/>
      <c r="CO15" s="621"/>
      <c r="CP15" s="621"/>
      <c r="CQ15" s="622"/>
      <c r="CR15" s="623">
        <v>2420119</v>
      </c>
      <c r="CS15" s="624"/>
      <c r="CT15" s="624"/>
      <c r="CU15" s="624"/>
      <c r="CV15" s="624"/>
      <c r="CW15" s="624"/>
      <c r="CX15" s="624"/>
      <c r="CY15" s="625"/>
      <c r="CZ15" s="626">
        <v>17.2</v>
      </c>
      <c r="DA15" s="626"/>
      <c r="DB15" s="626"/>
      <c r="DC15" s="626"/>
      <c r="DD15" s="632">
        <v>1334422</v>
      </c>
      <c r="DE15" s="624"/>
      <c r="DF15" s="624"/>
      <c r="DG15" s="624"/>
      <c r="DH15" s="624"/>
      <c r="DI15" s="624"/>
      <c r="DJ15" s="624"/>
      <c r="DK15" s="624"/>
      <c r="DL15" s="624"/>
      <c r="DM15" s="624"/>
      <c r="DN15" s="624"/>
      <c r="DO15" s="624"/>
      <c r="DP15" s="625"/>
      <c r="DQ15" s="632">
        <v>982524</v>
      </c>
      <c r="DR15" s="624"/>
      <c r="DS15" s="624"/>
      <c r="DT15" s="624"/>
      <c r="DU15" s="624"/>
      <c r="DV15" s="624"/>
      <c r="DW15" s="624"/>
      <c r="DX15" s="624"/>
      <c r="DY15" s="624"/>
      <c r="DZ15" s="624"/>
      <c r="EA15" s="624"/>
      <c r="EB15" s="624"/>
      <c r="EC15" s="633"/>
    </row>
    <row r="16" spans="2:143" ht="11.25" customHeight="1" x14ac:dyDescent="0.2">
      <c r="B16" s="620" t="s">
        <v>250</v>
      </c>
      <c r="C16" s="621"/>
      <c r="D16" s="621"/>
      <c r="E16" s="621"/>
      <c r="F16" s="621"/>
      <c r="G16" s="621"/>
      <c r="H16" s="621"/>
      <c r="I16" s="621"/>
      <c r="J16" s="621"/>
      <c r="K16" s="621"/>
      <c r="L16" s="621"/>
      <c r="M16" s="621"/>
      <c r="N16" s="621"/>
      <c r="O16" s="621"/>
      <c r="P16" s="621"/>
      <c r="Q16" s="622"/>
      <c r="R16" s="623">
        <v>85859</v>
      </c>
      <c r="S16" s="624"/>
      <c r="T16" s="624"/>
      <c r="U16" s="624"/>
      <c r="V16" s="624"/>
      <c r="W16" s="624"/>
      <c r="X16" s="624"/>
      <c r="Y16" s="625"/>
      <c r="Z16" s="626">
        <v>0.6</v>
      </c>
      <c r="AA16" s="626"/>
      <c r="AB16" s="626"/>
      <c r="AC16" s="626"/>
      <c r="AD16" s="627">
        <v>85859</v>
      </c>
      <c r="AE16" s="627"/>
      <c r="AF16" s="627"/>
      <c r="AG16" s="627"/>
      <c r="AH16" s="627"/>
      <c r="AI16" s="627"/>
      <c r="AJ16" s="627"/>
      <c r="AK16" s="627"/>
      <c r="AL16" s="628">
        <v>1.3</v>
      </c>
      <c r="AM16" s="629"/>
      <c r="AN16" s="629"/>
      <c r="AO16" s="630"/>
      <c r="AP16" s="620" t="s">
        <v>251</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252</v>
      </c>
      <c r="CE16" s="621"/>
      <c r="CF16" s="621"/>
      <c r="CG16" s="621"/>
      <c r="CH16" s="621"/>
      <c r="CI16" s="621"/>
      <c r="CJ16" s="621"/>
      <c r="CK16" s="621"/>
      <c r="CL16" s="621"/>
      <c r="CM16" s="621"/>
      <c r="CN16" s="621"/>
      <c r="CO16" s="621"/>
      <c r="CP16" s="621"/>
      <c r="CQ16" s="622"/>
      <c r="CR16" s="623" t="s">
        <v>122</v>
      </c>
      <c r="CS16" s="624"/>
      <c r="CT16" s="624"/>
      <c r="CU16" s="624"/>
      <c r="CV16" s="624"/>
      <c r="CW16" s="624"/>
      <c r="CX16" s="624"/>
      <c r="CY16" s="625"/>
      <c r="CZ16" s="626" t="s">
        <v>122</v>
      </c>
      <c r="DA16" s="626"/>
      <c r="DB16" s="626"/>
      <c r="DC16" s="626"/>
      <c r="DD16" s="632" t="s">
        <v>122</v>
      </c>
      <c r="DE16" s="624"/>
      <c r="DF16" s="624"/>
      <c r="DG16" s="624"/>
      <c r="DH16" s="624"/>
      <c r="DI16" s="624"/>
      <c r="DJ16" s="624"/>
      <c r="DK16" s="624"/>
      <c r="DL16" s="624"/>
      <c r="DM16" s="624"/>
      <c r="DN16" s="624"/>
      <c r="DO16" s="624"/>
      <c r="DP16" s="625"/>
      <c r="DQ16" s="632" t="s">
        <v>122</v>
      </c>
      <c r="DR16" s="624"/>
      <c r="DS16" s="624"/>
      <c r="DT16" s="624"/>
      <c r="DU16" s="624"/>
      <c r="DV16" s="624"/>
      <c r="DW16" s="624"/>
      <c r="DX16" s="624"/>
      <c r="DY16" s="624"/>
      <c r="DZ16" s="624"/>
      <c r="EA16" s="624"/>
      <c r="EB16" s="624"/>
      <c r="EC16" s="633"/>
    </row>
    <row r="17" spans="2:133" ht="11.25" customHeight="1" x14ac:dyDescent="0.2">
      <c r="B17" s="620" t="s">
        <v>253</v>
      </c>
      <c r="C17" s="621"/>
      <c r="D17" s="621"/>
      <c r="E17" s="621"/>
      <c r="F17" s="621"/>
      <c r="G17" s="621"/>
      <c r="H17" s="621"/>
      <c r="I17" s="621"/>
      <c r="J17" s="621"/>
      <c r="K17" s="621"/>
      <c r="L17" s="621"/>
      <c r="M17" s="621"/>
      <c r="N17" s="621"/>
      <c r="O17" s="621"/>
      <c r="P17" s="621"/>
      <c r="Q17" s="622"/>
      <c r="R17" s="623">
        <v>48280</v>
      </c>
      <c r="S17" s="624"/>
      <c r="T17" s="624"/>
      <c r="U17" s="624"/>
      <c r="V17" s="624"/>
      <c r="W17" s="624"/>
      <c r="X17" s="624"/>
      <c r="Y17" s="625"/>
      <c r="Z17" s="626">
        <v>0.3</v>
      </c>
      <c r="AA17" s="626"/>
      <c r="AB17" s="626"/>
      <c r="AC17" s="626"/>
      <c r="AD17" s="627">
        <v>48280</v>
      </c>
      <c r="AE17" s="627"/>
      <c r="AF17" s="627"/>
      <c r="AG17" s="627"/>
      <c r="AH17" s="627"/>
      <c r="AI17" s="627"/>
      <c r="AJ17" s="627"/>
      <c r="AK17" s="627"/>
      <c r="AL17" s="628">
        <v>0.7</v>
      </c>
      <c r="AM17" s="629"/>
      <c r="AN17" s="629"/>
      <c r="AO17" s="630"/>
      <c r="AP17" s="620" t="s">
        <v>254</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255</v>
      </c>
      <c r="CE17" s="621"/>
      <c r="CF17" s="621"/>
      <c r="CG17" s="621"/>
      <c r="CH17" s="621"/>
      <c r="CI17" s="621"/>
      <c r="CJ17" s="621"/>
      <c r="CK17" s="621"/>
      <c r="CL17" s="621"/>
      <c r="CM17" s="621"/>
      <c r="CN17" s="621"/>
      <c r="CO17" s="621"/>
      <c r="CP17" s="621"/>
      <c r="CQ17" s="622"/>
      <c r="CR17" s="623">
        <v>860633</v>
      </c>
      <c r="CS17" s="624"/>
      <c r="CT17" s="624"/>
      <c r="CU17" s="624"/>
      <c r="CV17" s="624"/>
      <c r="CW17" s="624"/>
      <c r="CX17" s="624"/>
      <c r="CY17" s="625"/>
      <c r="CZ17" s="626">
        <v>6.1</v>
      </c>
      <c r="DA17" s="626"/>
      <c r="DB17" s="626"/>
      <c r="DC17" s="626"/>
      <c r="DD17" s="632" t="s">
        <v>122</v>
      </c>
      <c r="DE17" s="624"/>
      <c r="DF17" s="624"/>
      <c r="DG17" s="624"/>
      <c r="DH17" s="624"/>
      <c r="DI17" s="624"/>
      <c r="DJ17" s="624"/>
      <c r="DK17" s="624"/>
      <c r="DL17" s="624"/>
      <c r="DM17" s="624"/>
      <c r="DN17" s="624"/>
      <c r="DO17" s="624"/>
      <c r="DP17" s="625"/>
      <c r="DQ17" s="632">
        <v>860004</v>
      </c>
      <c r="DR17" s="624"/>
      <c r="DS17" s="624"/>
      <c r="DT17" s="624"/>
      <c r="DU17" s="624"/>
      <c r="DV17" s="624"/>
      <c r="DW17" s="624"/>
      <c r="DX17" s="624"/>
      <c r="DY17" s="624"/>
      <c r="DZ17" s="624"/>
      <c r="EA17" s="624"/>
      <c r="EB17" s="624"/>
      <c r="EC17" s="633"/>
    </row>
    <row r="18" spans="2:133" ht="11.25" customHeight="1" x14ac:dyDescent="0.2">
      <c r="B18" s="620" t="s">
        <v>256</v>
      </c>
      <c r="C18" s="621"/>
      <c r="D18" s="621"/>
      <c r="E18" s="621"/>
      <c r="F18" s="621"/>
      <c r="G18" s="621"/>
      <c r="H18" s="621"/>
      <c r="I18" s="621"/>
      <c r="J18" s="621"/>
      <c r="K18" s="621"/>
      <c r="L18" s="621"/>
      <c r="M18" s="621"/>
      <c r="N18" s="621"/>
      <c r="O18" s="621"/>
      <c r="P18" s="621"/>
      <c r="Q18" s="622"/>
      <c r="R18" s="623">
        <v>1777</v>
      </c>
      <c r="S18" s="624"/>
      <c r="T18" s="624"/>
      <c r="U18" s="624"/>
      <c r="V18" s="624"/>
      <c r="W18" s="624"/>
      <c r="X18" s="624"/>
      <c r="Y18" s="625"/>
      <c r="Z18" s="626">
        <v>0</v>
      </c>
      <c r="AA18" s="626"/>
      <c r="AB18" s="626"/>
      <c r="AC18" s="626"/>
      <c r="AD18" s="627">
        <v>1777</v>
      </c>
      <c r="AE18" s="627"/>
      <c r="AF18" s="627"/>
      <c r="AG18" s="627"/>
      <c r="AH18" s="627"/>
      <c r="AI18" s="627"/>
      <c r="AJ18" s="627"/>
      <c r="AK18" s="627"/>
      <c r="AL18" s="628">
        <v>0</v>
      </c>
      <c r="AM18" s="629"/>
      <c r="AN18" s="629"/>
      <c r="AO18" s="630"/>
      <c r="AP18" s="620" t="s">
        <v>257</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258</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2">
      <c r="B19" s="620" t="s">
        <v>259</v>
      </c>
      <c r="C19" s="621"/>
      <c r="D19" s="621"/>
      <c r="E19" s="621"/>
      <c r="F19" s="621"/>
      <c r="G19" s="621"/>
      <c r="H19" s="621"/>
      <c r="I19" s="621"/>
      <c r="J19" s="621"/>
      <c r="K19" s="621"/>
      <c r="L19" s="621"/>
      <c r="M19" s="621"/>
      <c r="N19" s="621"/>
      <c r="O19" s="621"/>
      <c r="P19" s="621"/>
      <c r="Q19" s="622"/>
      <c r="R19" s="623">
        <v>46503</v>
      </c>
      <c r="S19" s="624"/>
      <c r="T19" s="624"/>
      <c r="U19" s="624"/>
      <c r="V19" s="624"/>
      <c r="W19" s="624"/>
      <c r="X19" s="624"/>
      <c r="Y19" s="625"/>
      <c r="Z19" s="626">
        <v>0.3</v>
      </c>
      <c r="AA19" s="626"/>
      <c r="AB19" s="626"/>
      <c r="AC19" s="626"/>
      <c r="AD19" s="627">
        <v>46503</v>
      </c>
      <c r="AE19" s="627"/>
      <c r="AF19" s="627"/>
      <c r="AG19" s="627"/>
      <c r="AH19" s="627"/>
      <c r="AI19" s="627"/>
      <c r="AJ19" s="627"/>
      <c r="AK19" s="627"/>
      <c r="AL19" s="628">
        <v>0.7</v>
      </c>
      <c r="AM19" s="629"/>
      <c r="AN19" s="629"/>
      <c r="AO19" s="630"/>
      <c r="AP19" s="620" t="s">
        <v>260</v>
      </c>
      <c r="AQ19" s="621"/>
      <c r="AR19" s="621"/>
      <c r="AS19" s="621"/>
      <c r="AT19" s="621"/>
      <c r="AU19" s="621"/>
      <c r="AV19" s="621"/>
      <c r="AW19" s="621"/>
      <c r="AX19" s="621"/>
      <c r="AY19" s="621"/>
      <c r="AZ19" s="621"/>
      <c r="BA19" s="621"/>
      <c r="BB19" s="621"/>
      <c r="BC19" s="621"/>
      <c r="BD19" s="621"/>
      <c r="BE19" s="621"/>
      <c r="BF19" s="622"/>
      <c r="BG19" s="623">
        <v>646817</v>
      </c>
      <c r="BH19" s="624"/>
      <c r="BI19" s="624"/>
      <c r="BJ19" s="624"/>
      <c r="BK19" s="624"/>
      <c r="BL19" s="624"/>
      <c r="BM19" s="624"/>
      <c r="BN19" s="625"/>
      <c r="BO19" s="626">
        <v>10.1</v>
      </c>
      <c r="BP19" s="626"/>
      <c r="BQ19" s="626"/>
      <c r="BR19" s="626"/>
      <c r="BS19" s="627" t="s">
        <v>122</v>
      </c>
      <c r="BT19" s="627"/>
      <c r="BU19" s="627"/>
      <c r="BV19" s="627"/>
      <c r="BW19" s="627"/>
      <c r="BX19" s="627"/>
      <c r="BY19" s="627"/>
      <c r="BZ19" s="627"/>
      <c r="CA19" s="627"/>
      <c r="CB19" s="631"/>
      <c r="CD19" s="620" t="s">
        <v>261</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2">
      <c r="B20" s="636" t="s">
        <v>262</v>
      </c>
      <c r="C20" s="637"/>
      <c r="D20" s="637"/>
      <c r="E20" s="637"/>
      <c r="F20" s="637"/>
      <c r="G20" s="637"/>
      <c r="H20" s="637"/>
      <c r="I20" s="637"/>
      <c r="J20" s="637"/>
      <c r="K20" s="637"/>
      <c r="L20" s="637"/>
      <c r="M20" s="637"/>
      <c r="N20" s="637"/>
      <c r="O20" s="637"/>
      <c r="P20" s="637"/>
      <c r="Q20" s="638"/>
      <c r="R20" s="623" t="s">
        <v>122</v>
      </c>
      <c r="S20" s="624"/>
      <c r="T20" s="624"/>
      <c r="U20" s="624"/>
      <c r="V20" s="624"/>
      <c r="W20" s="624"/>
      <c r="X20" s="624"/>
      <c r="Y20" s="625"/>
      <c r="Z20" s="626" t="s">
        <v>122</v>
      </c>
      <c r="AA20" s="626"/>
      <c r="AB20" s="626"/>
      <c r="AC20" s="626"/>
      <c r="AD20" s="627" t="s">
        <v>122</v>
      </c>
      <c r="AE20" s="627"/>
      <c r="AF20" s="627"/>
      <c r="AG20" s="627"/>
      <c r="AH20" s="627"/>
      <c r="AI20" s="627"/>
      <c r="AJ20" s="627"/>
      <c r="AK20" s="627"/>
      <c r="AL20" s="628" t="s">
        <v>122</v>
      </c>
      <c r="AM20" s="629"/>
      <c r="AN20" s="629"/>
      <c r="AO20" s="630"/>
      <c r="AP20" s="620" t="s">
        <v>263</v>
      </c>
      <c r="AQ20" s="621"/>
      <c r="AR20" s="621"/>
      <c r="AS20" s="621"/>
      <c r="AT20" s="621"/>
      <c r="AU20" s="621"/>
      <c r="AV20" s="621"/>
      <c r="AW20" s="621"/>
      <c r="AX20" s="621"/>
      <c r="AY20" s="621"/>
      <c r="AZ20" s="621"/>
      <c r="BA20" s="621"/>
      <c r="BB20" s="621"/>
      <c r="BC20" s="621"/>
      <c r="BD20" s="621"/>
      <c r="BE20" s="621"/>
      <c r="BF20" s="622"/>
      <c r="BG20" s="623">
        <v>646817</v>
      </c>
      <c r="BH20" s="624"/>
      <c r="BI20" s="624"/>
      <c r="BJ20" s="624"/>
      <c r="BK20" s="624"/>
      <c r="BL20" s="624"/>
      <c r="BM20" s="624"/>
      <c r="BN20" s="625"/>
      <c r="BO20" s="626">
        <v>10.1</v>
      </c>
      <c r="BP20" s="626"/>
      <c r="BQ20" s="626"/>
      <c r="BR20" s="626"/>
      <c r="BS20" s="627" t="s">
        <v>122</v>
      </c>
      <c r="BT20" s="627"/>
      <c r="BU20" s="627"/>
      <c r="BV20" s="627"/>
      <c r="BW20" s="627"/>
      <c r="BX20" s="627"/>
      <c r="BY20" s="627"/>
      <c r="BZ20" s="627"/>
      <c r="CA20" s="627"/>
      <c r="CB20" s="631"/>
      <c r="CD20" s="620" t="s">
        <v>264</v>
      </c>
      <c r="CE20" s="621"/>
      <c r="CF20" s="621"/>
      <c r="CG20" s="621"/>
      <c r="CH20" s="621"/>
      <c r="CI20" s="621"/>
      <c r="CJ20" s="621"/>
      <c r="CK20" s="621"/>
      <c r="CL20" s="621"/>
      <c r="CM20" s="621"/>
      <c r="CN20" s="621"/>
      <c r="CO20" s="621"/>
      <c r="CP20" s="621"/>
      <c r="CQ20" s="622"/>
      <c r="CR20" s="623">
        <v>14108803</v>
      </c>
      <c r="CS20" s="624"/>
      <c r="CT20" s="624"/>
      <c r="CU20" s="624"/>
      <c r="CV20" s="624"/>
      <c r="CW20" s="624"/>
      <c r="CX20" s="624"/>
      <c r="CY20" s="625"/>
      <c r="CZ20" s="626">
        <v>100</v>
      </c>
      <c r="DA20" s="626"/>
      <c r="DB20" s="626"/>
      <c r="DC20" s="626"/>
      <c r="DD20" s="632">
        <v>2365895</v>
      </c>
      <c r="DE20" s="624"/>
      <c r="DF20" s="624"/>
      <c r="DG20" s="624"/>
      <c r="DH20" s="624"/>
      <c r="DI20" s="624"/>
      <c r="DJ20" s="624"/>
      <c r="DK20" s="624"/>
      <c r="DL20" s="624"/>
      <c r="DM20" s="624"/>
      <c r="DN20" s="624"/>
      <c r="DO20" s="624"/>
      <c r="DP20" s="625"/>
      <c r="DQ20" s="632">
        <v>10820583</v>
      </c>
      <c r="DR20" s="624"/>
      <c r="DS20" s="624"/>
      <c r="DT20" s="624"/>
      <c r="DU20" s="624"/>
      <c r="DV20" s="624"/>
      <c r="DW20" s="624"/>
      <c r="DX20" s="624"/>
      <c r="DY20" s="624"/>
      <c r="DZ20" s="624"/>
      <c r="EA20" s="624"/>
      <c r="EB20" s="624"/>
      <c r="EC20" s="633"/>
    </row>
    <row r="21" spans="2:133" ht="11.25" customHeight="1" x14ac:dyDescent="0.2">
      <c r="B21" s="620" t="s">
        <v>265</v>
      </c>
      <c r="C21" s="621"/>
      <c r="D21" s="621"/>
      <c r="E21" s="621"/>
      <c r="F21" s="621"/>
      <c r="G21" s="621"/>
      <c r="H21" s="621"/>
      <c r="I21" s="621"/>
      <c r="J21" s="621"/>
      <c r="K21" s="621"/>
      <c r="L21" s="621"/>
      <c r="M21" s="621"/>
      <c r="N21" s="621"/>
      <c r="O21" s="621"/>
      <c r="P21" s="621"/>
      <c r="Q21" s="622"/>
      <c r="R21" s="623">
        <v>70756</v>
      </c>
      <c r="S21" s="624"/>
      <c r="T21" s="624"/>
      <c r="U21" s="624"/>
      <c r="V21" s="624"/>
      <c r="W21" s="624"/>
      <c r="X21" s="624"/>
      <c r="Y21" s="625"/>
      <c r="Z21" s="626">
        <v>0.5</v>
      </c>
      <c r="AA21" s="626"/>
      <c r="AB21" s="626"/>
      <c r="AC21" s="626"/>
      <c r="AD21" s="627" t="s">
        <v>122</v>
      </c>
      <c r="AE21" s="627"/>
      <c r="AF21" s="627"/>
      <c r="AG21" s="627"/>
      <c r="AH21" s="627"/>
      <c r="AI21" s="627"/>
      <c r="AJ21" s="627"/>
      <c r="AK21" s="627"/>
      <c r="AL21" s="628" t="s">
        <v>122</v>
      </c>
      <c r="AM21" s="629"/>
      <c r="AN21" s="629"/>
      <c r="AO21" s="630"/>
      <c r="AP21" s="620" t="s">
        <v>266</v>
      </c>
      <c r="AQ21" s="639"/>
      <c r="AR21" s="639"/>
      <c r="AS21" s="639"/>
      <c r="AT21" s="639"/>
      <c r="AU21" s="639"/>
      <c r="AV21" s="639"/>
      <c r="AW21" s="639"/>
      <c r="AX21" s="639"/>
      <c r="AY21" s="639"/>
      <c r="AZ21" s="639"/>
      <c r="BA21" s="639"/>
      <c r="BB21" s="639"/>
      <c r="BC21" s="639"/>
      <c r="BD21" s="639"/>
      <c r="BE21" s="639"/>
      <c r="BF21" s="640"/>
      <c r="BG21" s="623">
        <v>646817</v>
      </c>
      <c r="BH21" s="624"/>
      <c r="BI21" s="624"/>
      <c r="BJ21" s="624"/>
      <c r="BK21" s="624"/>
      <c r="BL21" s="624"/>
      <c r="BM21" s="624"/>
      <c r="BN21" s="625"/>
      <c r="BO21" s="626">
        <v>10.1</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2">
      <c r="B22" s="620" t="s">
        <v>267</v>
      </c>
      <c r="C22" s="621"/>
      <c r="D22" s="621"/>
      <c r="E22" s="621"/>
      <c r="F22" s="621"/>
      <c r="G22" s="621"/>
      <c r="H22" s="621"/>
      <c r="I22" s="621"/>
      <c r="J22" s="621"/>
      <c r="K22" s="621"/>
      <c r="L22" s="621"/>
      <c r="M22" s="621"/>
      <c r="N22" s="621"/>
      <c r="O22" s="621"/>
      <c r="P22" s="621"/>
      <c r="Q22" s="622"/>
      <c r="R22" s="623" t="s">
        <v>122</v>
      </c>
      <c r="S22" s="624"/>
      <c r="T22" s="624"/>
      <c r="U22" s="624"/>
      <c r="V22" s="624"/>
      <c r="W22" s="624"/>
      <c r="X22" s="624"/>
      <c r="Y22" s="625"/>
      <c r="Z22" s="626" t="s">
        <v>122</v>
      </c>
      <c r="AA22" s="626"/>
      <c r="AB22" s="626"/>
      <c r="AC22" s="626"/>
      <c r="AD22" s="627" t="s">
        <v>122</v>
      </c>
      <c r="AE22" s="627"/>
      <c r="AF22" s="627"/>
      <c r="AG22" s="627"/>
      <c r="AH22" s="627"/>
      <c r="AI22" s="627"/>
      <c r="AJ22" s="627"/>
      <c r="AK22" s="627"/>
      <c r="AL22" s="628" t="s">
        <v>122</v>
      </c>
      <c r="AM22" s="629"/>
      <c r="AN22" s="629"/>
      <c r="AO22" s="630"/>
      <c r="AP22" s="620" t="s">
        <v>268</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269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2">
      <c r="B23" s="620" t="s">
        <v>270</v>
      </c>
      <c r="C23" s="621"/>
      <c r="D23" s="621"/>
      <c r="E23" s="621"/>
      <c r="F23" s="621"/>
      <c r="G23" s="621"/>
      <c r="H23" s="621"/>
      <c r="I23" s="621"/>
      <c r="J23" s="621"/>
      <c r="K23" s="621"/>
      <c r="L23" s="621"/>
      <c r="M23" s="621"/>
      <c r="N23" s="621"/>
      <c r="O23" s="621"/>
      <c r="P23" s="621"/>
      <c r="Q23" s="622"/>
      <c r="R23" s="623">
        <v>70756</v>
      </c>
      <c r="S23" s="624"/>
      <c r="T23" s="624"/>
      <c r="U23" s="624"/>
      <c r="V23" s="624"/>
      <c r="W23" s="624"/>
      <c r="X23" s="624"/>
      <c r="Y23" s="625"/>
      <c r="Z23" s="626">
        <v>0.5</v>
      </c>
      <c r="AA23" s="626"/>
      <c r="AB23" s="626"/>
      <c r="AC23" s="626"/>
      <c r="AD23" s="627" t="s">
        <v>122</v>
      </c>
      <c r="AE23" s="627"/>
      <c r="AF23" s="627"/>
      <c r="AG23" s="627"/>
      <c r="AH23" s="627"/>
      <c r="AI23" s="627"/>
      <c r="AJ23" s="627"/>
      <c r="AK23" s="627"/>
      <c r="AL23" s="628" t="s">
        <v>122</v>
      </c>
      <c r="AM23" s="629"/>
      <c r="AN23" s="629"/>
      <c r="AO23" s="630"/>
      <c r="AP23" s="620" t="s">
        <v>271</v>
      </c>
      <c r="AQ23" s="639"/>
      <c r="AR23" s="639"/>
      <c r="AS23" s="639"/>
      <c r="AT23" s="639"/>
      <c r="AU23" s="639"/>
      <c r="AV23" s="639"/>
      <c r="AW23" s="639"/>
      <c r="AX23" s="639"/>
      <c r="AY23" s="639"/>
      <c r="AZ23" s="639"/>
      <c r="BA23" s="639"/>
      <c r="BB23" s="639"/>
      <c r="BC23" s="639"/>
      <c r="BD23" s="639"/>
      <c r="BE23" s="639"/>
      <c r="BF23" s="640"/>
      <c r="BG23" s="623" t="s">
        <v>122</v>
      </c>
      <c r="BH23" s="624"/>
      <c r="BI23" s="624"/>
      <c r="BJ23" s="624"/>
      <c r="BK23" s="624"/>
      <c r="BL23" s="624"/>
      <c r="BM23" s="624"/>
      <c r="BN23" s="625"/>
      <c r="BO23" s="626" t="s">
        <v>122</v>
      </c>
      <c r="BP23" s="626"/>
      <c r="BQ23" s="626"/>
      <c r="BR23" s="626"/>
      <c r="BS23" s="627" t="s">
        <v>122</v>
      </c>
      <c r="BT23" s="627"/>
      <c r="BU23" s="627"/>
      <c r="BV23" s="627"/>
      <c r="BW23" s="627"/>
      <c r="BX23" s="627"/>
      <c r="BY23" s="627"/>
      <c r="BZ23" s="627"/>
      <c r="CA23" s="627"/>
      <c r="CB23" s="631"/>
      <c r="CD23" s="605" t="s">
        <v>211</v>
      </c>
      <c r="CE23" s="606"/>
      <c r="CF23" s="606"/>
      <c r="CG23" s="606"/>
      <c r="CH23" s="606"/>
      <c r="CI23" s="606"/>
      <c r="CJ23" s="606"/>
      <c r="CK23" s="606"/>
      <c r="CL23" s="606"/>
      <c r="CM23" s="606"/>
      <c r="CN23" s="606"/>
      <c r="CO23" s="606"/>
      <c r="CP23" s="606"/>
      <c r="CQ23" s="607"/>
      <c r="CR23" s="605" t="s">
        <v>272</v>
      </c>
      <c r="CS23" s="606"/>
      <c r="CT23" s="606"/>
      <c r="CU23" s="606"/>
      <c r="CV23" s="606"/>
      <c r="CW23" s="606"/>
      <c r="CX23" s="606"/>
      <c r="CY23" s="607"/>
      <c r="CZ23" s="605" t="s">
        <v>273</v>
      </c>
      <c r="DA23" s="606"/>
      <c r="DB23" s="606"/>
      <c r="DC23" s="607"/>
      <c r="DD23" s="605" t="s">
        <v>274</v>
      </c>
      <c r="DE23" s="606"/>
      <c r="DF23" s="606"/>
      <c r="DG23" s="606"/>
      <c r="DH23" s="606"/>
      <c r="DI23" s="606"/>
      <c r="DJ23" s="606"/>
      <c r="DK23" s="607"/>
      <c r="DL23" s="650" t="s">
        <v>275</v>
      </c>
      <c r="DM23" s="651"/>
      <c r="DN23" s="651"/>
      <c r="DO23" s="651"/>
      <c r="DP23" s="651"/>
      <c r="DQ23" s="651"/>
      <c r="DR23" s="651"/>
      <c r="DS23" s="651"/>
      <c r="DT23" s="651"/>
      <c r="DU23" s="651"/>
      <c r="DV23" s="652"/>
      <c r="DW23" s="605" t="s">
        <v>276</v>
      </c>
      <c r="DX23" s="606"/>
      <c r="DY23" s="606"/>
      <c r="DZ23" s="606"/>
      <c r="EA23" s="606"/>
      <c r="EB23" s="606"/>
      <c r="EC23" s="607"/>
    </row>
    <row r="24" spans="2:133" ht="11.25" customHeight="1" x14ac:dyDescent="0.2">
      <c r="B24" s="620" t="s">
        <v>277</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278</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279</v>
      </c>
      <c r="CE24" s="610"/>
      <c r="CF24" s="610"/>
      <c r="CG24" s="610"/>
      <c r="CH24" s="610"/>
      <c r="CI24" s="610"/>
      <c r="CJ24" s="610"/>
      <c r="CK24" s="610"/>
      <c r="CL24" s="610"/>
      <c r="CM24" s="610"/>
      <c r="CN24" s="610"/>
      <c r="CO24" s="610"/>
      <c r="CP24" s="610"/>
      <c r="CQ24" s="611"/>
      <c r="CR24" s="612">
        <v>4854116</v>
      </c>
      <c r="CS24" s="613"/>
      <c r="CT24" s="613"/>
      <c r="CU24" s="613"/>
      <c r="CV24" s="613"/>
      <c r="CW24" s="613"/>
      <c r="CX24" s="613"/>
      <c r="CY24" s="614"/>
      <c r="CZ24" s="617">
        <v>34.4</v>
      </c>
      <c r="DA24" s="618"/>
      <c r="DB24" s="618"/>
      <c r="DC24" s="634"/>
      <c r="DD24" s="658">
        <v>4449110</v>
      </c>
      <c r="DE24" s="613"/>
      <c r="DF24" s="613"/>
      <c r="DG24" s="613"/>
      <c r="DH24" s="613"/>
      <c r="DI24" s="613"/>
      <c r="DJ24" s="613"/>
      <c r="DK24" s="614"/>
      <c r="DL24" s="658">
        <v>4128438</v>
      </c>
      <c r="DM24" s="613"/>
      <c r="DN24" s="613"/>
      <c r="DO24" s="613"/>
      <c r="DP24" s="613"/>
      <c r="DQ24" s="613"/>
      <c r="DR24" s="613"/>
      <c r="DS24" s="613"/>
      <c r="DT24" s="613"/>
      <c r="DU24" s="613"/>
      <c r="DV24" s="614"/>
      <c r="DW24" s="617">
        <v>62.1</v>
      </c>
      <c r="DX24" s="618"/>
      <c r="DY24" s="618"/>
      <c r="DZ24" s="618"/>
      <c r="EA24" s="618"/>
      <c r="EB24" s="618"/>
      <c r="EC24" s="619"/>
    </row>
    <row r="25" spans="2:133" ht="11.25" customHeight="1" x14ac:dyDescent="0.2">
      <c r="B25" s="620" t="s">
        <v>280</v>
      </c>
      <c r="C25" s="621"/>
      <c r="D25" s="621"/>
      <c r="E25" s="621"/>
      <c r="F25" s="621"/>
      <c r="G25" s="621"/>
      <c r="H25" s="621"/>
      <c r="I25" s="621"/>
      <c r="J25" s="621"/>
      <c r="K25" s="621"/>
      <c r="L25" s="621"/>
      <c r="M25" s="621"/>
      <c r="N25" s="621"/>
      <c r="O25" s="621"/>
      <c r="P25" s="621"/>
      <c r="Q25" s="622"/>
      <c r="R25" s="623">
        <v>7176054</v>
      </c>
      <c r="S25" s="624"/>
      <c r="T25" s="624"/>
      <c r="U25" s="624"/>
      <c r="V25" s="624"/>
      <c r="W25" s="624"/>
      <c r="X25" s="624"/>
      <c r="Y25" s="625"/>
      <c r="Z25" s="626">
        <v>49.2</v>
      </c>
      <c r="AA25" s="626"/>
      <c r="AB25" s="626"/>
      <c r="AC25" s="626"/>
      <c r="AD25" s="627">
        <v>6591506</v>
      </c>
      <c r="AE25" s="627"/>
      <c r="AF25" s="627"/>
      <c r="AG25" s="627"/>
      <c r="AH25" s="627"/>
      <c r="AI25" s="627"/>
      <c r="AJ25" s="627"/>
      <c r="AK25" s="627"/>
      <c r="AL25" s="628">
        <v>99.2</v>
      </c>
      <c r="AM25" s="629"/>
      <c r="AN25" s="629"/>
      <c r="AO25" s="630"/>
      <c r="AP25" s="620" t="s">
        <v>281</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282</v>
      </c>
      <c r="CE25" s="621"/>
      <c r="CF25" s="621"/>
      <c r="CG25" s="621"/>
      <c r="CH25" s="621"/>
      <c r="CI25" s="621"/>
      <c r="CJ25" s="621"/>
      <c r="CK25" s="621"/>
      <c r="CL25" s="621"/>
      <c r="CM25" s="621"/>
      <c r="CN25" s="621"/>
      <c r="CO25" s="621"/>
      <c r="CP25" s="621"/>
      <c r="CQ25" s="622"/>
      <c r="CR25" s="623">
        <v>3351638</v>
      </c>
      <c r="CS25" s="655"/>
      <c r="CT25" s="655"/>
      <c r="CU25" s="655"/>
      <c r="CV25" s="655"/>
      <c r="CW25" s="655"/>
      <c r="CX25" s="655"/>
      <c r="CY25" s="656"/>
      <c r="CZ25" s="628">
        <v>23.8</v>
      </c>
      <c r="DA25" s="653"/>
      <c r="DB25" s="653"/>
      <c r="DC25" s="657"/>
      <c r="DD25" s="632">
        <v>3240217</v>
      </c>
      <c r="DE25" s="655"/>
      <c r="DF25" s="655"/>
      <c r="DG25" s="655"/>
      <c r="DH25" s="655"/>
      <c r="DI25" s="655"/>
      <c r="DJ25" s="655"/>
      <c r="DK25" s="656"/>
      <c r="DL25" s="632">
        <v>3046927</v>
      </c>
      <c r="DM25" s="655"/>
      <c r="DN25" s="655"/>
      <c r="DO25" s="655"/>
      <c r="DP25" s="655"/>
      <c r="DQ25" s="655"/>
      <c r="DR25" s="655"/>
      <c r="DS25" s="655"/>
      <c r="DT25" s="655"/>
      <c r="DU25" s="655"/>
      <c r="DV25" s="656"/>
      <c r="DW25" s="628">
        <v>45.8</v>
      </c>
      <c r="DX25" s="653"/>
      <c r="DY25" s="653"/>
      <c r="DZ25" s="653"/>
      <c r="EA25" s="653"/>
      <c r="EB25" s="653"/>
      <c r="EC25" s="654"/>
    </row>
    <row r="26" spans="2:133" ht="11.25" customHeight="1" x14ac:dyDescent="0.2">
      <c r="B26" s="620" t="s">
        <v>283</v>
      </c>
      <c r="C26" s="621"/>
      <c r="D26" s="621"/>
      <c r="E26" s="621"/>
      <c r="F26" s="621"/>
      <c r="G26" s="621"/>
      <c r="H26" s="621"/>
      <c r="I26" s="621"/>
      <c r="J26" s="621"/>
      <c r="K26" s="621"/>
      <c r="L26" s="621"/>
      <c r="M26" s="621"/>
      <c r="N26" s="621"/>
      <c r="O26" s="621"/>
      <c r="P26" s="621"/>
      <c r="Q26" s="622"/>
      <c r="R26" s="623">
        <v>2541</v>
      </c>
      <c r="S26" s="624"/>
      <c r="T26" s="624"/>
      <c r="U26" s="624"/>
      <c r="V26" s="624"/>
      <c r="W26" s="624"/>
      <c r="X26" s="624"/>
      <c r="Y26" s="625"/>
      <c r="Z26" s="626">
        <v>0</v>
      </c>
      <c r="AA26" s="626"/>
      <c r="AB26" s="626"/>
      <c r="AC26" s="626"/>
      <c r="AD26" s="627">
        <v>2541</v>
      </c>
      <c r="AE26" s="627"/>
      <c r="AF26" s="627"/>
      <c r="AG26" s="627"/>
      <c r="AH26" s="627"/>
      <c r="AI26" s="627"/>
      <c r="AJ26" s="627"/>
      <c r="AK26" s="627"/>
      <c r="AL26" s="628">
        <v>0</v>
      </c>
      <c r="AM26" s="629"/>
      <c r="AN26" s="629"/>
      <c r="AO26" s="630"/>
      <c r="AP26" s="620" t="s">
        <v>284</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285</v>
      </c>
      <c r="CE26" s="621"/>
      <c r="CF26" s="621"/>
      <c r="CG26" s="621"/>
      <c r="CH26" s="621"/>
      <c r="CI26" s="621"/>
      <c r="CJ26" s="621"/>
      <c r="CK26" s="621"/>
      <c r="CL26" s="621"/>
      <c r="CM26" s="621"/>
      <c r="CN26" s="621"/>
      <c r="CO26" s="621"/>
      <c r="CP26" s="621"/>
      <c r="CQ26" s="622"/>
      <c r="CR26" s="623">
        <v>2165140</v>
      </c>
      <c r="CS26" s="624"/>
      <c r="CT26" s="624"/>
      <c r="CU26" s="624"/>
      <c r="CV26" s="624"/>
      <c r="CW26" s="624"/>
      <c r="CX26" s="624"/>
      <c r="CY26" s="625"/>
      <c r="CZ26" s="628">
        <v>15.3</v>
      </c>
      <c r="DA26" s="653"/>
      <c r="DB26" s="653"/>
      <c r="DC26" s="657"/>
      <c r="DD26" s="632">
        <v>2084418</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3"/>
      <c r="DY26" s="653"/>
      <c r="DZ26" s="653"/>
      <c r="EA26" s="653"/>
      <c r="EB26" s="653"/>
      <c r="EC26" s="654"/>
    </row>
    <row r="27" spans="2:133" ht="11.25" customHeight="1" x14ac:dyDescent="0.2">
      <c r="B27" s="620" t="s">
        <v>286</v>
      </c>
      <c r="C27" s="621"/>
      <c r="D27" s="621"/>
      <c r="E27" s="621"/>
      <c r="F27" s="621"/>
      <c r="G27" s="621"/>
      <c r="H27" s="621"/>
      <c r="I27" s="621"/>
      <c r="J27" s="621"/>
      <c r="K27" s="621"/>
      <c r="L27" s="621"/>
      <c r="M27" s="621"/>
      <c r="N27" s="621"/>
      <c r="O27" s="621"/>
      <c r="P27" s="621"/>
      <c r="Q27" s="622"/>
      <c r="R27" s="623">
        <v>23324</v>
      </c>
      <c r="S27" s="624"/>
      <c r="T27" s="624"/>
      <c r="U27" s="624"/>
      <c r="V27" s="624"/>
      <c r="W27" s="624"/>
      <c r="X27" s="624"/>
      <c r="Y27" s="625"/>
      <c r="Z27" s="626">
        <v>0.2</v>
      </c>
      <c r="AA27" s="626"/>
      <c r="AB27" s="626"/>
      <c r="AC27" s="626"/>
      <c r="AD27" s="627" t="s">
        <v>122</v>
      </c>
      <c r="AE27" s="627"/>
      <c r="AF27" s="627"/>
      <c r="AG27" s="627"/>
      <c r="AH27" s="627"/>
      <c r="AI27" s="627"/>
      <c r="AJ27" s="627"/>
      <c r="AK27" s="627"/>
      <c r="AL27" s="628" t="s">
        <v>122</v>
      </c>
      <c r="AM27" s="629"/>
      <c r="AN27" s="629"/>
      <c r="AO27" s="630"/>
      <c r="AP27" s="620" t="s">
        <v>287</v>
      </c>
      <c r="AQ27" s="621"/>
      <c r="AR27" s="621"/>
      <c r="AS27" s="621"/>
      <c r="AT27" s="621"/>
      <c r="AU27" s="621"/>
      <c r="AV27" s="621"/>
      <c r="AW27" s="621"/>
      <c r="AX27" s="621"/>
      <c r="AY27" s="621"/>
      <c r="AZ27" s="621"/>
      <c r="BA27" s="621"/>
      <c r="BB27" s="621"/>
      <c r="BC27" s="621"/>
      <c r="BD27" s="621"/>
      <c r="BE27" s="621"/>
      <c r="BF27" s="622"/>
      <c r="BG27" s="623">
        <v>6382697</v>
      </c>
      <c r="BH27" s="624"/>
      <c r="BI27" s="624"/>
      <c r="BJ27" s="624"/>
      <c r="BK27" s="624"/>
      <c r="BL27" s="624"/>
      <c r="BM27" s="624"/>
      <c r="BN27" s="625"/>
      <c r="BO27" s="626">
        <v>100</v>
      </c>
      <c r="BP27" s="626"/>
      <c r="BQ27" s="626"/>
      <c r="BR27" s="626"/>
      <c r="BS27" s="627">
        <v>513792</v>
      </c>
      <c r="BT27" s="627"/>
      <c r="BU27" s="627"/>
      <c r="BV27" s="627"/>
      <c r="BW27" s="627"/>
      <c r="BX27" s="627"/>
      <c r="BY27" s="627"/>
      <c r="BZ27" s="627"/>
      <c r="CA27" s="627"/>
      <c r="CB27" s="631"/>
      <c r="CD27" s="620" t="s">
        <v>288</v>
      </c>
      <c r="CE27" s="621"/>
      <c r="CF27" s="621"/>
      <c r="CG27" s="621"/>
      <c r="CH27" s="621"/>
      <c r="CI27" s="621"/>
      <c r="CJ27" s="621"/>
      <c r="CK27" s="621"/>
      <c r="CL27" s="621"/>
      <c r="CM27" s="621"/>
      <c r="CN27" s="621"/>
      <c r="CO27" s="621"/>
      <c r="CP27" s="621"/>
      <c r="CQ27" s="622"/>
      <c r="CR27" s="623">
        <v>641845</v>
      </c>
      <c r="CS27" s="655"/>
      <c r="CT27" s="655"/>
      <c r="CU27" s="655"/>
      <c r="CV27" s="655"/>
      <c r="CW27" s="655"/>
      <c r="CX27" s="655"/>
      <c r="CY27" s="656"/>
      <c r="CZ27" s="628">
        <v>4.5</v>
      </c>
      <c r="DA27" s="653"/>
      <c r="DB27" s="653"/>
      <c r="DC27" s="657"/>
      <c r="DD27" s="632">
        <v>348889</v>
      </c>
      <c r="DE27" s="655"/>
      <c r="DF27" s="655"/>
      <c r="DG27" s="655"/>
      <c r="DH27" s="655"/>
      <c r="DI27" s="655"/>
      <c r="DJ27" s="655"/>
      <c r="DK27" s="656"/>
      <c r="DL27" s="632">
        <v>221507</v>
      </c>
      <c r="DM27" s="655"/>
      <c r="DN27" s="655"/>
      <c r="DO27" s="655"/>
      <c r="DP27" s="655"/>
      <c r="DQ27" s="655"/>
      <c r="DR27" s="655"/>
      <c r="DS27" s="655"/>
      <c r="DT27" s="655"/>
      <c r="DU27" s="655"/>
      <c r="DV27" s="656"/>
      <c r="DW27" s="628">
        <v>3.3</v>
      </c>
      <c r="DX27" s="653"/>
      <c r="DY27" s="653"/>
      <c r="DZ27" s="653"/>
      <c r="EA27" s="653"/>
      <c r="EB27" s="653"/>
      <c r="EC27" s="654"/>
    </row>
    <row r="28" spans="2:133" ht="11.25" customHeight="1" x14ac:dyDescent="0.2">
      <c r="B28" s="620" t="s">
        <v>289</v>
      </c>
      <c r="C28" s="621"/>
      <c r="D28" s="621"/>
      <c r="E28" s="621"/>
      <c r="F28" s="621"/>
      <c r="G28" s="621"/>
      <c r="H28" s="621"/>
      <c r="I28" s="621"/>
      <c r="J28" s="621"/>
      <c r="K28" s="621"/>
      <c r="L28" s="621"/>
      <c r="M28" s="621"/>
      <c r="N28" s="621"/>
      <c r="O28" s="621"/>
      <c r="P28" s="621"/>
      <c r="Q28" s="622"/>
      <c r="R28" s="623">
        <v>234591</v>
      </c>
      <c r="S28" s="624"/>
      <c r="T28" s="624"/>
      <c r="U28" s="624"/>
      <c r="V28" s="624"/>
      <c r="W28" s="624"/>
      <c r="X28" s="624"/>
      <c r="Y28" s="625"/>
      <c r="Z28" s="626">
        <v>1.6</v>
      </c>
      <c r="AA28" s="626"/>
      <c r="AB28" s="626"/>
      <c r="AC28" s="626"/>
      <c r="AD28" s="627">
        <v>27031</v>
      </c>
      <c r="AE28" s="627"/>
      <c r="AF28" s="627"/>
      <c r="AG28" s="627"/>
      <c r="AH28" s="627"/>
      <c r="AI28" s="627"/>
      <c r="AJ28" s="627"/>
      <c r="AK28" s="627"/>
      <c r="AL28" s="628">
        <v>0.4</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290</v>
      </c>
      <c r="CE28" s="621"/>
      <c r="CF28" s="621"/>
      <c r="CG28" s="621"/>
      <c r="CH28" s="621"/>
      <c r="CI28" s="621"/>
      <c r="CJ28" s="621"/>
      <c r="CK28" s="621"/>
      <c r="CL28" s="621"/>
      <c r="CM28" s="621"/>
      <c r="CN28" s="621"/>
      <c r="CO28" s="621"/>
      <c r="CP28" s="621"/>
      <c r="CQ28" s="622"/>
      <c r="CR28" s="623">
        <v>860633</v>
      </c>
      <c r="CS28" s="624"/>
      <c r="CT28" s="624"/>
      <c r="CU28" s="624"/>
      <c r="CV28" s="624"/>
      <c r="CW28" s="624"/>
      <c r="CX28" s="624"/>
      <c r="CY28" s="625"/>
      <c r="CZ28" s="628">
        <v>6.1</v>
      </c>
      <c r="DA28" s="653"/>
      <c r="DB28" s="653"/>
      <c r="DC28" s="657"/>
      <c r="DD28" s="632">
        <v>860004</v>
      </c>
      <c r="DE28" s="624"/>
      <c r="DF28" s="624"/>
      <c r="DG28" s="624"/>
      <c r="DH28" s="624"/>
      <c r="DI28" s="624"/>
      <c r="DJ28" s="624"/>
      <c r="DK28" s="625"/>
      <c r="DL28" s="632">
        <v>860004</v>
      </c>
      <c r="DM28" s="624"/>
      <c r="DN28" s="624"/>
      <c r="DO28" s="624"/>
      <c r="DP28" s="624"/>
      <c r="DQ28" s="624"/>
      <c r="DR28" s="624"/>
      <c r="DS28" s="624"/>
      <c r="DT28" s="624"/>
      <c r="DU28" s="624"/>
      <c r="DV28" s="625"/>
      <c r="DW28" s="628">
        <v>12.9</v>
      </c>
      <c r="DX28" s="653"/>
      <c r="DY28" s="653"/>
      <c r="DZ28" s="653"/>
      <c r="EA28" s="653"/>
      <c r="EB28" s="653"/>
      <c r="EC28" s="654"/>
    </row>
    <row r="29" spans="2:133" ht="11.25" customHeight="1" x14ac:dyDescent="0.2">
      <c r="B29" s="620" t="s">
        <v>291</v>
      </c>
      <c r="C29" s="621"/>
      <c r="D29" s="621"/>
      <c r="E29" s="621"/>
      <c r="F29" s="621"/>
      <c r="G29" s="621"/>
      <c r="H29" s="621"/>
      <c r="I29" s="621"/>
      <c r="J29" s="621"/>
      <c r="K29" s="621"/>
      <c r="L29" s="621"/>
      <c r="M29" s="621"/>
      <c r="N29" s="621"/>
      <c r="O29" s="621"/>
      <c r="P29" s="621"/>
      <c r="Q29" s="622"/>
      <c r="R29" s="623">
        <v>180174</v>
      </c>
      <c r="S29" s="624"/>
      <c r="T29" s="624"/>
      <c r="U29" s="624"/>
      <c r="V29" s="624"/>
      <c r="W29" s="624"/>
      <c r="X29" s="624"/>
      <c r="Y29" s="625"/>
      <c r="Z29" s="626">
        <v>1.2</v>
      </c>
      <c r="AA29" s="626"/>
      <c r="AB29" s="626"/>
      <c r="AC29" s="626"/>
      <c r="AD29" s="627" t="s">
        <v>122</v>
      </c>
      <c r="AE29" s="627"/>
      <c r="AF29" s="627"/>
      <c r="AG29" s="627"/>
      <c r="AH29" s="627"/>
      <c r="AI29" s="627"/>
      <c r="AJ29" s="627"/>
      <c r="AK29" s="627"/>
      <c r="AL29" s="628" t="s">
        <v>122</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59" t="s">
        <v>292</v>
      </c>
      <c r="CE29" s="660"/>
      <c r="CF29" s="620" t="s">
        <v>66</v>
      </c>
      <c r="CG29" s="621"/>
      <c r="CH29" s="621"/>
      <c r="CI29" s="621"/>
      <c r="CJ29" s="621"/>
      <c r="CK29" s="621"/>
      <c r="CL29" s="621"/>
      <c r="CM29" s="621"/>
      <c r="CN29" s="621"/>
      <c r="CO29" s="621"/>
      <c r="CP29" s="621"/>
      <c r="CQ29" s="622"/>
      <c r="CR29" s="623">
        <v>860633</v>
      </c>
      <c r="CS29" s="655"/>
      <c r="CT29" s="655"/>
      <c r="CU29" s="655"/>
      <c r="CV29" s="655"/>
      <c r="CW29" s="655"/>
      <c r="CX29" s="655"/>
      <c r="CY29" s="656"/>
      <c r="CZ29" s="628">
        <v>6.1</v>
      </c>
      <c r="DA29" s="653"/>
      <c r="DB29" s="653"/>
      <c r="DC29" s="657"/>
      <c r="DD29" s="632">
        <v>860004</v>
      </c>
      <c r="DE29" s="655"/>
      <c r="DF29" s="655"/>
      <c r="DG29" s="655"/>
      <c r="DH29" s="655"/>
      <c r="DI29" s="655"/>
      <c r="DJ29" s="655"/>
      <c r="DK29" s="656"/>
      <c r="DL29" s="632">
        <v>860004</v>
      </c>
      <c r="DM29" s="655"/>
      <c r="DN29" s="655"/>
      <c r="DO29" s="655"/>
      <c r="DP29" s="655"/>
      <c r="DQ29" s="655"/>
      <c r="DR29" s="655"/>
      <c r="DS29" s="655"/>
      <c r="DT29" s="655"/>
      <c r="DU29" s="655"/>
      <c r="DV29" s="656"/>
      <c r="DW29" s="628">
        <v>12.9</v>
      </c>
      <c r="DX29" s="653"/>
      <c r="DY29" s="653"/>
      <c r="DZ29" s="653"/>
      <c r="EA29" s="653"/>
      <c r="EB29" s="653"/>
      <c r="EC29" s="654"/>
    </row>
    <row r="30" spans="2:133" ht="11.25" customHeight="1" x14ac:dyDescent="0.2">
      <c r="B30" s="620" t="s">
        <v>293</v>
      </c>
      <c r="C30" s="621"/>
      <c r="D30" s="621"/>
      <c r="E30" s="621"/>
      <c r="F30" s="621"/>
      <c r="G30" s="621"/>
      <c r="H30" s="621"/>
      <c r="I30" s="621"/>
      <c r="J30" s="621"/>
      <c r="K30" s="621"/>
      <c r="L30" s="621"/>
      <c r="M30" s="621"/>
      <c r="N30" s="621"/>
      <c r="O30" s="621"/>
      <c r="P30" s="621"/>
      <c r="Q30" s="622"/>
      <c r="R30" s="623">
        <v>747767</v>
      </c>
      <c r="S30" s="624"/>
      <c r="T30" s="624"/>
      <c r="U30" s="624"/>
      <c r="V30" s="624"/>
      <c r="W30" s="624"/>
      <c r="X30" s="624"/>
      <c r="Y30" s="625"/>
      <c r="Z30" s="626">
        <v>5.0999999999999996</v>
      </c>
      <c r="AA30" s="626"/>
      <c r="AB30" s="626"/>
      <c r="AC30" s="626"/>
      <c r="AD30" s="627" t="s">
        <v>122</v>
      </c>
      <c r="AE30" s="627"/>
      <c r="AF30" s="627"/>
      <c r="AG30" s="627"/>
      <c r="AH30" s="627"/>
      <c r="AI30" s="627"/>
      <c r="AJ30" s="627"/>
      <c r="AK30" s="627"/>
      <c r="AL30" s="628" t="s">
        <v>122</v>
      </c>
      <c r="AM30" s="629"/>
      <c r="AN30" s="629"/>
      <c r="AO30" s="630"/>
      <c r="AP30" s="605" t="s">
        <v>211</v>
      </c>
      <c r="AQ30" s="606"/>
      <c r="AR30" s="606"/>
      <c r="AS30" s="606"/>
      <c r="AT30" s="606"/>
      <c r="AU30" s="606"/>
      <c r="AV30" s="606"/>
      <c r="AW30" s="606"/>
      <c r="AX30" s="606"/>
      <c r="AY30" s="606"/>
      <c r="AZ30" s="606"/>
      <c r="BA30" s="606"/>
      <c r="BB30" s="606"/>
      <c r="BC30" s="606"/>
      <c r="BD30" s="606"/>
      <c r="BE30" s="606"/>
      <c r="BF30" s="607"/>
      <c r="BG30" s="605" t="s">
        <v>294</v>
      </c>
      <c r="BH30" s="665"/>
      <c r="BI30" s="665"/>
      <c r="BJ30" s="665"/>
      <c r="BK30" s="665"/>
      <c r="BL30" s="665"/>
      <c r="BM30" s="665"/>
      <c r="BN30" s="665"/>
      <c r="BO30" s="665"/>
      <c r="BP30" s="665"/>
      <c r="BQ30" s="666"/>
      <c r="BR30" s="605" t="s">
        <v>295</v>
      </c>
      <c r="BS30" s="665"/>
      <c r="BT30" s="665"/>
      <c r="BU30" s="665"/>
      <c r="BV30" s="665"/>
      <c r="BW30" s="665"/>
      <c r="BX30" s="665"/>
      <c r="BY30" s="665"/>
      <c r="BZ30" s="665"/>
      <c r="CA30" s="665"/>
      <c r="CB30" s="666"/>
      <c r="CD30" s="661"/>
      <c r="CE30" s="662"/>
      <c r="CF30" s="620" t="s">
        <v>296</v>
      </c>
      <c r="CG30" s="621"/>
      <c r="CH30" s="621"/>
      <c r="CI30" s="621"/>
      <c r="CJ30" s="621"/>
      <c r="CK30" s="621"/>
      <c r="CL30" s="621"/>
      <c r="CM30" s="621"/>
      <c r="CN30" s="621"/>
      <c r="CO30" s="621"/>
      <c r="CP30" s="621"/>
      <c r="CQ30" s="622"/>
      <c r="CR30" s="623">
        <v>843070</v>
      </c>
      <c r="CS30" s="624"/>
      <c r="CT30" s="624"/>
      <c r="CU30" s="624"/>
      <c r="CV30" s="624"/>
      <c r="CW30" s="624"/>
      <c r="CX30" s="624"/>
      <c r="CY30" s="625"/>
      <c r="CZ30" s="628">
        <v>6</v>
      </c>
      <c r="DA30" s="653"/>
      <c r="DB30" s="653"/>
      <c r="DC30" s="657"/>
      <c r="DD30" s="632">
        <v>843070</v>
      </c>
      <c r="DE30" s="624"/>
      <c r="DF30" s="624"/>
      <c r="DG30" s="624"/>
      <c r="DH30" s="624"/>
      <c r="DI30" s="624"/>
      <c r="DJ30" s="624"/>
      <c r="DK30" s="625"/>
      <c r="DL30" s="632">
        <v>843070</v>
      </c>
      <c r="DM30" s="624"/>
      <c r="DN30" s="624"/>
      <c r="DO30" s="624"/>
      <c r="DP30" s="624"/>
      <c r="DQ30" s="624"/>
      <c r="DR30" s="624"/>
      <c r="DS30" s="624"/>
      <c r="DT30" s="624"/>
      <c r="DU30" s="624"/>
      <c r="DV30" s="625"/>
      <c r="DW30" s="628">
        <v>12.7</v>
      </c>
      <c r="DX30" s="653"/>
      <c r="DY30" s="653"/>
      <c r="DZ30" s="653"/>
      <c r="EA30" s="653"/>
      <c r="EB30" s="653"/>
      <c r="EC30" s="654"/>
    </row>
    <row r="31" spans="2:133" ht="11.25" customHeight="1" x14ac:dyDescent="0.2">
      <c r="B31" s="636" t="s">
        <v>297</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69" t="s">
        <v>298</v>
      </c>
      <c r="AQ31" s="670"/>
      <c r="AR31" s="670"/>
      <c r="AS31" s="670"/>
      <c r="AT31" s="675" t="s">
        <v>299</v>
      </c>
      <c r="AU31" s="206"/>
      <c r="AV31" s="206"/>
      <c r="AW31" s="206"/>
      <c r="AX31" s="609" t="s">
        <v>177</v>
      </c>
      <c r="AY31" s="610"/>
      <c r="AZ31" s="610"/>
      <c r="BA31" s="610"/>
      <c r="BB31" s="610"/>
      <c r="BC31" s="610"/>
      <c r="BD31" s="610"/>
      <c r="BE31" s="610"/>
      <c r="BF31" s="611"/>
      <c r="BG31" s="679">
        <v>98.8</v>
      </c>
      <c r="BH31" s="667"/>
      <c r="BI31" s="667"/>
      <c r="BJ31" s="667"/>
      <c r="BK31" s="667"/>
      <c r="BL31" s="667"/>
      <c r="BM31" s="618">
        <v>95.5</v>
      </c>
      <c r="BN31" s="667"/>
      <c r="BO31" s="667"/>
      <c r="BP31" s="667"/>
      <c r="BQ31" s="668"/>
      <c r="BR31" s="679">
        <v>98.7</v>
      </c>
      <c r="BS31" s="667"/>
      <c r="BT31" s="667"/>
      <c r="BU31" s="667"/>
      <c r="BV31" s="667"/>
      <c r="BW31" s="667"/>
      <c r="BX31" s="618">
        <v>95.1</v>
      </c>
      <c r="BY31" s="667"/>
      <c r="BZ31" s="667"/>
      <c r="CA31" s="667"/>
      <c r="CB31" s="668"/>
      <c r="CD31" s="661"/>
      <c r="CE31" s="662"/>
      <c r="CF31" s="620" t="s">
        <v>300</v>
      </c>
      <c r="CG31" s="621"/>
      <c r="CH31" s="621"/>
      <c r="CI31" s="621"/>
      <c r="CJ31" s="621"/>
      <c r="CK31" s="621"/>
      <c r="CL31" s="621"/>
      <c r="CM31" s="621"/>
      <c r="CN31" s="621"/>
      <c r="CO31" s="621"/>
      <c r="CP31" s="621"/>
      <c r="CQ31" s="622"/>
      <c r="CR31" s="623">
        <v>17563</v>
      </c>
      <c r="CS31" s="655"/>
      <c r="CT31" s="655"/>
      <c r="CU31" s="655"/>
      <c r="CV31" s="655"/>
      <c r="CW31" s="655"/>
      <c r="CX31" s="655"/>
      <c r="CY31" s="656"/>
      <c r="CZ31" s="628">
        <v>0.1</v>
      </c>
      <c r="DA31" s="653"/>
      <c r="DB31" s="653"/>
      <c r="DC31" s="657"/>
      <c r="DD31" s="632">
        <v>16934</v>
      </c>
      <c r="DE31" s="655"/>
      <c r="DF31" s="655"/>
      <c r="DG31" s="655"/>
      <c r="DH31" s="655"/>
      <c r="DI31" s="655"/>
      <c r="DJ31" s="655"/>
      <c r="DK31" s="656"/>
      <c r="DL31" s="632">
        <v>16934</v>
      </c>
      <c r="DM31" s="655"/>
      <c r="DN31" s="655"/>
      <c r="DO31" s="655"/>
      <c r="DP31" s="655"/>
      <c r="DQ31" s="655"/>
      <c r="DR31" s="655"/>
      <c r="DS31" s="655"/>
      <c r="DT31" s="655"/>
      <c r="DU31" s="655"/>
      <c r="DV31" s="656"/>
      <c r="DW31" s="628">
        <v>0.3</v>
      </c>
      <c r="DX31" s="653"/>
      <c r="DY31" s="653"/>
      <c r="DZ31" s="653"/>
      <c r="EA31" s="653"/>
      <c r="EB31" s="653"/>
      <c r="EC31" s="654"/>
    </row>
    <row r="32" spans="2:133" ht="11.25" customHeight="1" x14ac:dyDescent="0.2">
      <c r="B32" s="620" t="s">
        <v>301</v>
      </c>
      <c r="C32" s="621"/>
      <c r="D32" s="621"/>
      <c r="E32" s="621"/>
      <c r="F32" s="621"/>
      <c r="G32" s="621"/>
      <c r="H32" s="621"/>
      <c r="I32" s="621"/>
      <c r="J32" s="621"/>
      <c r="K32" s="621"/>
      <c r="L32" s="621"/>
      <c r="M32" s="621"/>
      <c r="N32" s="621"/>
      <c r="O32" s="621"/>
      <c r="P32" s="621"/>
      <c r="Q32" s="622"/>
      <c r="R32" s="623">
        <v>467542</v>
      </c>
      <c r="S32" s="624"/>
      <c r="T32" s="624"/>
      <c r="U32" s="624"/>
      <c r="V32" s="624"/>
      <c r="W32" s="624"/>
      <c r="X32" s="624"/>
      <c r="Y32" s="625"/>
      <c r="Z32" s="626">
        <v>3.2</v>
      </c>
      <c r="AA32" s="626"/>
      <c r="AB32" s="626"/>
      <c r="AC32" s="626"/>
      <c r="AD32" s="627" t="s">
        <v>122</v>
      </c>
      <c r="AE32" s="627"/>
      <c r="AF32" s="627"/>
      <c r="AG32" s="627"/>
      <c r="AH32" s="627"/>
      <c r="AI32" s="627"/>
      <c r="AJ32" s="627"/>
      <c r="AK32" s="627"/>
      <c r="AL32" s="628" t="s">
        <v>122</v>
      </c>
      <c r="AM32" s="629"/>
      <c r="AN32" s="629"/>
      <c r="AO32" s="630"/>
      <c r="AP32" s="671"/>
      <c r="AQ32" s="672"/>
      <c r="AR32" s="672"/>
      <c r="AS32" s="672"/>
      <c r="AT32" s="676"/>
      <c r="AU32" s="202" t="s">
        <v>302</v>
      </c>
      <c r="AX32" s="620" t="s">
        <v>303</v>
      </c>
      <c r="AY32" s="621"/>
      <c r="AZ32" s="621"/>
      <c r="BA32" s="621"/>
      <c r="BB32" s="621"/>
      <c r="BC32" s="621"/>
      <c r="BD32" s="621"/>
      <c r="BE32" s="621"/>
      <c r="BF32" s="622"/>
      <c r="BG32" s="680">
        <v>98.1</v>
      </c>
      <c r="BH32" s="655"/>
      <c r="BI32" s="655"/>
      <c r="BJ32" s="655"/>
      <c r="BK32" s="655"/>
      <c r="BL32" s="655"/>
      <c r="BM32" s="629">
        <v>94.5</v>
      </c>
      <c r="BN32" s="655"/>
      <c r="BO32" s="655"/>
      <c r="BP32" s="655"/>
      <c r="BQ32" s="678"/>
      <c r="BR32" s="680">
        <v>98.2</v>
      </c>
      <c r="BS32" s="655"/>
      <c r="BT32" s="655"/>
      <c r="BU32" s="655"/>
      <c r="BV32" s="655"/>
      <c r="BW32" s="655"/>
      <c r="BX32" s="629">
        <v>93.8</v>
      </c>
      <c r="BY32" s="655"/>
      <c r="BZ32" s="655"/>
      <c r="CA32" s="655"/>
      <c r="CB32" s="678"/>
      <c r="CD32" s="663"/>
      <c r="CE32" s="664"/>
      <c r="CF32" s="620" t="s">
        <v>304</v>
      </c>
      <c r="CG32" s="621"/>
      <c r="CH32" s="621"/>
      <c r="CI32" s="621"/>
      <c r="CJ32" s="621"/>
      <c r="CK32" s="621"/>
      <c r="CL32" s="621"/>
      <c r="CM32" s="621"/>
      <c r="CN32" s="621"/>
      <c r="CO32" s="621"/>
      <c r="CP32" s="621"/>
      <c r="CQ32" s="622"/>
      <c r="CR32" s="623" t="s">
        <v>122</v>
      </c>
      <c r="CS32" s="624"/>
      <c r="CT32" s="624"/>
      <c r="CU32" s="624"/>
      <c r="CV32" s="624"/>
      <c r="CW32" s="624"/>
      <c r="CX32" s="624"/>
      <c r="CY32" s="625"/>
      <c r="CZ32" s="628" t="s">
        <v>122</v>
      </c>
      <c r="DA32" s="653"/>
      <c r="DB32" s="653"/>
      <c r="DC32" s="657"/>
      <c r="DD32" s="632" t="s">
        <v>122</v>
      </c>
      <c r="DE32" s="624"/>
      <c r="DF32" s="624"/>
      <c r="DG32" s="624"/>
      <c r="DH32" s="624"/>
      <c r="DI32" s="624"/>
      <c r="DJ32" s="624"/>
      <c r="DK32" s="625"/>
      <c r="DL32" s="632" t="s">
        <v>122</v>
      </c>
      <c r="DM32" s="624"/>
      <c r="DN32" s="624"/>
      <c r="DO32" s="624"/>
      <c r="DP32" s="624"/>
      <c r="DQ32" s="624"/>
      <c r="DR32" s="624"/>
      <c r="DS32" s="624"/>
      <c r="DT32" s="624"/>
      <c r="DU32" s="624"/>
      <c r="DV32" s="625"/>
      <c r="DW32" s="628" t="s">
        <v>122</v>
      </c>
      <c r="DX32" s="653"/>
      <c r="DY32" s="653"/>
      <c r="DZ32" s="653"/>
      <c r="EA32" s="653"/>
      <c r="EB32" s="653"/>
      <c r="EC32" s="654"/>
    </row>
    <row r="33" spans="2:133" ht="11.25" customHeight="1" x14ac:dyDescent="0.2">
      <c r="B33" s="620" t="s">
        <v>305</v>
      </c>
      <c r="C33" s="621"/>
      <c r="D33" s="621"/>
      <c r="E33" s="621"/>
      <c r="F33" s="621"/>
      <c r="G33" s="621"/>
      <c r="H33" s="621"/>
      <c r="I33" s="621"/>
      <c r="J33" s="621"/>
      <c r="K33" s="621"/>
      <c r="L33" s="621"/>
      <c r="M33" s="621"/>
      <c r="N33" s="621"/>
      <c r="O33" s="621"/>
      <c r="P33" s="621"/>
      <c r="Q33" s="622"/>
      <c r="R33" s="623">
        <v>36513</v>
      </c>
      <c r="S33" s="624"/>
      <c r="T33" s="624"/>
      <c r="U33" s="624"/>
      <c r="V33" s="624"/>
      <c r="W33" s="624"/>
      <c r="X33" s="624"/>
      <c r="Y33" s="625"/>
      <c r="Z33" s="626">
        <v>0.3</v>
      </c>
      <c r="AA33" s="626"/>
      <c r="AB33" s="626"/>
      <c r="AC33" s="626"/>
      <c r="AD33" s="627">
        <v>24551</v>
      </c>
      <c r="AE33" s="627"/>
      <c r="AF33" s="627"/>
      <c r="AG33" s="627"/>
      <c r="AH33" s="627"/>
      <c r="AI33" s="627"/>
      <c r="AJ33" s="627"/>
      <c r="AK33" s="627"/>
      <c r="AL33" s="628">
        <v>0.4</v>
      </c>
      <c r="AM33" s="629"/>
      <c r="AN33" s="629"/>
      <c r="AO33" s="630"/>
      <c r="AP33" s="673"/>
      <c r="AQ33" s="674"/>
      <c r="AR33" s="674"/>
      <c r="AS33" s="674"/>
      <c r="AT33" s="677"/>
      <c r="AU33" s="207"/>
      <c r="AV33" s="207"/>
      <c r="AW33" s="207"/>
      <c r="AX33" s="644" t="s">
        <v>306</v>
      </c>
      <c r="AY33" s="645"/>
      <c r="AZ33" s="645"/>
      <c r="BA33" s="645"/>
      <c r="BB33" s="645"/>
      <c r="BC33" s="645"/>
      <c r="BD33" s="645"/>
      <c r="BE33" s="645"/>
      <c r="BF33" s="646"/>
      <c r="BG33" s="681">
        <v>98.8</v>
      </c>
      <c r="BH33" s="682"/>
      <c r="BI33" s="682"/>
      <c r="BJ33" s="682"/>
      <c r="BK33" s="682"/>
      <c r="BL33" s="682"/>
      <c r="BM33" s="683">
        <v>95</v>
      </c>
      <c r="BN33" s="682"/>
      <c r="BO33" s="682"/>
      <c r="BP33" s="682"/>
      <c r="BQ33" s="684"/>
      <c r="BR33" s="681">
        <v>98.6</v>
      </c>
      <c r="BS33" s="682"/>
      <c r="BT33" s="682"/>
      <c r="BU33" s="682"/>
      <c r="BV33" s="682"/>
      <c r="BW33" s="682"/>
      <c r="BX33" s="683">
        <v>94.6</v>
      </c>
      <c r="BY33" s="682"/>
      <c r="BZ33" s="682"/>
      <c r="CA33" s="682"/>
      <c r="CB33" s="684"/>
      <c r="CD33" s="620" t="s">
        <v>307</v>
      </c>
      <c r="CE33" s="621"/>
      <c r="CF33" s="621"/>
      <c r="CG33" s="621"/>
      <c r="CH33" s="621"/>
      <c r="CI33" s="621"/>
      <c r="CJ33" s="621"/>
      <c r="CK33" s="621"/>
      <c r="CL33" s="621"/>
      <c r="CM33" s="621"/>
      <c r="CN33" s="621"/>
      <c r="CO33" s="621"/>
      <c r="CP33" s="621"/>
      <c r="CQ33" s="622"/>
      <c r="CR33" s="623">
        <v>6888792</v>
      </c>
      <c r="CS33" s="655"/>
      <c r="CT33" s="655"/>
      <c r="CU33" s="655"/>
      <c r="CV33" s="655"/>
      <c r="CW33" s="655"/>
      <c r="CX33" s="655"/>
      <c r="CY33" s="656"/>
      <c r="CZ33" s="628">
        <v>48.8</v>
      </c>
      <c r="DA33" s="653"/>
      <c r="DB33" s="653"/>
      <c r="DC33" s="657"/>
      <c r="DD33" s="632">
        <v>6045282</v>
      </c>
      <c r="DE33" s="655"/>
      <c r="DF33" s="655"/>
      <c r="DG33" s="655"/>
      <c r="DH33" s="655"/>
      <c r="DI33" s="655"/>
      <c r="DJ33" s="655"/>
      <c r="DK33" s="656"/>
      <c r="DL33" s="632">
        <v>2479244</v>
      </c>
      <c r="DM33" s="655"/>
      <c r="DN33" s="655"/>
      <c r="DO33" s="655"/>
      <c r="DP33" s="655"/>
      <c r="DQ33" s="655"/>
      <c r="DR33" s="655"/>
      <c r="DS33" s="655"/>
      <c r="DT33" s="655"/>
      <c r="DU33" s="655"/>
      <c r="DV33" s="656"/>
      <c r="DW33" s="628">
        <v>37.299999999999997</v>
      </c>
      <c r="DX33" s="653"/>
      <c r="DY33" s="653"/>
      <c r="DZ33" s="653"/>
      <c r="EA33" s="653"/>
      <c r="EB33" s="653"/>
      <c r="EC33" s="654"/>
    </row>
    <row r="34" spans="2:133" ht="11.25" customHeight="1" x14ac:dyDescent="0.2">
      <c r="B34" s="620" t="s">
        <v>308</v>
      </c>
      <c r="C34" s="621"/>
      <c r="D34" s="621"/>
      <c r="E34" s="621"/>
      <c r="F34" s="621"/>
      <c r="G34" s="621"/>
      <c r="H34" s="621"/>
      <c r="I34" s="621"/>
      <c r="J34" s="621"/>
      <c r="K34" s="621"/>
      <c r="L34" s="621"/>
      <c r="M34" s="621"/>
      <c r="N34" s="621"/>
      <c r="O34" s="621"/>
      <c r="P34" s="621"/>
      <c r="Q34" s="622"/>
      <c r="R34" s="623">
        <v>2687734</v>
      </c>
      <c r="S34" s="624"/>
      <c r="T34" s="624"/>
      <c r="U34" s="624"/>
      <c r="V34" s="624"/>
      <c r="W34" s="624"/>
      <c r="X34" s="624"/>
      <c r="Y34" s="625"/>
      <c r="Z34" s="626">
        <v>18.399999999999999</v>
      </c>
      <c r="AA34" s="626"/>
      <c r="AB34" s="626"/>
      <c r="AC34" s="626"/>
      <c r="AD34" s="627" t="s">
        <v>122</v>
      </c>
      <c r="AE34" s="627"/>
      <c r="AF34" s="627"/>
      <c r="AG34" s="627"/>
      <c r="AH34" s="627"/>
      <c r="AI34" s="627"/>
      <c r="AJ34" s="627"/>
      <c r="AK34" s="627"/>
      <c r="AL34" s="628" t="s">
        <v>122</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309</v>
      </c>
      <c r="CE34" s="621"/>
      <c r="CF34" s="621"/>
      <c r="CG34" s="621"/>
      <c r="CH34" s="621"/>
      <c r="CI34" s="621"/>
      <c r="CJ34" s="621"/>
      <c r="CK34" s="621"/>
      <c r="CL34" s="621"/>
      <c r="CM34" s="621"/>
      <c r="CN34" s="621"/>
      <c r="CO34" s="621"/>
      <c r="CP34" s="621"/>
      <c r="CQ34" s="622"/>
      <c r="CR34" s="623">
        <v>3726742</v>
      </c>
      <c r="CS34" s="624"/>
      <c r="CT34" s="624"/>
      <c r="CU34" s="624"/>
      <c r="CV34" s="624"/>
      <c r="CW34" s="624"/>
      <c r="CX34" s="624"/>
      <c r="CY34" s="625"/>
      <c r="CZ34" s="628">
        <v>26.4</v>
      </c>
      <c r="DA34" s="653"/>
      <c r="DB34" s="653"/>
      <c r="DC34" s="657"/>
      <c r="DD34" s="632">
        <v>3188663</v>
      </c>
      <c r="DE34" s="624"/>
      <c r="DF34" s="624"/>
      <c r="DG34" s="624"/>
      <c r="DH34" s="624"/>
      <c r="DI34" s="624"/>
      <c r="DJ34" s="624"/>
      <c r="DK34" s="625"/>
      <c r="DL34" s="632">
        <v>1492545</v>
      </c>
      <c r="DM34" s="624"/>
      <c r="DN34" s="624"/>
      <c r="DO34" s="624"/>
      <c r="DP34" s="624"/>
      <c r="DQ34" s="624"/>
      <c r="DR34" s="624"/>
      <c r="DS34" s="624"/>
      <c r="DT34" s="624"/>
      <c r="DU34" s="624"/>
      <c r="DV34" s="625"/>
      <c r="DW34" s="628">
        <v>22.5</v>
      </c>
      <c r="DX34" s="653"/>
      <c r="DY34" s="653"/>
      <c r="DZ34" s="653"/>
      <c r="EA34" s="653"/>
      <c r="EB34" s="653"/>
      <c r="EC34" s="654"/>
    </row>
    <row r="35" spans="2:133" ht="11.25" customHeight="1" x14ac:dyDescent="0.2">
      <c r="B35" s="620" t="s">
        <v>310</v>
      </c>
      <c r="C35" s="621"/>
      <c r="D35" s="621"/>
      <c r="E35" s="621"/>
      <c r="F35" s="621"/>
      <c r="G35" s="621"/>
      <c r="H35" s="621"/>
      <c r="I35" s="621"/>
      <c r="J35" s="621"/>
      <c r="K35" s="621"/>
      <c r="L35" s="621"/>
      <c r="M35" s="621"/>
      <c r="N35" s="621"/>
      <c r="O35" s="621"/>
      <c r="P35" s="621"/>
      <c r="Q35" s="622"/>
      <c r="R35" s="623">
        <v>792165</v>
      </c>
      <c r="S35" s="624"/>
      <c r="T35" s="624"/>
      <c r="U35" s="624"/>
      <c r="V35" s="624"/>
      <c r="W35" s="624"/>
      <c r="X35" s="624"/>
      <c r="Y35" s="625"/>
      <c r="Z35" s="626">
        <v>5.4</v>
      </c>
      <c r="AA35" s="626"/>
      <c r="AB35" s="626"/>
      <c r="AC35" s="626"/>
      <c r="AD35" s="627" t="s">
        <v>122</v>
      </c>
      <c r="AE35" s="627"/>
      <c r="AF35" s="627"/>
      <c r="AG35" s="627"/>
      <c r="AH35" s="627"/>
      <c r="AI35" s="627"/>
      <c r="AJ35" s="627"/>
      <c r="AK35" s="627"/>
      <c r="AL35" s="628" t="s">
        <v>122</v>
      </c>
      <c r="AM35" s="629"/>
      <c r="AN35" s="629"/>
      <c r="AO35" s="630"/>
      <c r="AP35" s="210"/>
      <c r="AQ35" s="605" t="s">
        <v>311</v>
      </c>
      <c r="AR35" s="606"/>
      <c r="AS35" s="606"/>
      <c r="AT35" s="606"/>
      <c r="AU35" s="606"/>
      <c r="AV35" s="606"/>
      <c r="AW35" s="606"/>
      <c r="AX35" s="606"/>
      <c r="AY35" s="606"/>
      <c r="AZ35" s="606"/>
      <c r="BA35" s="606"/>
      <c r="BB35" s="606"/>
      <c r="BC35" s="606"/>
      <c r="BD35" s="606"/>
      <c r="BE35" s="606"/>
      <c r="BF35" s="607"/>
      <c r="BG35" s="605" t="s">
        <v>312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313</v>
      </c>
      <c r="CE35" s="621"/>
      <c r="CF35" s="621"/>
      <c r="CG35" s="621"/>
      <c r="CH35" s="621"/>
      <c r="CI35" s="621"/>
      <c r="CJ35" s="621"/>
      <c r="CK35" s="621"/>
      <c r="CL35" s="621"/>
      <c r="CM35" s="621"/>
      <c r="CN35" s="621"/>
      <c r="CO35" s="621"/>
      <c r="CP35" s="621"/>
      <c r="CQ35" s="622"/>
      <c r="CR35" s="623">
        <v>226598</v>
      </c>
      <c r="CS35" s="655"/>
      <c r="CT35" s="655"/>
      <c r="CU35" s="655"/>
      <c r="CV35" s="655"/>
      <c r="CW35" s="655"/>
      <c r="CX35" s="655"/>
      <c r="CY35" s="656"/>
      <c r="CZ35" s="628">
        <v>1.6</v>
      </c>
      <c r="DA35" s="653"/>
      <c r="DB35" s="653"/>
      <c r="DC35" s="657"/>
      <c r="DD35" s="632">
        <v>172543</v>
      </c>
      <c r="DE35" s="655"/>
      <c r="DF35" s="655"/>
      <c r="DG35" s="655"/>
      <c r="DH35" s="655"/>
      <c r="DI35" s="655"/>
      <c r="DJ35" s="655"/>
      <c r="DK35" s="656"/>
      <c r="DL35" s="632">
        <v>167072</v>
      </c>
      <c r="DM35" s="655"/>
      <c r="DN35" s="655"/>
      <c r="DO35" s="655"/>
      <c r="DP35" s="655"/>
      <c r="DQ35" s="655"/>
      <c r="DR35" s="655"/>
      <c r="DS35" s="655"/>
      <c r="DT35" s="655"/>
      <c r="DU35" s="655"/>
      <c r="DV35" s="656"/>
      <c r="DW35" s="628">
        <v>2.5</v>
      </c>
      <c r="DX35" s="653"/>
      <c r="DY35" s="653"/>
      <c r="DZ35" s="653"/>
      <c r="EA35" s="653"/>
      <c r="EB35" s="653"/>
      <c r="EC35" s="654"/>
    </row>
    <row r="36" spans="2:133" ht="11.25" customHeight="1" x14ac:dyDescent="0.2">
      <c r="B36" s="620" t="s">
        <v>314</v>
      </c>
      <c r="C36" s="621"/>
      <c r="D36" s="621"/>
      <c r="E36" s="621"/>
      <c r="F36" s="621"/>
      <c r="G36" s="621"/>
      <c r="H36" s="621"/>
      <c r="I36" s="621"/>
      <c r="J36" s="621"/>
      <c r="K36" s="621"/>
      <c r="L36" s="621"/>
      <c r="M36" s="621"/>
      <c r="N36" s="621"/>
      <c r="O36" s="621"/>
      <c r="P36" s="621"/>
      <c r="Q36" s="622"/>
      <c r="R36" s="623">
        <v>476164</v>
      </c>
      <c r="S36" s="624"/>
      <c r="T36" s="624"/>
      <c r="U36" s="624"/>
      <c r="V36" s="624"/>
      <c r="W36" s="624"/>
      <c r="X36" s="624"/>
      <c r="Y36" s="625"/>
      <c r="Z36" s="626">
        <v>3.3</v>
      </c>
      <c r="AA36" s="626"/>
      <c r="AB36" s="626"/>
      <c r="AC36" s="626"/>
      <c r="AD36" s="627" t="s">
        <v>122</v>
      </c>
      <c r="AE36" s="627"/>
      <c r="AF36" s="627"/>
      <c r="AG36" s="627"/>
      <c r="AH36" s="627"/>
      <c r="AI36" s="627"/>
      <c r="AJ36" s="627"/>
      <c r="AK36" s="627"/>
      <c r="AL36" s="628" t="s">
        <v>122</v>
      </c>
      <c r="AM36" s="629"/>
      <c r="AN36" s="629"/>
      <c r="AO36" s="630"/>
      <c r="AP36" s="210"/>
      <c r="AQ36" s="689" t="s">
        <v>315</v>
      </c>
      <c r="AR36" s="690"/>
      <c r="AS36" s="690"/>
      <c r="AT36" s="690"/>
      <c r="AU36" s="690"/>
      <c r="AV36" s="690"/>
      <c r="AW36" s="690"/>
      <c r="AX36" s="690"/>
      <c r="AY36" s="691"/>
      <c r="AZ36" s="612">
        <v>791770</v>
      </c>
      <c r="BA36" s="613"/>
      <c r="BB36" s="613"/>
      <c r="BC36" s="613"/>
      <c r="BD36" s="613"/>
      <c r="BE36" s="613"/>
      <c r="BF36" s="685"/>
      <c r="BG36" s="609" t="s">
        <v>316</v>
      </c>
      <c r="BH36" s="610"/>
      <c r="BI36" s="610"/>
      <c r="BJ36" s="610"/>
      <c r="BK36" s="610"/>
      <c r="BL36" s="610"/>
      <c r="BM36" s="610"/>
      <c r="BN36" s="610"/>
      <c r="BO36" s="610"/>
      <c r="BP36" s="610"/>
      <c r="BQ36" s="610"/>
      <c r="BR36" s="610"/>
      <c r="BS36" s="610"/>
      <c r="BT36" s="610"/>
      <c r="BU36" s="611"/>
      <c r="BV36" s="612">
        <v>30089</v>
      </c>
      <c r="BW36" s="613"/>
      <c r="BX36" s="613"/>
      <c r="BY36" s="613"/>
      <c r="BZ36" s="613"/>
      <c r="CA36" s="613"/>
      <c r="CB36" s="685"/>
      <c r="CD36" s="620" t="s">
        <v>317</v>
      </c>
      <c r="CE36" s="621"/>
      <c r="CF36" s="621"/>
      <c r="CG36" s="621"/>
      <c r="CH36" s="621"/>
      <c r="CI36" s="621"/>
      <c r="CJ36" s="621"/>
      <c r="CK36" s="621"/>
      <c r="CL36" s="621"/>
      <c r="CM36" s="621"/>
      <c r="CN36" s="621"/>
      <c r="CO36" s="621"/>
      <c r="CP36" s="621"/>
      <c r="CQ36" s="622"/>
      <c r="CR36" s="623">
        <v>812259</v>
      </c>
      <c r="CS36" s="624"/>
      <c r="CT36" s="624"/>
      <c r="CU36" s="624"/>
      <c r="CV36" s="624"/>
      <c r="CW36" s="624"/>
      <c r="CX36" s="624"/>
      <c r="CY36" s="625"/>
      <c r="CZ36" s="628">
        <v>5.8</v>
      </c>
      <c r="DA36" s="653"/>
      <c r="DB36" s="653"/>
      <c r="DC36" s="657"/>
      <c r="DD36" s="632">
        <v>760635</v>
      </c>
      <c r="DE36" s="624"/>
      <c r="DF36" s="624"/>
      <c r="DG36" s="624"/>
      <c r="DH36" s="624"/>
      <c r="DI36" s="624"/>
      <c r="DJ36" s="624"/>
      <c r="DK36" s="625"/>
      <c r="DL36" s="632">
        <v>333722</v>
      </c>
      <c r="DM36" s="624"/>
      <c r="DN36" s="624"/>
      <c r="DO36" s="624"/>
      <c r="DP36" s="624"/>
      <c r="DQ36" s="624"/>
      <c r="DR36" s="624"/>
      <c r="DS36" s="624"/>
      <c r="DT36" s="624"/>
      <c r="DU36" s="624"/>
      <c r="DV36" s="625"/>
      <c r="DW36" s="628">
        <v>5</v>
      </c>
      <c r="DX36" s="653"/>
      <c r="DY36" s="653"/>
      <c r="DZ36" s="653"/>
      <c r="EA36" s="653"/>
      <c r="EB36" s="653"/>
      <c r="EC36" s="654"/>
    </row>
    <row r="37" spans="2:133" ht="11.25" customHeight="1" x14ac:dyDescent="0.2">
      <c r="B37" s="620" t="s">
        <v>318</v>
      </c>
      <c r="C37" s="621"/>
      <c r="D37" s="621"/>
      <c r="E37" s="621"/>
      <c r="F37" s="621"/>
      <c r="G37" s="621"/>
      <c r="H37" s="621"/>
      <c r="I37" s="621"/>
      <c r="J37" s="621"/>
      <c r="K37" s="621"/>
      <c r="L37" s="621"/>
      <c r="M37" s="621"/>
      <c r="N37" s="621"/>
      <c r="O37" s="621"/>
      <c r="P37" s="621"/>
      <c r="Q37" s="622"/>
      <c r="R37" s="623">
        <v>213241</v>
      </c>
      <c r="S37" s="624"/>
      <c r="T37" s="624"/>
      <c r="U37" s="624"/>
      <c r="V37" s="624"/>
      <c r="W37" s="624"/>
      <c r="X37" s="624"/>
      <c r="Y37" s="625"/>
      <c r="Z37" s="626">
        <v>1.5</v>
      </c>
      <c r="AA37" s="626"/>
      <c r="AB37" s="626"/>
      <c r="AC37" s="626"/>
      <c r="AD37" s="627">
        <v>48</v>
      </c>
      <c r="AE37" s="627"/>
      <c r="AF37" s="627"/>
      <c r="AG37" s="627"/>
      <c r="AH37" s="627"/>
      <c r="AI37" s="627"/>
      <c r="AJ37" s="627"/>
      <c r="AK37" s="627"/>
      <c r="AL37" s="628">
        <v>0</v>
      </c>
      <c r="AM37" s="629"/>
      <c r="AN37" s="629"/>
      <c r="AO37" s="630"/>
      <c r="AQ37" s="686" t="s">
        <v>319</v>
      </c>
      <c r="AR37" s="687"/>
      <c r="AS37" s="687"/>
      <c r="AT37" s="687"/>
      <c r="AU37" s="687"/>
      <c r="AV37" s="687"/>
      <c r="AW37" s="687"/>
      <c r="AX37" s="687"/>
      <c r="AY37" s="688"/>
      <c r="AZ37" s="623">
        <v>225182</v>
      </c>
      <c r="BA37" s="624"/>
      <c r="BB37" s="624"/>
      <c r="BC37" s="624"/>
      <c r="BD37" s="655"/>
      <c r="BE37" s="655"/>
      <c r="BF37" s="678"/>
      <c r="BG37" s="620" t="s">
        <v>320</v>
      </c>
      <c r="BH37" s="621"/>
      <c r="BI37" s="621"/>
      <c r="BJ37" s="621"/>
      <c r="BK37" s="621"/>
      <c r="BL37" s="621"/>
      <c r="BM37" s="621"/>
      <c r="BN37" s="621"/>
      <c r="BO37" s="621"/>
      <c r="BP37" s="621"/>
      <c r="BQ37" s="621"/>
      <c r="BR37" s="621"/>
      <c r="BS37" s="621"/>
      <c r="BT37" s="621"/>
      <c r="BU37" s="622"/>
      <c r="BV37" s="623">
        <v>26474</v>
      </c>
      <c r="BW37" s="624"/>
      <c r="BX37" s="624"/>
      <c r="BY37" s="624"/>
      <c r="BZ37" s="624"/>
      <c r="CA37" s="624"/>
      <c r="CB37" s="633"/>
      <c r="CD37" s="620" t="s">
        <v>321</v>
      </c>
      <c r="CE37" s="621"/>
      <c r="CF37" s="621"/>
      <c r="CG37" s="621"/>
      <c r="CH37" s="621"/>
      <c r="CI37" s="621"/>
      <c r="CJ37" s="621"/>
      <c r="CK37" s="621"/>
      <c r="CL37" s="621"/>
      <c r="CM37" s="621"/>
      <c r="CN37" s="621"/>
      <c r="CO37" s="621"/>
      <c r="CP37" s="621"/>
      <c r="CQ37" s="622"/>
      <c r="CR37" s="623">
        <v>70000</v>
      </c>
      <c r="CS37" s="655"/>
      <c r="CT37" s="655"/>
      <c r="CU37" s="655"/>
      <c r="CV37" s="655"/>
      <c r="CW37" s="655"/>
      <c r="CX37" s="655"/>
      <c r="CY37" s="656"/>
      <c r="CZ37" s="628">
        <v>0.5</v>
      </c>
      <c r="DA37" s="653"/>
      <c r="DB37" s="653"/>
      <c r="DC37" s="657"/>
      <c r="DD37" s="632">
        <v>63673</v>
      </c>
      <c r="DE37" s="655"/>
      <c r="DF37" s="655"/>
      <c r="DG37" s="655"/>
      <c r="DH37" s="655"/>
      <c r="DI37" s="655"/>
      <c r="DJ37" s="655"/>
      <c r="DK37" s="656"/>
      <c r="DL37" s="632">
        <v>58005</v>
      </c>
      <c r="DM37" s="655"/>
      <c r="DN37" s="655"/>
      <c r="DO37" s="655"/>
      <c r="DP37" s="655"/>
      <c r="DQ37" s="655"/>
      <c r="DR37" s="655"/>
      <c r="DS37" s="655"/>
      <c r="DT37" s="655"/>
      <c r="DU37" s="655"/>
      <c r="DV37" s="656"/>
      <c r="DW37" s="628">
        <v>0.9</v>
      </c>
      <c r="DX37" s="653"/>
      <c r="DY37" s="653"/>
      <c r="DZ37" s="653"/>
      <c r="EA37" s="653"/>
      <c r="EB37" s="653"/>
      <c r="EC37" s="654"/>
    </row>
    <row r="38" spans="2:133" ht="11.25" customHeight="1" x14ac:dyDescent="0.2">
      <c r="B38" s="620" t="s">
        <v>322</v>
      </c>
      <c r="C38" s="621"/>
      <c r="D38" s="621"/>
      <c r="E38" s="621"/>
      <c r="F38" s="621"/>
      <c r="G38" s="621"/>
      <c r="H38" s="621"/>
      <c r="I38" s="621"/>
      <c r="J38" s="621"/>
      <c r="K38" s="621"/>
      <c r="L38" s="621"/>
      <c r="M38" s="621"/>
      <c r="N38" s="621"/>
      <c r="O38" s="621"/>
      <c r="P38" s="621"/>
      <c r="Q38" s="622"/>
      <c r="R38" s="623">
        <v>1556000</v>
      </c>
      <c r="S38" s="624"/>
      <c r="T38" s="624"/>
      <c r="U38" s="624"/>
      <c r="V38" s="624"/>
      <c r="W38" s="624"/>
      <c r="X38" s="624"/>
      <c r="Y38" s="625"/>
      <c r="Z38" s="626">
        <v>10.7</v>
      </c>
      <c r="AA38" s="626"/>
      <c r="AB38" s="626"/>
      <c r="AC38" s="626"/>
      <c r="AD38" s="627" t="s">
        <v>122</v>
      </c>
      <c r="AE38" s="627"/>
      <c r="AF38" s="627"/>
      <c r="AG38" s="627"/>
      <c r="AH38" s="627"/>
      <c r="AI38" s="627"/>
      <c r="AJ38" s="627"/>
      <c r="AK38" s="627"/>
      <c r="AL38" s="628" t="s">
        <v>122</v>
      </c>
      <c r="AM38" s="629"/>
      <c r="AN38" s="629"/>
      <c r="AO38" s="630"/>
      <c r="AQ38" s="686" t="s">
        <v>323</v>
      </c>
      <c r="AR38" s="687"/>
      <c r="AS38" s="687"/>
      <c r="AT38" s="687"/>
      <c r="AU38" s="687"/>
      <c r="AV38" s="687"/>
      <c r="AW38" s="687"/>
      <c r="AX38" s="687"/>
      <c r="AY38" s="688"/>
      <c r="AZ38" s="623">
        <v>1949</v>
      </c>
      <c r="BA38" s="624"/>
      <c r="BB38" s="624"/>
      <c r="BC38" s="624"/>
      <c r="BD38" s="655"/>
      <c r="BE38" s="655"/>
      <c r="BF38" s="678"/>
      <c r="BG38" s="620" t="s">
        <v>324</v>
      </c>
      <c r="BH38" s="621"/>
      <c r="BI38" s="621"/>
      <c r="BJ38" s="621"/>
      <c r="BK38" s="621"/>
      <c r="BL38" s="621"/>
      <c r="BM38" s="621"/>
      <c r="BN38" s="621"/>
      <c r="BO38" s="621"/>
      <c r="BP38" s="621"/>
      <c r="BQ38" s="621"/>
      <c r="BR38" s="621"/>
      <c r="BS38" s="621"/>
      <c r="BT38" s="621"/>
      <c r="BU38" s="622"/>
      <c r="BV38" s="623">
        <v>1528</v>
      </c>
      <c r="BW38" s="624"/>
      <c r="BX38" s="624"/>
      <c r="BY38" s="624"/>
      <c r="BZ38" s="624"/>
      <c r="CA38" s="624"/>
      <c r="CB38" s="633"/>
      <c r="CD38" s="620" t="s">
        <v>325</v>
      </c>
      <c r="CE38" s="621"/>
      <c r="CF38" s="621"/>
      <c r="CG38" s="621"/>
      <c r="CH38" s="621"/>
      <c r="CI38" s="621"/>
      <c r="CJ38" s="621"/>
      <c r="CK38" s="621"/>
      <c r="CL38" s="621"/>
      <c r="CM38" s="621"/>
      <c r="CN38" s="621"/>
      <c r="CO38" s="621"/>
      <c r="CP38" s="621"/>
      <c r="CQ38" s="622"/>
      <c r="CR38" s="623">
        <v>564639</v>
      </c>
      <c r="CS38" s="624"/>
      <c r="CT38" s="624"/>
      <c r="CU38" s="624"/>
      <c r="CV38" s="624"/>
      <c r="CW38" s="624"/>
      <c r="CX38" s="624"/>
      <c r="CY38" s="625"/>
      <c r="CZ38" s="628">
        <v>4</v>
      </c>
      <c r="DA38" s="653"/>
      <c r="DB38" s="653"/>
      <c r="DC38" s="657"/>
      <c r="DD38" s="632">
        <v>485585</v>
      </c>
      <c r="DE38" s="624"/>
      <c r="DF38" s="624"/>
      <c r="DG38" s="624"/>
      <c r="DH38" s="624"/>
      <c r="DI38" s="624"/>
      <c r="DJ38" s="624"/>
      <c r="DK38" s="625"/>
      <c r="DL38" s="632">
        <v>481636</v>
      </c>
      <c r="DM38" s="624"/>
      <c r="DN38" s="624"/>
      <c r="DO38" s="624"/>
      <c r="DP38" s="624"/>
      <c r="DQ38" s="624"/>
      <c r="DR38" s="624"/>
      <c r="DS38" s="624"/>
      <c r="DT38" s="624"/>
      <c r="DU38" s="624"/>
      <c r="DV38" s="625"/>
      <c r="DW38" s="628">
        <v>7.2</v>
      </c>
      <c r="DX38" s="653"/>
      <c r="DY38" s="653"/>
      <c r="DZ38" s="653"/>
      <c r="EA38" s="653"/>
      <c r="EB38" s="653"/>
      <c r="EC38" s="654"/>
    </row>
    <row r="39" spans="2:133" ht="11.25" customHeight="1" x14ac:dyDescent="0.2">
      <c r="B39" s="620" t="s">
        <v>326</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327</v>
      </c>
      <c r="AR39" s="687"/>
      <c r="AS39" s="687"/>
      <c r="AT39" s="687"/>
      <c r="AU39" s="687"/>
      <c r="AV39" s="687"/>
      <c r="AW39" s="687"/>
      <c r="AX39" s="687"/>
      <c r="AY39" s="688"/>
      <c r="AZ39" s="623" t="s">
        <v>122</v>
      </c>
      <c r="BA39" s="624"/>
      <c r="BB39" s="624"/>
      <c r="BC39" s="624"/>
      <c r="BD39" s="655"/>
      <c r="BE39" s="655"/>
      <c r="BF39" s="678"/>
      <c r="BG39" s="620" t="s">
        <v>328</v>
      </c>
      <c r="BH39" s="621"/>
      <c r="BI39" s="621"/>
      <c r="BJ39" s="621"/>
      <c r="BK39" s="621"/>
      <c r="BL39" s="621"/>
      <c r="BM39" s="621"/>
      <c r="BN39" s="621"/>
      <c r="BO39" s="621"/>
      <c r="BP39" s="621"/>
      <c r="BQ39" s="621"/>
      <c r="BR39" s="621"/>
      <c r="BS39" s="621"/>
      <c r="BT39" s="621"/>
      <c r="BU39" s="622"/>
      <c r="BV39" s="623">
        <v>1996</v>
      </c>
      <c r="BW39" s="624"/>
      <c r="BX39" s="624"/>
      <c r="BY39" s="624"/>
      <c r="BZ39" s="624"/>
      <c r="CA39" s="624"/>
      <c r="CB39" s="633"/>
      <c r="CD39" s="620" t="s">
        <v>329</v>
      </c>
      <c r="CE39" s="621"/>
      <c r="CF39" s="621"/>
      <c r="CG39" s="621"/>
      <c r="CH39" s="621"/>
      <c r="CI39" s="621"/>
      <c r="CJ39" s="621"/>
      <c r="CK39" s="621"/>
      <c r="CL39" s="621"/>
      <c r="CM39" s="621"/>
      <c r="CN39" s="621"/>
      <c r="CO39" s="621"/>
      <c r="CP39" s="621"/>
      <c r="CQ39" s="622"/>
      <c r="CR39" s="623">
        <v>1438239</v>
      </c>
      <c r="CS39" s="655"/>
      <c r="CT39" s="655"/>
      <c r="CU39" s="655"/>
      <c r="CV39" s="655"/>
      <c r="CW39" s="655"/>
      <c r="CX39" s="655"/>
      <c r="CY39" s="656"/>
      <c r="CZ39" s="628">
        <v>10.199999999999999</v>
      </c>
      <c r="DA39" s="653"/>
      <c r="DB39" s="653"/>
      <c r="DC39" s="657"/>
      <c r="DD39" s="632">
        <v>1433587</v>
      </c>
      <c r="DE39" s="655"/>
      <c r="DF39" s="655"/>
      <c r="DG39" s="655"/>
      <c r="DH39" s="655"/>
      <c r="DI39" s="655"/>
      <c r="DJ39" s="655"/>
      <c r="DK39" s="656"/>
      <c r="DL39" s="632" t="s">
        <v>122</v>
      </c>
      <c r="DM39" s="655"/>
      <c r="DN39" s="655"/>
      <c r="DO39" s="655"/>
      <c r="DP39" s="655"/>
      <c r="DQ39" s="655"/>
      <c r="DR39" s="655"/>
      <c r="DS39" s="655"/>
      <c r="DT39" s="655"/>
      <c r="DU39" s="655"/>
      <c r="DV39" s="656"/>
      <c r="DW39" s="628" t="s">
        <v>122</v>
      </c>
      <c r="DX39" s="653"/>
      <c r="DY39" s="653"/>
      <c r="DZ39" s="653"/>
      <c r="EA39" s="653"/>
      <c r="EB39" s="653"/>
      <c r="EC39" s="654"/>
    </row>
    <row r="40" spans="2:133" ht="11.25" customHeight="1" x14ac:dyDescent="0.2">
      <c r="B40" s="620" t="s">
        <v>330</v>
      </c>
      <c r="C40" s="621"/>
      <c r="D40" s="621"/>
      <c r="E40" s="621"/>
      <c r="F40" s="621"/>
      <c r="G40" s="621"/>
      <c r="H40" s="621"/>
      <c r="I40" s="621"/>
      <c r="J40" s="621"/>
      <c r="K40" s="621"/>
      <c r="L40" s="621"/>
      <c r="M40" s="621"/>
      <c r="N40" s="621"/>
      <c r="O40" s="621"/>
      <c r="P40" s="621"/>
      <c r="Q40" s="622"/>
      <c r="R40" s="623" t="s">
        <v>122</v>
      </c>
      <c r="S40" s="624"/>
      <c r="T40" s="624"/>
      <c r="U40" s="624"/>
      <c r="V40" s="624"/>
      <c r="W40" s="624"/>
      <c r="X40" s="624"/>
      <c r="Y40" s="625"/>
      <c r="Z40" s="626" t="s">
        <v>122</v>
      </c>
      <c r="AA40" s="626"/>
      <c r="AB40" s="626"/>
      <c r="AC40" s="626"/>
      <c r="AD40" s="627" t="s">
        <v>122</v>
      </c>
      <c r="AE40" s="627"/>
      <c r="AF40" s="627"/>
      <c r="AG40" s="627"/>
      <c r="AH40" s="627"/>
      <c r="AI40" s="627"/>
      <c r="AJ40" s="627"/>
      <c r="AK40" s="627"/>
      <c r="AL40" s="628" t="s">
        <v>122</v>
      </c>
      <c r="AM40" s="629"/>
      <c r="AN40" s="629"/>
      <c r="AO40" s="630"/>
      <c r="AQ40" s="686" t="s">
        <v>331</v>
      </c>
      <c r="AR40" s="687"/>
      <c r="AS40" s="687"/>
      <c r="AT40" s="687"/>
      <c r="AU40" s="687"/>
      <c r="AV40" s="687"/>
      <c r="AW40" s="687"/>
      <c r="AX40" s="687"/>
      <c r="AY40" s="688"/>
      <c r="AZ40" s="623" t="s">
        <v>122</v>
      </c>
      <c r="BA40" s="624"/>
      <c r="BB40" s="624"/>
      <c r="BC40" s="624"/>
      <c r="BD40" s="655"/>
      <c r="BE40" s="655"/>
      <c r="BF40" s="678"/>
      <c r="BG40" s="671" t="s">
        <v>332</v>
      </c>
      <c r="BH40" s="672"/>
      <c r="BI40" s="672"/>
      <c r="BJ40" s="672"/>
      <c r="BK40" s="672"/>
      <c r="BL40" s="211"/>
      <c r="BM40" s="621" t="s">
        <v>333</v>
      </c>
      <c r="BN40" s="621"/>
      <c r="BO40" s="621"/>
      <c r="BP40" s="621"/>
      <c r="BQ40" s="621"/>
      <c r="BR40" s="621"/>
      <c r="BS40" s="621"/>
      <c r="BT40" s="621"/>
      <c r="BU40" s="622"/>
      <c r="BV40" s="623">
        <v>104</v>
      </c>
      <c r="BW40" s="624"/>
      <c r="BX40" s="624"/>
      <c r="BY40" s="624"/>
      <c r="BZ40" s="624"/>
      <c r="CA40" s="624"/>
      <c r="CB40" s="633"/>
      <c r="CD40" s="620" t="s">
        <v>334</v>
      </c>
      <c r="CE40" s="621"/>
      <c r="CF40" s="621"/>
      <c r="CG40" s="621"/>
      <c r="CH40" s="621"/>
      <c r="CI40" s="621"/>
      <c r="CJ40" s="621"/>
      <c r="CK40" s="621"/>
      <c r="CL40" s="621"/>
      <c r="CM40" s="621"/>
      <c r="CN40" s="621"/>
      <c r="CO40" s="621"/>
      <c r="CP40" s="621"/>
      <c r="CQ40" s="622"/>
      <c r="CR40" s="623">
        <v>120315</v>
      </c>
      <c r="CS40" s="624"/>
      <c r="CT40" s="624"/>
      <c r="CU40" s="624"/>
      <c r="CV40" s="624"/>
      <c r="CW40" s="624"/>
      <c r="CX40" s="624"/>
      <c r="CY40" s="625"/>
      <c r="CZ40" s="628">
        <v>0.9</v>
      </c>
      <c r="DA40" s="653"/>
      <c r="DB40" s="653"/>
      <c r="DC40" s="657"/>
      <c r="DD40" s="632">
        <v>4269</v>
      </c>
      <c r="DE40" s="624"/>
      <c r="DF40" s="624"/>
      <c r="DG40" s="624"/>
      <c r="DH40" s="624"/>
      <c r="DI40" s="624"/>
      <c r="DJ40" s="624"/>
      <c r="DK40" s="625"/>
      <c r="DL40" s="632">
        <v>4269</v>
      </c>
      <c r="DM40" s="624"/>
      <c r="DN40" s="624"/>
      <c r="DO40" s="624"/>
      <c r="DP40" s="624"/>
      <c r="DQ40" s="624"/>
      <c r="DR40" s="624"/>
      <c r="DS40" s="624"/>
      <c r="DT40" s="624"/>
      <c r="DU40" s="624"/>
      <c r="DV40" s="625"/>
      <c r="DW40" s="628">
        <v>0.1</v>
      </c>
      <c r="DX40" s="653"/>
      <c r="DY40" s="653"/>
      <c r="DZ40" s="653"/>
      <c r="EA40" s="653"/>
      <c r="EB40" s="653"/>
      <c r="EC40" s="654"/>
    </row>
    <row r="41" spans="2:133" ht="11.25" customHeight="1" x14ac:dyDescent="0.2">
      <c r="B41" s="644" t="s">
        <v>335</v>
      </c>
      <c r="C41" s="645"/>
      <c r="D41" s="645"/>
      <c r="E41" s="645"/>
      <c r="F41" s="645"/>
      <c r="G41" s="645"/>
      <c r="H41" s="645"/>
      <c r="I41" s="645"/>
      <c r="J41" s="645"/>
      <c r="K41" s="645"/>
      <c r="L41" s="645"/>
      <c r="M41" s="645"/>
      <c r="N41" s="645"/>
      <c r="O41" s="645"/>
      <c r="P41" s="645"/>
      <c r="Q41" s="646"/>
      <c r="R41" s="695">
        <v>14593810</v>
      </c>
      <c r="S41" s="696"/>
      <c r="T41" s="696"/>
      <c r="U41" s="696"/>
      <c r="V41" s="696"/>
      <c r="W41" s="696"/>
      <c r="X41" s="696"/>
      <c r="Y41" s="700"/>
      <c r="Z41" s="701">
        <v>100</v>
      </c>
      <c r="AA41" s="701"/>
      <c r="AB41" s="701"/>
      <c r="AC41" s="701"/>
      <c r="AD41" s="702">
        <v>6645677</v>
      </c>
      <c r="AE41" s="702"/>
      <c r="AF41" s="702"/>
      <c r="AG41" s="702"/>
      <c r="AH41" s="702"/>
      <c r="AI41" s="702"/>
      <c r="AJ41" s="702"/>
      <c r="AK41" s="702"/>
      <c r="AL41" s="703">
        <v>100</v>
      </c>
      <c r="AM41" s="683"/>
      <c r="AN41" s="683"/>
      <c r="AO41" s="704"/>
      <c r="AQ41" s="686" t="s">
        <v>336</v>
      </c>
      <c r="AR41" s="687"/>
      <c r="AS41" s="687"/>
      <c r="AT41" s="687"/>
      <c r="AU41" s="687"/>
      <c r="AV41" s="687"/>
      <c r="AW41" s="687"/>
      <c r="AX41" s="687"/>
      <c r="AY41" s="688"/>
      <c r="AZ41" s="623">
        <v>121352</v>
      </c>
      <c r="BA41" s="624"/>
      <c r="BB41" s="624"/>
      <c r="BC41" s="624"/>
      <c r="BD41" s="655"/>
      <c r="BE41" s="655"/>
      <c r="BF41" s="678"/>
      <c r="BG41" s="671"/>
      <c r="BH41" s="672"/>
      <c r="BI41" s="672"/>
      <c r="BJ41" s="672"/>
      <c r="BK41" s="672"/>
      <c r="BL41" s="211"/>
      <c r="BM41" s="621" t="s">
        <v>337</v>
      </c>
      <c r="BN41" s="621"/>
      <c r="BO41" s="621"/>
      <c r="BP41" s="621"/>
      <c r="BQ41" s="621"/>
      <c r="BR41" s="621"/>
      <c r="BS41" s="621"/>
      <c r="BT41" s="621"/>
      <c r="BU41" s="622"/>
      <c r="BV41" s="623" t="s">
        <v>122</v>
      </c>
      <c r="BW41" s="624"/>
      <c r="BX41" s="624"/>
      <c r="BY41" s="624"/>
      <c r="BZ41" s="624"/>
      <c r="CA41" s="624"/>
      <c r="CB41" s="633"/>
      <c r="CD41" s="620" t="s">
        <v>338</v>
      </c>
      <c r="CE41" s="621"/>
      <c r="CF41" s="621"/>
      <c r="CG41" s="621"/>
      <c r="CH41" s="621"/>
      <c r="CI41" s="621"/>
      <c r="CJ41" s="621"/>
      <c r="CK41" s="621"/>
      <c r="CL41" s="621"/>
      <c r="CM41" s="621"/>
      <c r="CN41" s="621"/>
      <c r="CO41" s="621"/>
      <c r="CP41" s="621"/>
      <c r="CQ41" s="622"/>
      <c r="CR41" s="623" t="s">
        <v>122</v>
      </c>
      <c r="CS41" s="655"/>
      <c r="CT41" s="655"/>
      <c r="CU41" s="655"/>
      <c r="CV41" s="655"/>
      <c r="CW41" s="655"/>
      <c r="CX41" s="655"/>
      <c r="CY41" s="656"/>
      <c r="CZ41" s="628" t="s">
        <v>122</v>
      </c>
      <c r="DA41" s="653"/>
      <c r="DB41" s="653"/>
      <c r="DC41" s="657"/>
      <c r="DD41" s="632" t="s">
        <v>122</v>
      </c>
      <c r="DE41" s="655"/>
      <c r="DF41" s="655"/>
      <c r="DG41" s="655"/>
      <c r="DH41" s="655"/>
      <c r="DI41" s="655"/>
      <c r="DJ41" s="655"/>
      <c r="DK41" s="656"/>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2">
      <c r="AQ42" s="692" t="s">
        <v>339</v>
      </c>
      <c r="AR42" s="693"/>
      <c r="AS42" s="693"/>
      <c r="AT42" s="693"/>
      <c r="AU42" s="693"/>
      <c r="AV42" s="693"/>
      <c r="AW42" s="693"/>
      <c r="AX42" s="693"/>
      <c r="AY42" s="694"/>
      <c r="AZ42" s="695">
        <v>443287</v>
      </c>
      <c r="BA42" s="696"/>
      <c r="BB42" s="696"/>
      <c r="BC42" s="696"/>
      <c r="BD42" s="682"/>
      <c r="BE42" s="682"/>
      <c r="BF42" s="684"/>
      <c r="BG42" s="673"/>
      <c r="BH42" s="674"/>
      <c r="BI42" s="674"/>
      <c r="BJ42" s="674"/>
      <c r="BK42" s="674"/>
      <c r="BL42" s="212"/>
      <c r="BM42" s="645" t="s">
        <v>340</v>
      </c>
      <c r="BN42" s="645"/>
      <c r="BO42" s="645"/>
      <c r="BP42" s="645"/>
      <c r="BQ42" s="645"/>
      <c r="BR42" s="645"/>
      <c r="BS42" s="645"/>
      <c r="BT42" s="645"/>
      <c r="BU42" s="646"/>
      <c r="BV42" s="695">
        <v>363</v>
      </c>
      <c r="BW42" s="696"/>
      <c r="BX42" s="696"/>
      <c r="BY42" s="696"/>
      <c r="BZ42" s="696"/>
      <c r="CA42" s="696"/>
      <c r="CB42" s="705"/>
      <c r="CD42" s="620" t="s">
        <v>341</v>
      </c>
      <c r="CE42" s="621"/>
      <c r="CF42" s="621"/>
      <c r="CG42" s="621"/>
      <c r="CH42" s="621"/>
      <c r="CI42" s="621"/>
      <c r="CJ42" s="621"/>
      <c r="CK42" s="621"/>
      <c r="CL42" s="621"/>
      <c r="CM42" s="621"/>
      <c r="CN42" s="621"/>
      <c r="CO42" s="621"/>
      <c r="CP42" s="621"/>
      <c r="CQ42" s="622"/>
      <c r="CR42" s="623">
        <v>2365895</v>
      </c>
      <c r="CS42" s="655"/>
      <c r="CT42" s="655"/>
      <c r="CU42" s="655"/>
      <c r="CV42" s="655"/>
      <c r="CW42" s="655"/>
      <c r="CX42" s="655"/>
      <c r="CY42" s="656"/>
      <c r="CZ42" s="628">
        <v>16.8</v>
      </c>
      <c r="DA42" s="653"/>
      <c r="DB42" s="653"/>
      <c r="DC42" s="657"/>
      <c r="DD42" s="632">
        <v>326191</v>
      </c>
      <c r="DE42" s="655"/>
      <c r="DF42" s="655"/>
      <c r="DG42" s="655"/>
      <c r="DH42" s="655"/>
      <c r="DI42" s="655"/>
      <c r="DJ42" s="655"/>
      <c r="DK42" s="656"/>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2">
      <c r="B43" s="202" t="s">
        <v>342</v>
      </c>
      <c r="CD43" s="620" t="s">
        <v>343</v>
      </c>
      <c r="CE43" s="621"/>
      <c r="CF43" s="621"/>
      <c r="CG43" s="621"/>
      <c r="CH43" s="621"/>
      <c r="CI43" s="621"/>
      <c r="CJ43" s="621"/>
      <c r="CK43" s="621"/>
      <c r="CL43" s="621"/>
      <c r="CM43" s="621"/>
      <c r="CN43" s="621"/>
      <c r="CO43" s="621"/>
      <c r="CP43" s="621"/>
      <c r="CQ43" s="622"/>
      <c r="CR43" s="623">
        <v>20579</v>
      </c>
      <c r="CS43" s="655"/>
      <c r="CT43" s="655"/>
      <c r="CU43" s="655"/>
      <c r="CV43" s="655"/>
      <c r="CW43" s="655"/>
      <c r="CX43" s="655"/>
      <c r="CY43" s="656"/>
      <c r="CZ43" s="628">
        <v>0.1</v>
      </c>
      <c r="DA43" s="653"/>
      <c r="DB43" s="653"/>
      <c r="DC43" s="657"/>
      <c r="DD43" s="632">
        <v>18181</v>
      </c>
      <c r="DE43" s="655"/>
      <c r="DF43" s="655"/>
      <c r="DG43" s="655"/>
      <c r="DH43" s="655"/>
      <c r="DI43" s="655"/>
      <c r="DJ43" s="655"/>
      <c r="DK43" s="656"/>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2">
      <c r="B44" s="709" t="s">
        <v>344</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59" t="s">
        <v>292</v>
      </c>
      <c r="CE44" s="660"/>
      <c r="CF44" s="620" t="s">
        <v>345</v>
      </c>
      <c r="CG44" s="621"/>
      <c r="CH44" s="621"/>
      <c r="CI44" s="621"/>
      <c r="CJ44" s="621"/>
      <c r="CK44" s="621"/>
      <c r="CL44" s="621"/>
      <c r="CM44" s="621"/>
      <c r="CN44" s="621"/>
      <c r="CO44" s="621"/>
      <c r="CP44" s="621"/>
      <c r="CQ44" s="622"/>
      <c r="CR44" s="623">
        <v>2365895</v>
      </c>
      <c r="CS44" s="624"/>
      <c r="CT44" s="624"/>
      <c r="CU44" s="624"/>
      <c r="CV44" s="624"/>
      <c r="CW44" s="624"/>
      <c r="CX44" s="624"/>
      <c r="CY44" s="625"/>
      <c r="CZ44" s="628">
        <v>16.8</v>
      </c>
      <c r="DA44" s="629"/>
      <c r="DB44" s="629"/>
      <c r="DC44" s="635"/>
      <c r="DD44" s="632">
        <v>326191</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2">
      <c r="B45" s="709" t="s">
        <v>346</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1"/>
      <c r="CE45" s="662"/>
      <c r="CF45" s="620" t="s">
        <v>347</v>
      </c>
      <c r="CG45" s="621"/>
      <c r="CH45" s="621"/>
      <c r="CI45" s="621"/>
      <c r="CJ45" s="621"/>
      <c r="CK45" s="621"/>
      <c r="CL45" s="621"/>
      <c r="CM45" s="621"/>
      <c r="CN45" s="621"/>
      <c r="CO45" s="621"/>
      <c r="CP45" s="621"/>
      <c r="CQ45" s="622"/>
      <c r="CR45" s="623">
        <v>873272</v>
      </c>
      <c r="CS45" s="655"/>
      <c r="CT45" s="655"/>
      <c r="CU45" s="655"/>
      <c r="CV45" s="655"/>
      <c r="CW45" s="655"/>
      <c r="CX45" s="655"/>
      <c r="CY45" s="656"/>
      <c r="CZ45" s="628">
        <v>6.2</v>
      </c>
      <c r="DA45" s="653"/>
      <c r="DB45" s="653"/>
      <c r="DC45" s="657"/>
      <c r="DD45" s="632">
        <v>11622</v>
      </c>
      <c r="DE45" s="655"/>
      <c r="DF45" s="655"/>
      <c r="DG45" s="655"/>
      <c r="DH45" s="655"/>
      <c r="DI45" s="655"/>
      <c r="DJ45" s="655"/>
      <c r="DK45" s="656"/>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2">
      <c r="B46" s="213"/>
      <c r="CD46" s="661"/>
      <c r="CE46" s="662"/>
      <c r="CF46" s="620" t="s">
        <v>348</v>
      </c>
      <c r="CG46" s="621"/>
      <c r="CH46" s="621"/>
      <c r="CI46" s="621"/>
      <c r="CJ46" s="621"/>
      <c r="CK46" s="621"/>
      <c r="CL46" s="621"/>
      <c r="CM46" s="621"/>
      <c r="CN46" s="621"/>
      <c r="CO46" s="621"/>
      <c r="CP46" s="621"/>
      <c r="CQ46" s="622"/>
      <c r="CR46" s="623">
        <v>1492623</v>
      </c>
      <c r="CS46" s="624"/>
      <c r="CT46" s="624"/>
      <c r="CU46" s="624"/>
      <c r="CV46" s="624"/>
      <c r="CW46" s="624"/>
      <c r="CX46" s="624"/>
      <c r="CY46" s="625"/>
      <c r="CZ46" s="628">
        <v>10.6</v>
      </c>
      <c r="DA46" s="629"/>
      <c r="DB46" s="629"/>
      <c r="DC46" s="635"/>
      <c r="DD46" s="632">
        <v>314569</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2">
      <c r="B47" s="213"/>
      <c r="CD47" s="661"/>
      <c r="CE47" s="662"/>
      <c r="CF47" s="620" t="s">
        <v>349</v>
      </c>
      <c r="CG47" s="621"/>
      <c r="CH47" s="621"/>
      <c r="CI47" s="621"/>
      <c r="CJ47" s="621"/>
      <c r="CK47" s="621"/>
      <c r="CL47" s="621"/>
      <c r="CM47" s="621"/>
      <c r="CN47" s="621"/>
      <c r="CO47" s="621"/>
      <c r="CP47" s="621"/>
      <c r="CQ47" s="622"/>
      <c r="CR47" s="623" t="s">
        <v>122</v>
      </c>
      <c r="CS47" s="655"/>
      <c r="CT47" s="655"/>
      <c r="CU47" s="655"/>
      <c r="CV47" s="655"/>
      <c r="CW47" s="655"/>
      <c r="CX47" s="655"/>
      <c r="CY47" s="656"/>
      <c r="CZ47" s="628" t="s">
        <v>122</v>
      </c>
      <c r="DA47" s="653"/>
      <c r="DB47" s="653"/>
      <c r="DC47" s="657"/>
      <c r="DD47" s="632" t="s">
        <v>122</v>
      </c>
      <c r="DE47" s="655"/>
      <c r="DF47" s="655"/>
      <c r="DG47" s="655"/>
      <c r="DH47" s="655"/>
      <c r="DI47" s="655"/>
      <c r="DJ47" s="655"/>
      <c r="DK47" s="656"/>
      <c r="DL47" s="706"/>
      <c r="DM47" s="707"/>
      <c r="DN47" s="707"/>
      <c r="DO47" s="707"/>
      <c r="DP47" s="707"/>
      <c r="DQ47" s="707"/>
      <c r="DR47" s="707"/>
      <c r="DS47" s="707"/>
      <c r="DT47" s="707"/>
      <c r="DU47" s="707"/>
      <c r="DV47" s="708"/>
      <c r="DW47" s="697"/>
      <c r="DX47" s="698"/>
      <c r="DY47" s="698"/>
      <c r="DZ47" s="698"/>
      <c r="EA47" s="698"/>
      <c r="EB47" s="698"/>
      <c r="EC47" s="699"/>
    </row>
    <row r="48" spans="2:133" ht="11" x14ac:dyDescent="0.2">
      <c r="B48" s="213"/>
      <c r="CD48" s="663"/>
      <c r="CE48" s="664"/>
      <c r="CF48" s="620" t="s">
        <v>350</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2">
      <c r="B49" s="213"/>
      <c r="CD49" s="644" t="s">
        <v>351</v>
      </c>
      <c r="CE49" s="645"/>
      <c r="CF49" s="645"/>
      <c r="CG49" s="645"/>
      <c r="CH49" s="645"/>
      <c r="CI49" s="645"/>
      <c r="CJ49" s="645"/>
      <c r="CK49" s="645"/>
      <c r="CL49" s="645"/>
      <c r="CM49" s="645"/>
      <c r="CN49" s="645"/>
      <c r="CO49" s="645"/>
      <c r="CP49" s="645"/>
      <c r="CQ49" s="646"/>
      <c r="CR49" s="695">
        <v>14108803</v>
      </c>
      <c r="CS49" s="682"/>
      <c r="CT49" s="682"/>
      <c r="CU49" s="682"/>
      <c r="CV49" s="682"/>
      <c r="CW49" s="682"/>
      <c r="CX49" s="682"/>
      <c r="CY49" s="711"/>
      <c r="CZ49" s="703">
        <v>100</v>
      </c>
      <c r="DA49" s="712"/>
      <c r="DB49" s="712"/>
      <c r="DC49" s="713"/>
      <c r="DD49" s="714">
        <v>10820583</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KSUxnC+5rlQKaz/SeOjEgdg5oilag6vp41pQcf7eX76Uss70LADJBvECoDYgYxPiZ0PacyLIrBNhpEzBbXIoBQ==" saltValue="Vrjul2gAHMBlsDNu9kRWx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 zeroHeight="1" x14ac:dyDescent="0.2"/>
  <cols>
    <col min="1" max="130" width="2.7265625" style="219" customWidth="1"/>
    <col min="131" max="131" width="1.6328125" style="219" customWidth="1"/>
    <col min="132" max="16384" width="9" style="219" hidden="1"/>
  </cols>
  <sheetData>
    <row r="1" spans="1:131" ht="11.25" customHeight="1" thickBot="1" x14ac:dyDescent="0.25">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5">
      <c r="A2" s="721" t="s">
        <v>352</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353</v>
      </c>
      <c r="DK2" s="723"/>
      <c r="DL2" s="723"/>
      <c r="DM2" s="723"/>
      <c r="DN2" s="723"/>
      <c r="DO2" s="724"/>
      <c r="DP2" s="216"/>
      <c r="DQ2" s="722" t="s">
        <v>354</v>
      </c>
      <c r="DR2" s="723"/>
      <c r="DS2" s="723"/>
      <c r="DT2" s="723"/>
      <c r="DU2" s="723"/>
      <c r="DV2" s="723"/>
      <c r="DW2" s="723"/>
      <c r="DX2" s="723"/>
      <c r="DY2" s="723"/>
      <c r="DZ2" s="724"/>
      <c r="EA2" s="218"/>
    </row>
    <row r="3" spans="1:131" ht="11.25" customHeight="1" x14ac:dyDescent="0.2">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5">
      <c r="A4" s="725" t="s">
        <v>355</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356</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x14ac:dyDescent="0.2">
      <c r="A5" s="727" t="s">
        <v>357</v>
      </c>
      <c r="B5" s="728"/>
      <c r="C5" s="728"/>
      <c r="D5" s="728"/>
      <c r="E5" s="728"/>
      <c r="F5" s="728"/>
      <c r="G5" s="728"/>
      <c r="H5" s="728"/>
      <c r="I5" s="728"/>
      <c r="J5" s="728"/>
      <c r="K5" s="728"/>
      <c r="L5" s="728"/>
      <c r="M5" s="728"/>
      <c r="N5" s="728"/>
      <c r="O5" s="728"/>
      <c r="P5" s="729"/>
      <c r="Q5" s="733" t="s">
        <v>358</v>
      </c>
      <c r="R5" s="734"/>
      <c r="S5" s="734"/>
      <c r="T5" s="734"/>
      <c r="U5" s="735"/>
      <c r="V5" s="733" t="s">
        <v>359</v>
      </c>
      <c r="W5" s="734"/>
      <c r="X5" s="734"/>
      <c r="Y5" s="734"/>
      <c r="Z5" s="735"/>
      <c r="AA5" s="733" t="s">
        <v>360</v>
      </c>
      <c r="AB5" s="734"/>
      <c r="AC5" s="734"/>
      <c r="AD5" s="734"/>
      <c r="AE5" s="734"/>
      <c r="AF5" s="739" t="s">
        <v>361</v>
      </c>
      <c r="AG5" s="734"/>
      <c r="AH5" s="734"/>
      <c r="AI5" s="734"/>
      <c r="AJ5" s="740"/>
      <c r="AK5" s="734" t="s">
        <v>362</v>
      </c>
      <c r="AL5" s="734"/>
      <c r="AM5" s="734"/>
      <c r="AN5" s="734"/>
      <c r="AO5" s="735"/>
      <c r="AP5" s="733" t="s">
        <v>363</v>
      </c>
      <c r="AQ5" s="734"/>
      <c r="AR5" s="734"/>
      <c r="AS5" s="734"/>
      <c r="AT5" s="735"/>
      <c r="AU5" s="733" t="s">
        <v>364</v>
      </c>
      <c r="AV5" s="734"/>
      <c r="AW5" s="734"/>
      <c r="AX5" s="734"/>
      <c r="AY5" s="740"/>
      <c r="AZ5" s="220"/>
      <c r="BA5" s="220"/>
      <c r="BB5" s="220"/>
      <c r="BC5" s="220"/>
      <c r="BD5" s="220"/>
      <c r="BE5" s="221"/>
      <c r="BF5" s="221"/>
      <c r="BG5" s="221"/>
      <c r="BH5" s="221"/>
      <c r="BI5" s="221"/>
      <c r="BJ5" s="221"/>
      <c r="BK5" s="221"/>
      <c r="BL5" s="221"/>
      <c r="BM5" s="221"/>
      <c r="BN5" s="221"/>
      <c r="BO5" s="221"/>
      <c r="BP5" s="221"/>
      <c r="BQ5" s="727" t="s">
        <v>365</v>
      </c>
      <c r="BR5" s="728"/>
      <c r="BS5" s="728"/>
      <c r="BT5" s="728"/>
      <c r="BU5" s="728"/>
      <c r="BV5" s="728"/>
      <c r="BW5" s="728"/>
      <c r="BX5" s="728"/>
      <c r="BY5" s="728"/>
      <c r="BZ5" s="728"/>
      <c r="CA5" s="728"/>
      <c r="CB5" s="728"/>
      <c r="CC5" s="728"/>
      <c r="CD5" s="728"/>
      <c r="CE5" s="728"/>
      <c r="CF5" s="728"/>
      <c r="CG5" s="729"/>
      <c r="CH5" s="733" t="s">
        <v>366</v>
      </c>
      <c r="CI5" s="734"/>
      <c r="CJ5" s="734"/>
      <c r="CK5" s="734"/>
      <c r="CL5" s="735"/>
      <c r="CM5" s="733" t="s">
        <v>367</v>
      </c>
      <c r="CN5" s="734"/>
      <c r="CO5" s="734"/>
      <c r="CP5" s="734"/>
      <c r="CQ5" s="735"/>
      <c r="CR5" s="733" t="s">
        <v>368</v>
      </c>
      <c r="CS5" s="734"/>
      <c r="CT5" s="734"/>
      <c r="CU5" s="734"/>
      <c r="CV5" s="735"/>
      <c r="CW5" s="733" t="s">
        <v>369</v>
      </c>
      <c r="CX5" s="734"/>
      <c r="CY5" s="734"/>
      <c r="CZ5" s="734"/>
      <c r="DA5" s="735"/>
      <c r="DB5" s="733" t="s">
        <v>370</v>
      </c>
      <c r="DC5" s="734"/>
      <c r="DD5" s="734"/>
      <c r="DE5" s="734"/>
      <c r="DF5" s="735"/>
      <c r="DG5" s="763" t="s">
        <v>371</v>
      </c>
      <c r="DH5" s="764"/>
      <c r="DI5" s="764"/>
      <c r="DJ5" s="764"/>
      <c r="DK5" s="765"/>
      <c r="DL5" s="763" t="s">
        <v>372</v>
      </c>
      <c r="DM5" s="764"/>
      <c r="DN5" s="764"/>
      <c r="DO5" s="764"/>
      <c r="DP5" s="765"/>
      <c r="DQ5" s="733" t="s">
        <v>373</v>
      </c>
      <c r="DR5" s="734"/>
      <c r="DS5" s="734"/>
      <c r="DT5" s="734"/>
      <c r="DU5" s="735"/>
      <c r="DV5" s="733" t="s">
        <v>364</v>
      </c>
      <c r="DW5" s="734"/>
      <c r="DX5" s="734"/>
      <c r="DY5" s="734"/>
      <c r="DZ5" s="740"/>
      <c r="EA5" s="222"/>
    </row>
    <row r="6" spans="1:131" s="223" customFormat="1" ht="26.25" customHeight="1" thickBot="1" x14ac:dyDescent="0.25">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x14ac:dyDescent="0.2">
      <c r="A7" s="224">
        <v>1</v>
      </c>
      <c r="B7" s="749" t="s">
        <v>374</v>
      </c>
      <c r="C7" s="750"/>
      <c r="D7" s="750"/>
      <c r="E7" s="750"/>
      <c r="F7" s="750"/>
      <c r="G7" s="750"/>
      <c r="H7" s="750"/>
      <c r="I7" s="750"/>
      <c r="J7" s="750"/>
      <c r="K7" s="750"/>
      <c r="L7" s="750"/>
      <c r="M7" s="750"/>
      <c r="N7" s="750"/>
      <c r="O7" s="750"/>
      <c r="P7" s="751"/>
      <c r="Q7" s="752">
        <v>14586</v>
      </c>
      <c r="R7" s="753"/>
      <c r="S7" s="753"/>
      <c r="T7" s="753"/>
      <c r="U7" s="753"/>
      <c r="V7" s="753">
        <v>14106</v>
      </c>
      <c r="W7" s="753"/>
      <c r="X7" s="753"/>
      <c r="Y7" s="753"/>
      <c r="Z7" s="753"/>
      <c r="AA7" s="753">
        <v>481</v>
      </c>
      <c r="AB7" s="753"/>
      <c r="AC7" s="753"/>
      <c r="AD7" s="753"/>
      <c r="AE7" s="754"/>
      <c r="AF7" s="755">
        <v>390</v>
      </c>
      <c r="AG7" s="756"/>
      <c r="AH7" s="756"/>
      <c r="AI7" s="756"/>
      <c r="AJ7" s="757"/>
      <c r="AK7" s="758">
        <v>788</v>
      </c>
      <c r="AL7" s="759"/>
      <c r="AM7" s="759"/>
      <c r="AN7" s="759"/>
      <c r="AO7" s="759"/>
      <c r="AP7" s="759">
        <v>7507</v>
      </c>
      <c r="AQ7" s="759"/>
      <c r="AR7" s="759"/>
      <c r="AS7" s="759"/>
      <c r="AT7" s="759"/>
      <c r="AU7" s="760"/>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c r="BS7" s="746" t="s">
        <v>554</v>
      </c>
      <c r="BT7" s="747"/>
      <c r="BU7" s="747"/>
      <c r="BV7" s="747"/>
      <c r="BW7" s="747"/>
      <c r="BX7" s="747"/>
      <c r="BY7" s="747"/>
      <c r="BZ7" s="747"/>
      <c r="CA7" s="747"/>
      <c r="CB7" s="747"/>
      <c r="CC7" s="747"/>
      <c r="CD7" s="747"/>
      <c r="CE7" s="747"/>
      <c r="CF7" s="747"/>
      <c r="CG7" s="762"/>
      <c r="CH7" s="743">
        <v>0</v>
      </c>
      <c r="CI7" s="744"/>
      <c r="CJ7" s="744"/>
      <c r="CK7" s="744"/>
      <c r="CL7" s="745"/>
      <c r="CM7" s="743">
        <v>215</v>
      </c>
      <c r="CN7" s="744"/>
      <c r="CO7" s="744"/>
      <c r="CP7" s="744"/>
      <c r="CQ7" s="745"/>
      <c r="CR7" s="743">
        <v>168</v>
      </c>
      <c r="CS7" s="744"/>
      <c r="CT7" s="744"/>
      <c r="CU7" s="744"/>
      <c r="CV7" s="745"/>
      <c r="CW7" s="743">
        <v>5</v>
      </c>
      <c r="CX7" s="744"/>
      <c r="CY7" s="744"/>
      <c r="CZ7" s="744"/>
      <c r="DA7" s="745"/>
      <c r="DB7" s="743" t="s">
        <v>561</v>
      </c>
      <c r="DC7" s="744"/>
      <c r="DD7" s="744"/>
      <c r="DE7" s="744"/>
      <c r="DF7" s="745"/>
      <c r="DG7" s="743" t="s">
        <v>561</v>
      </c>
      <c r="DH7" s="744"/>
      <c r="DI7" s="744"/>
      <c r="DJ7" s="744"/>
      <c r="DK7" s="745"/>
      <c r="DL7" s="743" t="s">
        <v>561</v>
      </c>
      <c r="DM7" s="744"/>
      <c r="DN7" s="744"/>
      <c r="DO7" s="744"/>
      <c r="DP7" s="745"/>
      <c r="DQ7" s="743" t="s">
        <v>561</v>
      </c>
      <c r="DR7" s="744"/>
      <c r="DS7" s="744"/>
      <c r="DT7" s="744"/>
      <c r="DU7" s="745"/>
      <c r="DV7" s="746"/>
      <c r="DW7" s="747"/>
      <c r="DX7" s="747"/>
      <c r="DY7" s="747"/>
      <c r="DZ7" s="748"/>
      <c r="EA7" s="222"/>
    </row>
    <row r="8" spans="1:131" s="223" customFormat="1" ht="26.25" customHeight="1" x14ac:dyDescent="0.2">
      <c r="A8" s="226">
        <v>2</v>
      </c>
      <c r="B8" s="780" t="s">
        <v>375</v>
      </c>
      <c r="C8" s="781"/>
      <c r="D8" s="781"/>
      <c r="E8" s="781"/>
      <c r="F8" s="781"/>
      <c r="G8" s="781"/>
      <c r="H8" s="781"/>
      <c r="I8" s="781"/>
      <c r="J8" s="781"/>
      <c r="K8" s="781"/>
      <c r="L8" s="781"/>
      <c r="M8" s="781"/>
      <c r="N8" s="781"/>
      <c r="O8" s="781"/>
      <c r="P8" s="782"/>
      <c r="Q8" s="783">
        <v>22</v>
      </c>
      <c r="R8" s="784"/>
      <c r="S8" s="784"/>
      <c r="T8" s="784"/>
      <c r="U8" s="784"/>
      <c r="V8" s="784">
        <v>18</v>
      </c>
      <c r="W8" s="784"/>
      <c r="X8" s="784"/>
      <c r="Y8" s="784"/>
      <c r="Z8" s="784"/>
      <c r="AA8" s="784">
        <v>4</v>
      </c>
      <c r="AB8" s="784"/>
      <c r="AC8" s="784"/>
      <c r="AD8" s="784"/>
      <c r="AE8" s="785"/>
      <c r="AF8" s="786">
        <v>4</v>
      </c>
      <c r="AG8" s="787"/>
      <c r="AH8" s="787"/>
      <c r="AI8" s="787"/>
      <c r="AJ8" s="788"/>
      <c r="AK8" s="769">
        <v>4</v>
      </c>
      <c r="AL8" s="770"/>
      <c r="AM8" s="770"/>
      <c r="AN8" s="770"/>
      <c r="AO8" s="770"/>
      <c r="AP8" s="770" t="s">
        <v>561</v>
      </c>
      <c r="AQ8" s="770"/>
      <c r="AR8" s="770"/>
      <c r="AS8" s="770"/>
      <c r="AT8" s="770"/>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c r="BS8" s="773" t="s">
        <v>555</v>
      </c>
      <c r="BT8" s="774"/>
      <c r="BU8" s="774"/>
      <c r="BV8" s="774"/>
      <c r="BW8" s="774"/>
      <c r="BX8" s="774"/>
      <c r="BY8" s="774"/>
      <c r="BZ8" s="774"/>
      <c r="CA8" s="774"/>
      <c r="CB8" s="774"/>
      <c r="CC8" s="774"/>
      <c r="CD8" s="774"/>
      <c r="CE8" s="774"/>
      <c r="CF8" s="774"/>
      <c r="CG8" s="775"/>
      <c r="CH8" s="776">
        <v>-9</v>
      </c>
      <c r="CI8" s="777"/>
      <c r="CJ8" s="777"/>
      <c r="CK8" s="777"/>
      <c r="CL8" s="778"/>
      <c r="CM8" s="776">
        <v>77</v>
      </c>
      <c r="CN8" s="777"/>
      <c r="CO8" s="777"/>
      <c r="CP8" s="777"/>
      <c r="CQ8" s="778"/>
      <c r="CR8" s="776">
        <v>1</v>
      </c>
      <c r="CS8" s="777"/>
      <c r="CT8" s="777"/>
      <c r="CU8" s="777"/>
      <c r="CV8" s="778"/>
      <c r="CW8" s="776">
        <v>69</v>
      </c>
      <c r="CX8" s="777"/>
      <c r="CY8" s="777"/>
      <c r="CZ8" s="777"/>
      <c r="DA8" s="778"/>
      <c r="DB8" s="776" t="s">
        <v>561</v>
      </c>
      <c r="DC8" s="777"/>
      <c r="DD8" s="777"/>
      <c r="DE8" s="777"/>
      <c r="DF8" s="778"/>
      <c r="DG8" s="776" t="s">
        <v>561</v>
      </c>
      <c r="DH8" s="777"/>
      <c r="DI8" s="777"/>
      <c r="DJ8" s="777"/>
      <c r="DK8" s="778"/>
      <c r="DL8" s="776" t="s">
        <v>561</v>
      </c>
      <c r="DM8" s="777"/>
      <c r="DN8" s="777"/>
      <c r="DO8" s="777"/>
      <c r="DP8" s="778"/>
      <c r="DQ8" s="776" t="s">
        <v>561</v>
      </c>
      <c r="DR8" s="777"/>
      <c r="DS8" s="777"/>
      <c r="DT8" s="777"/>
      <c r="DU8" s="778"/>
      <c r="DV8" s="773"/>
      <c r="DW8" s="774"/>
      <c r="DX8" s="774"/>
      <c r="DY8" s="774"/>
      <c r="DZ8" s="779"/>
      <c r="EA8" s="222"/>
    </row>
    <row r="9" spans="1:131" s="223" customFormat="1" ht="26.25" customHeight="1" x14ac:dyDescent="0.2">
      <c r="A9" s="226">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c r="BS9" s="773" t="s">
        <v>556</v>
      </c>
      <c r="BT9" s="774"/>
      <c r="BU9" s="774"/>
      <c r="BV9" s="774"/>
      <c r="BW9" s="774"/>
      <c r="BX9" s="774"/>
      <c r="BY9" s="774"/>
      <c r="BZ9" s="774"/>
      <c r="CA9" s="774"/>
      <c r="CB9" s="774"/>
      <c r="CC9" s="774"/>
      <c r="CD9" s="774"/>
      <c r="CE9" s="774"/>
      <c r="CF9" s="774"/>
      <c r="CG9" s="775"/>
      <c r="CH9" s="776">
        <v>-9</v>
      </c>
      <c r="CI9" s="777"/>
      <c r="CJ9" s="777"/>
      <c r="CK9" s="777"/>
      <c r="CL9" s="778"/>
      <c r="CM9" s="776">
        <v>753</v>
      </c>
      <c r="CN9" s="777"/>
      <c r="CO9" s="777"/>
      <c r="CP9" s="777"/>
      <c r="CQ9" s="778"/>
      <c r="CR9" s="776">
        <v>0</v>
      </c>
      <c r="CS9" s="777"/>
      <c r="CT9" s="777"/>
      <c r="CU9" s="777"/>
      <c r="CV9" s="778"/>
      <c r="CW9" s="776" t="s">
        <v>561</v>
      </c>
      <c r="CX9" s="777"/>
      <c r="CY9" s="777"/>
      <c r="CZ9" s="777"/>
      <c r="DA9" s="778"/>
      <c r="DB9" s="776" t="s">
        <v>561</v>
      </c>
      <c r="DC9" s="777"/>
      <c r="DD9" s="777"/>
      <c r="DE9" s="777"/>
      <c r="DF9" s="778"/>
      <c r="DG9" s="776" t="s">
        <v>561</v>
      </c>
      <c r="DH9" s="777"/>
      <c r="DI9" s="777"/>
      <c r="DJ9" s="777"/>
      <c r="DK9" s="778"/>
      <c r="DL9" s="776" t="s">
        <v>561</v>
      </c>
      <c r="DM9" s="777"/>
      <c r="DN9" s="777"/>
      <c r="DO9" s="777"/>
      <c r="DP9" s="778"/>
      <c r="DQ9" s="776" t="s">
        <v>561</v>
      </c>
      <c r="DR9" s="777"/>
      <c r="DS9" s="777"/>
      <c r="DT9" s="777"/>
      <c r="DU9" s="778"/>
      <c r="DV9" s="773"/>
      <c r="DW9" s="774"/>
      <c r="DX9" s="774"/>
      <c r="DY9" s="774"/>
      <c r="DZ9" s="779"/>
      <c r="EA9" s="222"/>
    </row>
    <row r="10" spans="1:131" s="223" customFormat="1" ht="26.25" customHeight="1" x14ac:dyDescent="0.2">
      <c r="A10" s="226">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22"/>
    </row>
    <row r="11" spans="1:131" s="223" customFormat="1" ht="26.25" customHeight="1" x14ac:dyDescent="0.2">
      <c r="A11" s="22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22"/>
    </row>
    <row r="12" spans="1:131" s="223" customFormat="1" ht="26.25" customHeight="1" x14ac:dyDescent="0.2">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22"/>
    </row>
    <row r="13" spans="1:131" s="223" customFormat="1" ht="26.25" customHeight="1" x14ac:dyDescent="0.2">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22"/>
    </row>
    <row r="14" spans="1:131" s="223" customFormat="1" ht="26.25" customHeight="1" x14ac:dyDescent="0.2">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22"/>
    </row>
    <row r="15" spans="1:131" s="223" customFormat="1" ht="26.25" customHeight="1" x14ac:dyDescent="0.2">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22"/>
    </row>
    <row r="16" spans="1:131" s="223" customFormat="1" ht="26.25" customHeight="1" x14ac:dyDescent="0.2">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22"/>
    </row>
    <row r="17" spans="1:131" s="223" customFormat="1" ht="26.25" customHeight="1" x14ac:dyDescent="0.2">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customHeight="1" x14ac:dyDescent="0.2">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x14ac:dyDescent="0.2">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x14ac:dyDescent="0.2">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x14ac:dyDescent="0.25">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x14ac:dyDescent="0.2">
      <c r="A22" s="226">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376</v>
      </c>
      <c r="BA22" s="806"/>
      <c r="BB22" s="806"/>
      <c r="BC22" s="806"/>
      <c r="BD22" s="807"/>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x14ac:dyDescent="0.25">
      <c r="A23" s="228" t="s">
        <v>377</v>
      </c>
      <c r="B23" s="789" t="s">
        <v>378</v>
      </c>
      <c r="C23" s="790"/>
      <c r="D23" s="790"/>
      <c r="E23" s="790"/>
      <c r="F23" s="790"/>
      <c r="G23" s="790"/>
      <c r="H23" s="790"/>
      <c r="I23" s="790"/>
      <c r="J23" s="790"/>
      <c r="K23" s="790"/>
      <c r="L23" s="790"/>
      <c r="M23" s="790"/>
      <c r="N23" s="790"/>
      <c r="O23" s="790"/>
      <c r="P23" s="791"/>
      <c r="Q23" s="792">
        <v>14609</v>
      </c>
      <c r="R23" s="793"/>
      <c r="S23" s="793"/>
      <c r="T23" s="793"/>
      <c r="U23" s="793"/>
      <c r="V23" s="793">
        <v>14124</v>
      </c>
      <c r="W23" s="793"/>
      <c r="X23" s="793"/>
      <c r="Y23" s="793"/>
      <c r="Z23" s="793"/>
      <c r="AA23" s="793">
        <v>485</v>
      </c>
      <c r="AB23" s="793"/>
      <c r="AC23" s="793"/>
      <c r="AD23" s="793"/>
      <c r="AE23" s="794"/>
      <c r="AF23" s="795">
        <v>395</v>
      </c>
      <c r="AG23" s="793"/>
      <c r="AH23" s="793"/>
      <c r="AI23" s="793"/>
      <c r="AJ23" s="796"/>
      <c r="AK23" s="797"/>
      <c r="AL23" s="798"/>
      <c r="AM23" s="798"/>
      <c r="AN23" s="798"/>
      <c r="AO23" s="798"/>
      <c r="AP23" s="793">
        <v>7507</v>
      </c>
      <c r="AQ23" s="793"/>
      <c r="AR23" s="793"/>
      <c r="AS23" s="793"/>
      <c r="AT23" s="793"/>
      <c r="AU23" s="809"/>
      <c r="AV23" s="809"/>
      <c r="AW23" s="809"/>
      <c r="AX23" s="809"/>
      <c r="AY23" s="810"/>
      <c r="AZ23" s="811" t="s">
        <v>122</v>
      </c>
      <c r="BA23" s="812"/>
      <c r="BB23" s="812"/>
      <c r="BC23" s="812"/>
      <c r="BD23" s="813"/>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x14ac:dyDescent="0.2">
      <c r="A24" s="808" t="s">
        <v>379</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x14ac:dyDescent="0.25">
      <c r="A25" s="725" t="s">
        <v>380</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x14ac:dyDescent="0.2">
      <c r="A26" s="727" t="s">
        <v>357</v>
      </c>
      <c r="B26" s="728"/>
      <c r="C26" s="728"/>
      <c r="D26" s="728"/>
      <c r="E26" s="728"/>
      <c r="F26" s="728"/>
      <c r="G26" s="728"/>
      <c r="H26" s="728"/>
      <c r="I26" s="728"/>
      <c r="J26" s="728"/>
      <c r="K26" s="728"/>
      <c r="L26" s="728"/>
      <c r="M26" s="728"/>
      <c r="N26" s="728"/>
      <c r="O26" s="728"/>
      <c r="P26" s="729"/>
      <c r="Q26" s="733" t="s">
        <v>381</v>
      </c>
      <c r="R26" s="734"/>
      <c r="S26" s="734"/>
      <c r="T26" s="734"/>
      <c r="U26" s="735"/>
      <c r="V26" s="733" t="s">
        <v>382</v>
      </c>
      <c r="W26" s="734"/>
      <c r="X26" s="734"/>
      <c r="Y26" s="734"/>
      <c r="Z26" s="735"/>
      <c r="AA26" s="733" t="s">
        <v>383</v>
      </c>
      <c r="AB26" s="734"/>
      <c r="AC26" s="734"/>
      <c r="AD26" s="734"/>
      <c r="AE26" s="734"/>
      <c r="AF26" s="814" t="s">
        <v>384</v>
      </c>
      <c r="AG26" s="815"/>
      <c r="AH26" s="815"/>
      <c r="AI26" s="815"/>
      <c r="AJ26" s="816"/>
      <c r="AK26" s="734" t="s">
        <v>385</v>
      </c>
      <c r="AL26" s="734"/>
      <c r="AM26" s="734"/>
      <c r="AN26" s="734"/>
      <c r="AO26" s="735"/>
      <c r="AP26" s="733" t="s">
        <v>386</v>
      </c>
      <c r="AQ26" s="734"/>
      <c r="AR26" s="734"/>
      <c r="AS26" s="734"/>
      <c r="AT26" s="735"/>
      <c r="AU26" s="733" t="s">
        <v>387</v>
      </c>
      <c r="AV26" s="734"/>
      <c r="AW26" s="734"/>
      <c r="AX26" s="734"/>
      <c r="AY26" s="735"/>
      <c r="AZ26" s="733" t="s">
        <v>388</v>
      </c>
      <c r="BA26" s="734"/>
      <c r="BB26" s="734"/>
      <c r="BC26" s="734"/>
      <c r="BD26" s="735"/>
      <c r="BE26" s="733" t="s">
        <v>364</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x14ac:dyDescent="0.25">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x14ac:dyDescent="0.2">
      <c r="A28" s="230">
        <v>1</v>
      </c>
      <c r="B28" s="749" t="s">
        <v>389</v>
      </c>
      <c r="C28" s="750"/>
      <c r="D28" s="750"/>
      <c r="E28" s="750"/>
      <c r="F28" s="750"/>
      <c r="G28" s="750"/>
      <c r="H28" s="750"/>
      <c r="I28" s="750"/>
      <c r="J28" s="750"/>
      <c r="K28" s="750"/>
      <c r="L28" s="750"/>
      <c r="M28" s="750"/>
      <c r="N28" s="750"/>
      <c r="O28" s="750"/>
      <c r="P28" s="751"/>
      <c r="Q28" s="822">
        <v>1162</v>
      </c>
      <c r="R28" s="823"/>
      <c r="S28" s="823"/>
      <c r="T28" s="823"/>
      <c r="U28" s="823"/>
      <c r="V28" s="823">
        <v>1132</v>
      </c>
      <c r="W28" s="823"/>
      <c r="X28" s="823"/>
      <c r="Y28" s="823"/>
      <c r="Z28" s="823"/>
      <c r="AA28" s="823">
        <v>30</v>
      </c>
      <c r="AB28" s="823"/>
      <c r="AC28" s="823"/>
      <c r="AD28" s="823"/>
      <c r="AE28" s="824"/>
      <c r="AF28" s="825">
        <v>30</v>
      </c>
      <c r="AG28" s="823"/>
      <c r="AH28" s="823"/>
      <c r="AI28" s="823"/>
      <c r="AJ28" s="826"/>
      <c r="AK28" s="827">
        <v>147</v>
      </c>
      <c r="AL28" s="828"/>
      <c r="AM28" s="828"/>
      <c r="AN28" s="828"/>
      <c r="AO28" s="828"/>
      <c r="AP28" s="828" t="s">
        <v>561</v>
      </c>
      <c r="AQ28" s="828"/>
      <c r="AR28" s="828"/>
      <c r="AS28" s="828"/>
      <c r="AT28" s="828"/>
      <c r="AU28" s="828" t="s">
        <v>561</v>
      </c>
      <c r="AV28" s="828"/>
      <c r="AW28" s="828"/>
      <c r="AX28" s="828"/>
      <c r="AY28" s="828"/>
      <c r="AZ28" s="829" t="s">
        <v>561</v>
      </c>
      <c r="BA28" s="829"/>
      <c r="BB28" s="829"/>
      <c r="BC28" s="829"/>
      <c r="BD28" s="829"/>
      <c r="BE28" s="820"/>
      <c r="BF28" s="820"/>
      <c r="BG28" s="820"/>
      <c r="BH28" s="820"/>
      <c r="BI28" s="821"/>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x14ac:dyDescent="0.2">
      <c r="A29" s="230">
        <v>2</v>
      </c>
      <c r="B29" s="780" t="s">
        <v>390</v>
      </c>
      <c r="C29" s="781"/>
      <c r="D29" s="781"/>
      <c r="E29" s="781"/>
      <c r="F29" s="781"/>
      <c r="G29" s="781"/>
      <c r="H29" s="781"/>
      <c r="I29" s="781"/>
      <c r="J29" s="781"/>
      <c r="K29" s="781"/>
      <c r="L29" s="781"/>
      <c r="M29" s="781"/>
      <c r="N29" s="781"/>
      <c r="O29" s="781"/>
      <c r="P29" s="782"/>
      <c r="Q29" s="783">
        <v>296</v>
      </c>
      <c r="R29" s="784"/>
      <c r="S29" s="784"/>
      <c r="T29" s="784"/>
      <c r="U29" s="784"/>
      <c r="V29" s="784">
        <v>263</v>
      </c>
      <c r="W29" s="784"/>
      <c r="X29" s="784"/>
      <c r="Y29" s="784"/>
      <c r="Z29" s="784"/>
      <c r="AA29" s="784">
        <v>33</v>
      </c>
      <c r="AB29" s="784"/>
      <c r="AC29" s="784"/>
      <c r="AD29" s="784"/>
      <c r="AE29" s="785"/>
      <c r="AF29" s="786">
        <v>33</v>
      </c>
      <c r="AG29" s="787"/>
      <c r="AH29" s="787"/>
      <c r="AI29" s="787"/>
      <c r="AJ29" s="788"/>
      <c r="AK29" s="834">
        <v>199</v>
      </c>
      <c r="AL29" s="830"/>
      <c r="AM29" s="830"/>
      <c r="AN29" s="830"/>
      <c r="AO29" s="830"/>
      <c r="AP29" s="830" t="s">
        <v>561</v>
      </c>
      <c r="AQ29" s="830"/>
      <c r="AR29" s="830"/>
      <c r="AS29" s="830"/>
      <c r="AT29" s="830"/>
      <c r="AU29" s="830" t="s">
        <v>561</v>
      </c>
      <c r="AV29" s="830"/>
      <c r="AW29" s="830"/>
      <c r="AX29" s="830"/>
      <c r="AY29" s="830"/>
      <c r="AZ29" s="831" t="s">
        <v>561</v>
      </c>
      <c r="BA29" s="831"/>
      <c r="BB29" s="831"/>
      <c r="BC29" s="831"/>
      <c r="BD29" s="831"/>
      <c r="BE29" s="832"/>
      <c r="BF29" s="832"/>
      <c r="BG29" s="832"/>
      <c r="BH29" s="832"/>
      <c r="BI29" s="833"/>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x14ac:dyDescent="0.2">
      <c r="A30" s="230">
        <v>3</v>
      </c>
      <c r="B30" s="780" t="s">
        <v>391</v>
      </c>
      <c r="C30" s="781"/>
      <c r="D30" s="781"/>
      <c r="E30" s="781"/>
      <c r="F30" s="781"/>
      <c r="G30" s="781"/>
      <c r="H30" s="781"/>
      <c r="I30" s="781"/>
      <c r="J30" s="781"/>
      <c r="K30" s="781"/>
      <c r="L30" s="781"/>
      <c r="M30" s="781"/>
      <c r="N30" s="781"/>
      <c r="O30" s="781"/>
      <c r="P30" s="782"/>
      <c r="Q30" s="783">
        <v>1484</v>
      </c>
      <c r="R30" s="784"/>
      <c r="S30" s="784"/>
      <c r="T30" s="784"/>
      <c r="U30" s="784"/>
      <c r="V30" s="784">
        <v>1422</v>
      </c>
      <c r="W30" s="784"/>
      <c r="X30" s="784"/>
      <c r="Y30" s="784"/>
      <c r="Z30" s="784"/>
      <c r="AA30" s="784">
        <v>62</v>
      </c>
      <c r="AB30" s="784"/>
      <c r="AC30" s="784"/>
      <c r="AD30" s="784"/>
      <c r="AE30" s="785"/>
      <c r="AF30" s="786">
        <v>62</v>
      </c>
      <c r="AG30" s="787"/>
      <c r="AH30" s="787"/>
      <c r="AI30" s="787"/>
      <c r="AJ30" s="788"/>
      <c r="AK30" s="834">
        <v>237</v>
      </c>
      <c r="AL30" s="830"/>
      <c r="AM30" s="830"/>
      <c r="AN30" s="830"/>
      <c r="AO30" s="830"/>
      <c r="AP30" s="830" t="s">
        <v>561</v>
      </c>
      <c r="AQ30" s="830"/>
      <c r="AR30" s="830"/>
      <c r="AS30" s="830"/>
      <c r="AT30" s="830"/>
      <c r="AU30" s="830" t="s">
        <v>561</v>
      </c>
      <c r="AV30" s="830"/>
      <c r="AW30" s="830"/>
      <c r="AX30" s="830"/>
      <c r="AY30" s="830"/>
      <c r="AZ30" s="831" t="s">
        <v>561</v>
      </c>
      <c r="BA30" s="831"/>
      <c r="BB30" s="831"/>
      <c r="BC30" s="831"/>
      <c r="BD30" s="831"/>
      <c r="BE30" s="832"/>
      <c r="BF30" s="832"/>
      <c r="BG30" s="832"/>
      <c r="BH30" s="832"/>
      <c r="BI30" s="833"/>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x14ac:dyDescent="0.2">
      <c r="A31" s="230">
        <v>4</v>
      </c>
      <c r="B31" s="780" t="s">
        <v>392</v>
      </c>
      <c r="C31" s="781"/>
      <c r="D31" s="781"/>
      <c r="E31" s="781"/>
      <c r="F31" s="781"/>
      <c r="G31" s="781"/>
      <c r="H31" s="781"/>
      <c r="I31" s="781"/>
      <c r="J31" s="781"/>
      <c r="K31" s="781"/>
      <c r="L31" s="781"/>
      <c r="M31" s="781"/>
      <c r="N31" s="781"/>
      <c r="O31" s="781"/>
      <c r="P31" s="782"/>
      <c r="Q31" s="783">
        <v>408</v>
      </c>
      <c r="R31" s="784"/>
      <c r="S31" s="784"/>
      <c r="T31" s="784"/>
      <c r="U31" s="784"/>
      <c r="V31" s="784">
        <v>369</v>
      </c>
      <c r="W31" s="784"/>
      <c r="X31" s="784"/>
      <c r="Y31" s="784"/>
      <c r="Z31" s="784"/>
      <c r="AA31" s="784">
        <v>39</v>
      </c>
      <c r="AB31" s="784"/>
      <c r="AC31" s="784"/>
      <c r="AD31" s="784"/>
      <c r="AE31" s="785"/>
      <c r="AF31" s="786">
        <v>264</v>
      </c>
      <c r="AG31" s="787"/>
      <c r="AH31" s="787"/>
      <c r="AI31" s="787"/>
      <c r="AJ31" s="788"/>
      <c r="AK31" s="834">
        <v>2</v>
      </c>
      <c r="AL31" s="830"/>
      <c r="AM31" s="830"/>
      <c r="AN31" s="830"/>
      <c r="AO31" s="830"/>
      <c r="AP31" s="830">
        <v>1325</v>
      </c>
      <c r="AQ31" s="830"/>
      <c r="AR31" s="830"/>
      <c r="AS31" s="830"/>
      <c r="AT31" s="830"/>
      <c r="AU31" s="830">
        <v>4</v>
      </c>
      <c r="AV31" s="830"/>
      <c r="AW31" s="830"/>
      <c r="AX31" s="830"/>
      <c r="AY31" s="830"/>
      <c r="AZ31" s="831" t="s">
        <v>561</v>
      </c>
      <c r="BA31" s="831"/>
      <c r="BB31" s="831"/>
      <c r="BC31" s="831"/>
      <c r="BD31" s="831"/>
      <c r="BE31" s="832" t="s">
        <v>393</v>
      </c>
      <c r="BF31" s="832"/>
      <c r="BG31" s="832"/>
      <c r="BH31" s="832"/>
      <c r="BI31" s="833"/>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x14ac:dyDescent="0.2">
      <c r="A32" s="230">
        <v>5</v>
      </c>
      <c r="B32" s="780" t="s">
        <v>394</v>
      </c>
      <c r="C32" s="781"/>
      <c r="D32" s="781"/>
      <c r="E32" s="781"/>
      <c r="F32" s="781"/>
      <c r="G32" s="781"/>
      <c r="H32" s="781"/>
      <c r="I32" s="781"/>
      <c r="J32" s="781"/>
      <c r="K32" s="781"/>
      <c r="L32" s="781"/>
      <c r="M32" s="781"/>
      <c r="N32" s="781"/>
      <c r="O32" s="781"/>
      <c r="P32" s="782"/>
      <c r="Q32" s="783">
        <v>1327</v>
      </c>
      <c r="R32" s="784"/>
      <c r="S32" s="784"/>
      <c r="T32" s="784"/>
      <c r="U32" s="784"/>
      <c r="V32" s="784">
        <v>1230</v>
      </c>
      <c r="W32" s="784"/>
      <c r="X32" s="784"/>
      <c r="Y32" s="784"/>
      <c r="Z32" s="784"/>
      <c r="AA32" s="784">
        <v>97</v>
      </c>
      <c r="AB32" s="784"/>
      <c r="AC32" s="784"/>
      <c r="AD32" s="784"/>
      <c r="AE32" s="785"/>
      <c r="AF32" s="786">
        <v>390</v>
      </c>
      <c r="AG32" s="787"/>
      <c r="AH32" s="787"/>
      <c r="AI32" s="787"/>
      <c r="AJ32" s="788"/>
      <c r="AK32" s="834">
        <v>228</v>
      </c>
      <c r="AL32" s="830"/>
      <c r="AM32" s="830"/>
      <c r="AN32" s="830"/>
      <c r="AO32" s="830"/>
      <c r="AP32" s="830">
        <v>5397</v>
      </c>
      <c r="AQ32" s="830"/>
      <c r="AR32" s="830"/>
      <c r="AS32" s="830"/>
      <c r="AT32" s="830"/>
      <c r="AU32" s="830">
        <v>2013</v>
      </c>
      <c r="AV32" s="830"/>
      <c r="AW32" s="830"/>
      <c r="AX32" s="830"/>
      <c r="AY32" s="830"/>
      <c r="AZ32" s="831" t="s">
        <v>561</v>
      </c>
      <c r="BA32" s="831"/>
      <c r="BB32" s="831"/>
      <c r="BC32" s="831"/>
      <c r="BD32" s="831"/>
      <c r="BE32" s="832" t="s">
        <v>393</v>
      </c>
      <c r="BF32" s="832"/>
      <c r="BG32" s="832"/>
      <c r="BH32" s="832"/>
      <c r="BI32" s="833"/>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x14ac:dyDescent="0.2">
      <c r="A33" s="230">
        <v>6</v>
      </c>
      <c r="B33" s="780" t="s">
        <v>395</v>
      </c>
      <c r="C33" s="781"/>
      <c r="D33" s="781"/>
      <c r="E33" s="781"/>
      <c r="F33" s="781"/>
      <c r="G33" s="781"/>
      <c r="H33" s="781"/>
      <c r="I33" s="781"/>
      <c r="J33" s="781"/>
      <c r="K33" s="781"/>
      <c r="L33" s="781"/>
      <c r="M33" s="781"/>
      <c r="N33" s="781"/>
      <c r="O33" s="781"/>
      <c r="P33" s="782"/>
      <c r="Q33" s="783">
        <v>168</v>
      </c>
      <c r="R33" s="784"/>
      <c r="S33" s="784"/>
      <c r="T33" s="784"/>
      <c r="U33" s="784"/>
      <c r="V33" s="784">
        <v>134</v>
      </c>
      <c r="W33" s="784"/>
      <c r="X33" s="784"/>
      <c r="Y33" s="784"/>
      <c r="Z33" s="784"/>
      <c r="AA33" s="784">
        <v>33</v>
      </c>
      <c r="AB33" s="784"/>
      <c r="AC33" s="784"/>
      <c r="AD33" s="784"/>
      <c r="AE33" s="785"/>
      <c r="AF33" s="786">
        <v>33</v>
      </c>
      <c r="AG33" s="787"/>
      <c r="AH33" s="787"/>
      <c r="AI33" s="787"/>
      <c r="AJ33" s="788"/>
      <c r="AK33" s="834">
        <v>0</v>
      </c>
      <c r="AL33" s="830"/>
      <c r="AM33" s="830"/>
      <c r="AN33" s="830"/>
      <c r="AO33" s="830"/>
      <c r="AP33" s="830" t="s">
        <v>561</v>
      </c>
      <c r="AQ33" s="830"/>
      <c r="AR33" s="830"/>
      <c r="AS33" s="830"/>
      <c r="AT33" s="830"/>
      <c r="AU33" s="830" t="s">
        <v>561</v>
      </c>
      <c r="AV33" s="830"/>
      <c r="AW33" s="830"/>
      <c r="AX33" s="830"/>
      <c r="AY33" s="830"/>
      <c r="AZ33" s="831" t="s">
        <v>561</v>
      </c>
      <c r="BA33" s="831"/>
      <c r="BB33" s="831"/>
      <c r="BC33" s="831"/>
      <c r="BD33" s="831"/>
      <c r="BE33" s="832" t="s">
        <v>396</v>
      </c>
      <c r="BF33" s="832"/>
      <c r="BG33" s="832"/>
      <c r="BH33" s="832"/>
      <c r="BI33" s="833"/>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x14ac:dyDescent="0.2">
      <c r="A34" s="230">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4"/>
      <c r="AL34" s="830"/>
      <c r="AM34" s="830"/>
      <c r="AN34" s="830"/>
      <c r="AO34" s="830"/>
      <c r="AP34" s="830"/>
      <c r="AQ34" s="830"/>
      <c r="AR34" s="830"/>
      <c r="AS34" s="830"/>
      <c r="AT34" s="830"/>
      <c r="AU34" s="830"/>
      <c r="AV34" s="830"/>
      <c r="AW34" s="830"/>
      <c r="AX34" s="830"/>
      <c r="AY34" s="830"/>
      <c r="AZ34" s="831"/>
      <c r="BA34" s="831"/>
      <c r="BB34" s="831"/>
      <c r="BC34" s="831"/>
      <c r="BD34" s="831"/>
      <c r="BE34" s="832"/>
      <c r="BF34" s="832"/>
      <c r="BG34" s="832"/>
      <c r="BH34" s="832"/>
      <c r="BI34" s="833"/>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x14ac:dyDescent="0.2">
      <c r="A35" s="230">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x14ac:dyDescent="0.2">
      <c r="A36" s="230">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x14ac:dyDescent="0.2">
      <c r="A37" s="230">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x14ac:dyDescent="0.2">
      <c r="A38" s="23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x14ac:dyDescent="0.2">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x14ac:dyDescent="0.2">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x14ac:dyDescent="0.2">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x14ac:dyDescent="0.2">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x14ac:dyDescent="0.2">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x14ac:dyDescent="0.2">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x14ac:dyDescent="0.2">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x14ac:dyDescent="0.2">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x14ac:dyDescent="0.2">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x14ac:dyDescent="0.2">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x14ac:dyDescent="0.2">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x14ac:dyDescent="0.2">
      <c r="A50" s="226">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x14ac:dyDescent="0.2">
      <c r="A51" s="226">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x14ac:dyDescent="0.2">
      <c r="A52" s="226">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x14ac:dyDescent="0.2">
      <c r="A53" s="226">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x14ac:dyDescent="0.2">
      <c r="A54" s="226">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x14ac:dyDescent="0.2">
      <c r="A55" s="226">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x14ac:dyDescent="0.2">
      <c r="A56" s="226">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x14ac:dyDescent="0.2">
      <c r="A57" s="226">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x14ac:dyDescent="0.2">
      <c r="A58" s="226">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x14ac:dyDescent="0.2">
      <c r="A59" s="226">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x14ac:dyDescent="0.2">
      <c r="A60" s="226">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x14ac:dyDescent="0.25">
      <c r="A61" s="226">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x14ac:dyDescent="0.2">
      <c r="A62" s="226">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397</v>
      </c>
      <c r="BK62" s="806"/>
      <c r="BL62" s="806"/>
      <c r="BM62" s="806"/>
      <c r="BN62" s="807"/>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x14ac:dyDescent="0.25">
      <c r="A63" s="228" t="s">
        <v>377</v>
      </c>
      <c r="B63" s="789" t="s">
        <v>398</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812</v>
      </c>
      <c r="AG63" s="844"/>
      <c r="AH63" s="844"/>
      <c r="AI63" s="844"/>
      <c r="AJ63" s="845"/>
      <c r="AK63" s="846"/>
      <c r="AL63" s="841"/>
      <c r="AM63" s="841"/>
      <c r="AN63" s="841"/>
      <c r="AO63" s="841"/>
      <c r="AP63" s="844">
        <v>6722</v>
      </c>
      <c r="AQ63" s="844"/>
      <c r="AR63" s="844"/>
      <c r="AS63" s="844"/>
      <c r="AT63" s="844"/>
      <c r="AU63" s="844">
        <v>2017</v>
      </c>
      <c r="AV63" s="844"/>
      <c r="AW63" s="844"/>
      <c r="AX63" s="844"/>
      <c r="AY63" s="844"/>
      <c r="AZ63" s="848"/>
      <c r="BA63" s="848"/>
      <c r="BB63" s="848"/>
      <c r="BC63" s="848"/>
      <c r="BD63" s="848"/>
      <c r="BE63" s="849" t="s">
        <v>561</v>
      </c>
      <c r="BF63" s="849"/>
      <c r="BG63" s="849"/>
      <c r="BH63" s="849"/>
      <c r="BI63" s="850"/>
      <c r="BJ63" s="851" t="s">
        <v>122</v>
      </c>
      <c r="BK63" s="852"/>
      <c r="BL63" s="852"/>
      <c r="BM63" s="852"/>
      <c r="BN63" s="853"/>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x14ac:dyDescent="0.2">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x14ac:dyDescent="0.25">
      <c r="A65" s="220" t="s">
        <v>399</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x14ac:dyDescent="0.2">
      <c r="A66" s="727" t="s">
        <v>400</v>
      </c>
      <c r="B66" s="728"/>
      <c r="C66" s="728"/>
      <c r="D66" s="728"/>
      <c r="E66" s="728"/>
      <c r="F66" s="728"/>
      <c r="G66" s="728"/>
      <c r="H66" s="728"/>
      <c r="I66" s="728"/>
      <c r="J66" s="728"/>
      <c r="K66" s="728"/>
      <c r="L66" s="728"/>
      <c r="M66" s="728"/>
      <c r="N66" s="728"/>
      <c r="O66" s="728"/>
      <c r="P66" s="729"/>
      <c r="Q66" s="733" t="s">
        <v>381</v>
      </c>
      <c r="R66" s="734"/>
      <c r="S66" s="734"/>
      <c r="T66" s="734"/>
      <c r="U66" s="735"/>
      <c r="V66" s="733" t="s">
        <v>382</v>
      </c>
      <c r="W66" s="734"/>
      <c r="X66" s="734"/>
      <c r="Y66" s="734"/>
      <c r="Z66" s="735"/>
      <c r="AA66" s="733" t="s">
        <v>383</v>
      </c>
      <c r="AB66" s="734"/>
      <c r="AC66" s="734"/>
      <c r="AD66" s="734"/>
      <c r="AE66" s="735"/>
      <c r="AF66" s="854" t="s">
        <v>384</v>
      </c>
      <c r="AG66" s="815"/>
      <c r="AH66" s="815"/>
      <c r="AI66" s="815"/>
      <c r="AJ66" s="855"/>
      <c r="AK66" s="733" t="s">
        <v>385</v>
      </c>
      <c r="AL66" s="728"/>
      <c r="AM66" s="728"/>
      <c r="AN66" s="728"/>
      <c r="AO66" s="729"/>
      <c r="AP66" s="733" t="s">
        <v>386</v>
      </c>
      <c r="AQ66" s="734"/>
      <c r="AR66" s="734"/>
      <c r="AS66" s="734"/>
      <c r="AT66" s="735"/>
      <c r="AU66" s="733" t="s">
        <v>401</v>
      </c>
      <c r="AV66" s="734"/>
      <c r="AW66" s="734"/>
      <c r="AX66" s="734"/>
      <c r="AY66" s="735"/>
      <c r="AZ66" s="733" t="s">
        <v>364</v>
      </c>
      <c r="BA66" s="734"/>
      <c r="BB66" s="734"/>
      <c r="BC66" s="734"/>
      <c r="BD66" s="740"/>
      <c r="BE66" s="229"/>
      <c r="BF66" s="229"/>
      <c r="BG66" s="229"/>
      <c r="BH66" s="229"/>
      <c r="BI66" s="229"/>
      <c r="BJ66" s="229"/>
      <c r="BK66" s="229"/>
      <c r="BL66" s="229"/>
      <c r="BM66" s="229"/>
      <c r="BN66" s="229"/>
      <c r="BO66" s="229"/>
      <c r="BP66" s="229"/>
      <c r="BQ66" s="226">
        <v>60</v>
      </c>
      <c r="BR66" s="231"/>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18"/>
    </row>
    <row r="67" spans="1:131" ht="26.25" customHeight="1" thickBot="1" x14ac:dyDescent="0.25">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18"/>
    </row>
    <row r="68" spans="1:131" ht="26.25" customHeight="1" thickTop="1" x14ac:dyDescent="0.2">
      <c r="A68" s="224">
        <v>1</v>
      </c>
      <c r="B68" s="869" t="s">
        <v>549</v>
      </c>
      <c r="C68" s="870"/>
      <c r="D68" s="870"/>
      <c r="E68" s="870"/>
      <c r="F68" s="870"/>
      <c r="G68" s="870"/>
      <c r="H68" s="870"/>
      <c r="I68" s="870"/>
      <c r="J68" s="870"/>
      <c r="K68" s="870"/>
      <c r="L68" s="870"/>
      <c r="M68" s="870"/>
      <c r="N68" s="870"/>
      <c r="O68" s="870"/>
      <c r="P68" s="871"/>
      <c r="Q68" s="872">
        <v>10</v>
      </c>
      <c r="R68" s="866"/>
      <c r="S68" s="866"/>
      <c r="T68" s="866"/>
      <c r="U68" s="866"/>
      <c r="V68" s="866">
        <v>6</v>
      </c>
      <c r="W68" s="866"/>
      <c r="X68" s="866"/>
      <c r="Y68" s="866"/>
      <c r="Z68" s="866"/>
      <c r="AA68" s="866">
        <v>3</v>
      </c>
      <c r="AB68" s="866"/>
      <c r="AC68" s="866"/>
      <c r="AD68" s="866"/>
      <c r="AE68" s="866"/>
      <c r="AF68" s="866">
        <v>3</v>
      </c>
      <c r="AG68" s="866"/>
      <c r="AH68" s="866"/>
      <c r="AI68" s="866"/>
      <c r="AJ68" s="866"/>
      <c r="AK68" s="866" t="s">
        <v>561</v>
      </c>
      <c r="AL68" s="866"/>
      <c r="AM68" s="866"/>
      <c r="AN68" s="866"/>
      <c r="AO68" s="866"/>
      <c r="AP68" s="866" t="s">
        <v>561</v>
      </c>
      <c r="AQ68" s="866"/>
      <c r="AR68" s="866"/>
      <c r="AS68" s="866"/>
      <c r="AT68" s="866"/>
      <c r="AU68" s="866" t="s">
        <v>561</v>
      </c>
      <c r="AV68" s="866"/>
      <c r="AW68" s="866"/>
      <c r="AX68" s="866"/>
      <c r="AY68" s="866"/>
      <c r="AZ68" s="867"/>
      <c r="BA68" s="867"/>
      <c r="BB68" s="867"/>
      <c r="BC68" s="867"/>
      <c r="BD68" s="868"/>
      <c r="BE68" s="229"/>
      <c r="BF68" s="229"/>
      <c r="BG68" s="229"/>
      <c r="BH68" s="229"/>
      <c r="BI68" s="229"/>
      <c r="BJ68" s="229"/>
      <c r="BK68" s="229"/>
      <c r="BL68" s="229"/>
      <c r="BM68" s="229"/>
      <c r="BN68" s="229"/>
      <c r="BO68" s="229"/>
      <c r="BP68" s="229"/>
      <c r="BQ68" s="226">
        <v>62</v>
      </c>
      <c r="BR68" s="231"/>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18"/>
    </row>
    <row r="69" spans="1:131" ht="26.25" customHeight="1" x14ac:dyDescent="0.2">
      <c r="A69" s="226">
        <v>2</v>
      </c>
      <c r="B69" s="873" t="s">
        <v>562</v>
      </c>
      <c r="C69" s="874"/>
      <c r="D69" s="874"/>
      <c r="E69" s="874"/>
      <c r="F69" s="874"/>
      <c r="G69" s="874"/>
      <c r="H69" s="874"/>
      <c r="I69" s="874"/>
      <c r="J69" s="874"/>
      <c r="K69" s="874"/>
      <c r="L69" s="874"/>
      <c r="M69" s="874"/>
      <c r="N69" s="874"/>
      <c r="O69" s="874"/>
      <c r="P69" s="875"/>
      <c r="Q69" s="876">
        <v>17</v>
      </c>
      <c r="R69" s="830"/>
      <c r="S69" s="830"/>
      <c r="T69" s="830"/>
      <c r="U69" s="830"/>
      <c r="V69" s="830">
        <v>1</v>
      </c>
      <c r="W69" s="830"/>
      <c r="X69" s="830"/>
      <c r="Y69" s="830"/>
      <c r="Z69" s="830"/>
      <c r="AA69" s="830">
        <v>16</v>
      </c>
      <c r="AB69" s="830"/>
      <c r="AC69" s="830"/>
      <c r="AD69" s="830"/>
      <c r="AE69" s="830"/>
      <c r="AF69" s="830">
        <v>16</v>
      </c>
      <c r="AG69" s="830"/>
      <c r="AH69" s="830"/>
      <c r="AI69" s="830"/>
      <c r="AJ69" s="830"/>
      <c r="AK69" s="830" t="s">
        <v>561</v>
      </c>
      <c r="AL69" s="830"/>
      <c r="AM69" s="830"/>
      <c r="AN69" s="830"/>
      <c r="AO69" s="830"/>
      <c r="AP69" s="830" t="s">
        <v>561</v>
      </c>
      <c r="AQ69" s="830"/>
      <c r="AR69" s="830"/>
      <c r="AS69" s="830"/>
      <c r="AT69" s="830"/>
      <c r="AU69" s="830" t="s">
        <v>561</v>
      </c>
      <c r="AV69" s="830"/>
      <c r="AW69" s="830"/>
      <c r="AX69" s="830"/>
      <c r="AY69" s="830"/>
      <c r="AZ69" s="832"/>
      <c r="BA69" s="832"/>
      <c r="BB69" s="832"/>
      <c r="BC69" s="832"/>
      <c r="BD69" s="833"/>
      <c r="BE69" s="229"/>
      <c r="BF69" s="229"/>
      <c r="BG69" s="229"/>
      <c r="BH69" s="229"/>
      <c r="BI69" s="229"/>
      <c r="BJ69" s="229"/>
      <c r="BK69" s="229"/>
      <c r="BL69" s="229"/>
      <c r="BM69" s="229"/>
      <c r="BN69" s="229"/>
      <c r="BO69" s="229"/>
      <c r="BP69" s="229"/>
      <c r="BQ69" s="226">
        <v>63</v>
      </c>
      <c r="BR69" s="231"/>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18"/>
    </row>
    <row r="70" spans="1:131" ht="26.25" customHeight="1" x14ac:dyDescent="0.2">
      <c r="A70" s="226">
        <v>3</v>
      </c>
      <c r="B70" s="873" t="s">
        <v>550</v>
      </c>
      <c r="C70" s="874"/>
      <c r="D70" s="874"/>
      <c r="E70" s="874"/>
      <c r="F70" s="874"/>
      <c r="G70" s="874"/>
      <c r="H70" s="874"/>
      <c r="I70" s="874"/>
      <c r="J70" s="874"/>
      <c r="K70" s="874"/>
      <c r="L70" s="874"/>
      <c r="M70" s="874"/>
      <c r="N70" s="874"/>
      <c r="O70" s="874"/>
      <c r="P70" s="875"/>
      <c r="Q70" s="876">
        <v>3611</v>
      </c>
      <c r="R70" s="830"/>
      <c r="S70" s="830"/>
      <c r="T70" s="830"/>
      <c r="U70" s="830"/>
      <c r="V70" s="830">
        <v>3403</v>
      </c>
      <c r="W70" s="830"/>
      <c r="X70" s="830"/>
      <c r="Y70" s="830"/>
      <c r="Z70" s="830"/>
      <c r="AA70" s="830">
        <v>207</v>
      </c>
      <c r="AB70" s="830"/>
      <c r="AC70" s="830"/>
      <c r="AD70" s="830"/>
      <c r="AE70" s="830"/>
      <c r="AF70" s="830">
        <v>207</v>
      </c>
      <c r="AG70" s="830"/>
      <c r="AH70" s="830"/>
      <c r="AI70" s="830"/>
      <c r="AJ70" s="830"/>
      <c r="AK70" s="830">
        <v>50</v>
      </c>
      <c r="AL70" s="830"/>
      <c r="AM70" s="830"/>
      <c r="AN70" s="830"/>
      <c r="AO70" s="830"/>
      <c r="AP70" s="830" t="s">
        <v>561</v>
      </c>
      <c r="AQ70" s="830"/>
      <c r="AR70" s="830"/>
      <c r="AS70" s="830"/>
      <c r="AT70" s="830"/>
      <c r="AU70" s="830" t="s">
        <v>561</v>
      </c>
      <c r="AV70" s="830"/>
      <c r="AW70" s="830"/>
      <c r="AX70" s="830"/>
      <c r="AY70" s="830"/>
      <c r="AZ70" s="832"/>
      <c r="BA70" s="832"/>
      <c r="BB70" s="832"/>
      <c r="BC70" s="832"/>
      <c r="BD70" s="833"/>
      <c r="BE70" s="229"/>
      <c r="BF70" s="229"/>
      <c r="BG70" s="229"/>
      <c r="BH70" s="229"/>
      <c r="BI70" s="229"/>
      <c r="BJ70" s="229"/>
      <c r="BK70" s="229"/>
      <c r="BL70" s="229"/>
      <c r="BM70" s="229"/>
      <c r="BN70" s="229"/>
      <c r="BO70" s="229"/>
      <c r="BP70" s="229"/>
      <c r="BQ70" s="226">
        <v>64</v>
      </c>
      <c r="BR70" s="231"/>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18"/>
    </row>
    <row r="71" spans="1:131" ht="26.25" customHeight="1" x14ac:dyDescent="0.2">
      <c r="A71" s="226">
        <v>4</v>
      </c>
      <c r="B71" s="873" t="s">
        <v>551</v>
      </c>
      <c r="C71" s="874"/>
      <c r="D71" s="874"/>
      <c r="E71" s="874"/>
      <c r="F71" s="874"/>
      <c r="G71" s="874"/>
      <c r="H71" s="874"/>
      <c r="I71" s="874"/>
      <c r="J71" s="874"/>
      <c r="K71" s="874"/>
      <c r="L71" s="874"/>
      <c r="M71" s="874"/>
      <c r="N71" s="874"/>
      <c r="O71" s="874"/>
      <c r="P71" s="875"/>
      <c r="Q71" s="876">
        <v>5236</v>
      </c>
      <c r="R71" s="830"/>
      <c r="S71" s="830"/>
      <c r="T71" s="830"/>
      <c r="U71" s="830"/>
      <c r="V71" s="830">
        <v>4899</v>
      </c>
      <c r="W71" s="830"/>
      <c r="X71" s="830"/>
      <c r="Y71" s="830"/>
      <c r="Z71" s="830"/>
      <c r="AA71" s="830">
        <v>337</v>
      </c>
      <c r="AB71" s="830"/>
      <c r="AC71" s="830"/>
      <c r="AD71" s="830"/>
      <c r="AE71" s="830"/>
      <c r="AF71" s="830">
        <v>337</v>
      </c>
      <c r="AG71" s="830"/>
      <c r="AH71" s="830"/>
      <c r="AI71" s="830"/>
      <c r="AJ71" s="830"/>
      <c r="AK71" s="830">
        <v>863</v>
      </c>
      <c r="AL71" s="830"/>
      <c r="AM71" s="830"/>
      <c r="AN71" s="830"/>
      <c r="AO71" s="830"/>
      <c r="AP71" s="830" t="s">
        <v>561</v>
      </c>
      <c r="AQ71" s="830"/>
      <c r="AR71" s="830"/>
      <c r="AS71" s="830"/>
      <c r="AT71" s="830"/>
      <c r="AU71" s="830" t="s">
        <v>561</v>
      </c>
      <c r="AV71" s="830"/>
      <c r="AW71" s="830"/>
      <c r="AX71" s="830"/>
      <c r="AY71" s="830"/>
      <c r="AZ71" s="832"/>
      <c r="BA71" s="832"/>
      <c r="BB71" s="832"/>
      <c r="BC71" s="832"/>
      <c r="BD71" s="833"/>
      <c r="BE71" s="229"/>
      <c r="BF71" s="229"/>
      <c r="BG71" s="229"/>
      <c r="BH71" s="229"/>
      <c r="BI71" s="229"/>
      <c r="BJ71" s="229"/>
      <c r="BK71" s="229"/>
      <c r="BL71" s="229"/>
      <c r="BM71" s="229"/>
      <c r="BN71" s="229"/>
      <c r="BO71" s="229"/>
      <c r="BP71" s="229"/>
      <c r="BQ71" s="226">
        <v>65</v>
      </c>
      <c r="BR71" s="231"/>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18"/>
    </row>
    <row r="72" spans="1:131" ht="26.25" customHeight="1" x14ac:dyDescent="0.2">
      <c r="A72" s="226">
        <v>5</v>
      </c>
      <c r="B72" s="873" t="s">
        <v>552</v>
      </c>
      <c r="C72" s="874"/>
      <c r="D72" s="874"/>
      <c r="E72" s="874"/>
      <c r="F72" s="874"/>
      <c r="G72" s="874"/>
      <c r="H72" s="874"/>
      <c r="I72" s="874"/>
      <c r="J72" s="874"/>
      <c r="K72" s="874"/>
      <c r="L72" s="874"/>
      <c r="M72" s="874"/>
      <c r="N72" s="874"/>
      <c r="O72" s="874"/>
      <c r="P72" s="875"/>
      <c r="Q72" s="876">
        <v>1148479</v>
      </c>
      <c r="R72" s="830"/>
      <c r="S72" s="830"/>
      <c r="T72" s="830"/>
      <c r="U72" s="830"/>
      <c r="V72" s="830">
        <v>1132469</v>
      </c>
      <c r="W72" s="830"/>
      <c r="X72" s="830"/>
      <c r="Y72" s="830"/>
      <c r="Z72" s="830"/>
      <c r="AA72" s="830">
        <v>16010</v>
      </c>
      <c r="AB72" s="830"/>
      <c r="AC72" s="830"/>
      <c r="AD72" s="830"/>
      <c r="AE72" s="830"/>
      <c r="AF72" s="830">
        <v>16010</v>
      </c>
      <c r="AG72" s="830"/>
      <c r="AH72" s="830"/>
      <c r="AI72" s="830"/>
      <c r="AJ72" s="830"/>
      <c r="AK72" s="830">
        <v>6316</v>
      </c>
      <c r="AL72" s="830"/>
      <c r="AM72" s="830"/>
      <c r="AN72" s="830"/>
      <c r="AO72" s="830"/>
      <c r="AP72" s="830" t="s">
        <v>561</v>
      </c>
      <c r="AQ72" s="830"/>
      <c r="AR72" s="830"/>
      <c r="AS72" s="830"/>
      <c r="AT72" s="830"/>
      <c r="AU72" s="830" t="s">
        <v>561</v>
      </c>
      <c r="AV72" s="830"/>
      <c r="AW72" s="830"/>
      <c r="AX72" s="830"/>
      <c r="AY72" s="830"/>
      <c r="AZ72" s="832"/>
      <c r="BA72" s="832"/>
      <c r="BB72" s="832"/>
      <c r="BC72" s="832"/>
      <c r="BD72" s="833"/>
      <c r="BE72" s="229"/>
      <c r="BF72" s="229"/>
      <c r="BG72" s="229"/>
      <c r="BH72" s="229"/>
      <c r="BI72" s="229"/>
      <c r="BJ72" s="229"/>
      <c r="BK72" s="229"/>
      <c r="BL72" s="229"/>
      <c r="BM72" s="229"/>
      <c r="BN72" s="229"/>
      <c r="BO72" s="229"/>
      <c r="BP72" s="229"/>
      <c r="BQ72" s="226">
        <v>66</v>
      </c>
      <c r="BR72" s="231"/>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18"/>
    </row>
    <row r="73" spans="1:131" ht="26.25" customHeight="1" x14ac:dyDescent="0.2">
      <c r="A73" s="226">
        <v>6</v>
      </c>
      <c r="B73" s="873" t="s">
        <v>553</v>
      </c>
      <c r="C73" s="874"/>
      <c r="D73" s="874"/>
      <c r="E73" s="874"/>
      <c r="F73" s="874"/>
      <c r="G73" s="874"/>
      <c r="H73" s="874"/>
      <c r="I73" s="874"/>
      <c r="J73" s="874"/>
      <c r="K73" s="874"/>
      <c r="L73" s="874"/>
      <c r="M73" s="874"/>
      <c r="N73" s="874"/>
      <c r="O73" s="874"/>
      <c r="P73" s="875"/>
      <c r="Q73" s="876">
        <v>1213</v>
      </c>
      <c r="R73" s="830"/>
      <c r="S73" s="830"/>
      <c r="T73" s="830"/>
      <c r="U73" s="830"/>
      <c r="V73" s="830">
        <v>1170</v>
      </c>
      <c r="W73" s="830"/>
      <c r="X73" s="830"/>
      <c r="Y73" s="830"/>
      <c r="Z73" s="830"/>
      <c r="AA73" s="830">
        <v>43</v>
      </c>
      <c r="AB73" s="830"/>
      <c r="AC73" s="830"/>
      <c r="AD73" s="830"/>
      <c r="AE73" s="830"/>
      <c r="AF73" s="830">
        <v>43</v>
      </c>
      <c r="AG73" s="830"/>
      <c r="AH73" s="830"/>
      <c r="AI73" s="830"/>
      <c r="AJ73" s="830"/>
      <c r="AK73" s="830" t="s">
        <v>561</v>
      </c>
      <c r="AL73" s="830"/>
      <c r="AM73" s="830"/>
      <c r="AN73" s="830"/>
      <c r="AO73" s="830"/>
      <c r="AP73" s="830" t="s">
        <v>561</v>
      </c>
      <c r="AQ73" s="830"/>
      <c r="AR73" s="830"/>
      <c r="AS73" s="830"/>
      <c r="AT73" s="830"/>
      <c r="AU73" s="830" t="s">
        <v>561</v>
      </c>
      <c r="AV73" s="830"/>
      <c r="AW73" s="830"/>
      <c r="AX73" s="830"/>
      <c r="AY73" s="830"/>
      <c r="AZ73" s="832"/>
      <c r="BA73" s="832"/>
      <c r="BB73" s="832"/>
      <c r="BC73" s="832"/>
      <c r="BD73" s="833"/>
      <c r="BE73" s="229"/>
      <c r="BF73" s="229"/>
      <c r="BG73" s="229"/>
      <c r="BH73" s="229"/>
      <c r="BI73" s="229"/>
      <c r="BJ73" s="229"/>
      <c r="BK73" s="229"/>
      <c r="BL73" s="229"/>
      <c r="BM73" s="229"/>
      <c r="BN73" s="229"/>
      <c r="BO73" s="229"/>
      <c r="BP73" s="229"/>
      <c r="BQ73" s="226">
        <v>67</v>
      </c>
      <c r="BR73" s="231"/>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18"/>
    </row>
    <row r="74" spans="1:131" ht="26.25" customHeight="1" x14ac:dyDescent="0.2">
      <c r="A74" s="226">
        <v>7</v>
      </c>
      <c r="B74" s="873"/>
      <c r="C74" s="874"/>
      <c r="D74" s="874"/>
      <c r="E74" s="874"/>
      <c r="F74" s="874"/>
      <c r="G74" s="874"/>
      <c r="H74" s="874"/>
      <c r="I74" s="874"/>
      <c r="J74" s="874"/>
      <c r="K74" s="874"/>
      <c r="L74" s="874"/>
      <c r="M74" s="874"/>
      <c r="N74" s="874"/>
      <c r="O74" s="874"/>
      <c r="P74" s="875"/>
      <c r="Q74" s="876"/>
      <c r="R74" s="830"/>
      <c r="S74" s="830"/>
      <c r="T74" s="830"/>
      <c r="U74" s="830"/>
      <c r="V74" s="830"/>
      <c r="W74" s="830"/>
      <c r="X74" s="830"/>
      <c r="Y74" s="830"/>
      <c r="Z74" s="830"/>
      <c r="AA74" s="830"/>
      <c r="AB74" s="830"/>
      <c r="AC74" s="830"/>
      <c r="AD74" s="830"/>
      <c r="AE74" s="830"/>
      <c r="AF74" s="830"/>
      <c r="AG74" s="830"/>
      <c r="AH74" s="830"/>
      <c r="AI74" s="830"/>
      <c r="AJ74" s="830"/>
      <c r="AK74" s="830"/>
      <c r="AL74" s="830"/>
      <c r="AM74" s="830"/>
      <c r="AN74" s="830"/>
      <c r="AO74" s="830"/>
      <c r="AP74" s="830"/>
      <c r="AQ74" s="830"/>
      <c r="AR74" s="830"/>
      <c r="AS74" s="830"/>
      <c r="AT74" s="830"/>
      <c r="AU74" s="830"/>
      <c r="AV74" s="830"/>
      <c r="AW74" s="830"/>
      <c r="AX74" s="830"/>
      <c r="AY74" s="830"/>
      <c r="AZ74" s="832"/>
      <c r="BA74" s="832"/>
      <c r="BB74" s="832"/>
      <c r="BC74" s="832"/>
      <c r="BD74" s="833"/>
      <c r="BE74" s="229"/>
      <c r="BF74" s="229"/>
      <c r="BG74" s="229"/>
      <c r="BH74" s="229"/>
      <c r="BI74" s="229"/>
      <c r="BJ74" s="229"/>
      <c r="BK74" s="229"/>
      <c r="BL74" s="229"/>
      <c r="BM74" s="229"/>
      <c r="BN74" s="229"/>
      <c r="BO74" s="229"/>
      <c r="BP74" s="229"/>
      <c r="BQ74" s="226">
        <v>68</v>
      </c>
      <c r="BR74" s="231"/>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18"/>
    </row>
    <row r="75" spans="1:131" ht="26.25" customHeight="1" x14ac:dyDescent="0.2">
      <c r="A75" s="226">
        <v>8</v>
      </c>
      <c r="B75" s="873"/>
      <c r="C75" s="874"/>
      <c r="D75" s="874"/>
      <c r="E75" s="874"/>
      <c r="F75" s="874"/>
      <c r="G75" s="874"/>
      <c r="H75" s="874"/>
      <c r="I75" s="874"/>
      <c r="J75" s="874"/>
      <c r="K75" s="874"/>
      <c r="L75" s="874"/>
      <c r="M75" s="874"/>
      <c r="N75" s="874"/>
      <c r="O75" s="874"/>
      <c r="P75" s="875"/>
      <c r="Q75" s="877"/>
      <c r="R75" s="878"/>
      <c r="S75" s="878"/>
      <c r="T75" s="878"/>
      <c r="U75" s="834"/>
      <c r="V75" s="879"/>
      <c r="W75" s="878"/>
      <c r="X75" s="878"/>
      <c r="Y75" s="878"/>
      <c r="Z75" s="834"/>
      <c r="AA75" s="879"/>
      <c r="AB75" s="878"/>
      <c r="AC75" s="878"/>
      <c r="AD75" s="878"/>
      <c r="AE75" s="834"/>
      <c r="AF75" s="879"/>
      <c r="AG75" s="878"/>
      <c r="AH75" s="878"/>
      <c r="AI75" s="878"/>
      <c r="AJ75" s="834"/>
      <c r="AK75" s="879"/>
      <c r="AL75" s="878"/>
      <c r="AM75" s="878"/>
      <c r="AN75" s="878"/>
      <c r="AO75" s="834"/>
      <c r="AP75" s="879"/>
      <c r="AQ75" s="878"/>
      <c r="AR75" s="878"/>
      <c r="AS75" s="878"/>
      <c r="AT75" s="834"/>
      <c r="AU75" s="879"/>
      <c r="AV75" s="878"/>
      <c r="AW75" s="878"/>
      <c r="AX75" s="878"/>
      <c r="AY75" s="834"/>
      <c r="AZ75" s="832"/>
      <c r="BA75" s="832"/>
      <c r="BB75" s="832"/>
      <c r="BC75" s="832"/>
      <c r="BD75" s="833"/>
      <c r="BE75" s="229"/>
      <c r="BF75" s="229"/>
      <c r="BG75" s="229"/>
      <c r="BH75" s="229"/>
      <c r="BI75" s="229"/>
      <c r="BJ75" s="229"/>
      <c r="BK75" s="229"/>
      <c r="BL75" s="229"/>
      <c r="BM75" s="229"/>
      <c r="BN75" s="229"/>
      <c r="BO75" s="229"/>
      <c r="BP75" s="229"/>
      <c r="BQ75" s="226">
        <v>69</v>
      </c>
      <c r="BR75" s="231"/>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18"/>
    </row>
    <row r="76" spans="1:131" ht="26.25" customHeight="1" x14ac:dyDescent="0.2">
      <c r="A76" s="226">
        <v>9</v>
      </c>
      <c r="B76" s="873"/>
      <c r="C76" s="874"/>
      <c r="D76" s="874"/>
      <c r="E76" s="874"/>
      <c r="F76" s="874"/>
      <c r="G76" s="874"/>
      <c r="H76" s="874"/>
      <c r="I76" s="874"/>
      <c r="J76" s="874"/>
      <c r="K76" s="874"/>
      <c r="L76" s="874"/>
      <c r="M76" s="874"/>
      <c r="N76" s="874"/>
      <c r="O76" s="874"/>
      <c r="P76" s="875"/>
      <c r="Q76" s="877"/>
      <c r="R76" s="878"/>
      <c r="S76" s="878"/>
      <c r="T76" s="878"/>
      <c r="U76" s="834"/>
      <c r="V76" s="879"/>
      <c r="W76" s="878"/>
      <c r="X76" s="878"/>
      <c r="Y76" s="878"/>
      <c r="Z76" s="834"/>
      <c r="AA76" s="879"/>
      <c r="AB76" s="878"/>
      <c r="AC76" s="878"/>
      <c r="AD76" s="878"/>
      <c r="AE76" s="834"/>
      <c r="AF76" s="879"/>
      <c r="AG76" s="878"/>
      <c r="AH76" s="878"/>
      <c r="AI76" s="878"/>
      <c r="AJ76" s="834"/>
      <c r="AK76" s="879"/>
      <c r="AL76" s="878"/>
      <c r="AM76" s="878"/>
      <c r="AN76" s="878"/>
      <c r="AO76" s="834"/>
      <c r="AP76" s="879"/>
      <c r="AQ76" s="878"/>
      <c r="AR76" s="878"/>
      <c r="AS76" s="878"/>
      <c r="AT76" s="834"/>
      <c r="AU76" s="879"/>
      <c r="AV76" s="878"/>
      <c r="AW76" s="878"/>
      <c r="AX76" s="878"/>
      <c r="AY76" s="834"/>
      <c r="AZ76" s="832"/>
      <c r="BA76" s="832"/>
      <c r="BB76" s="832"/>
      <c r="BC76" s="832"/>
      <c r="BD76" s="833"/>
      <c r="BE76" s="229"/>
      <c r="BF76" s="229"/>
      <c r="BG76" s="229"/>
      <c r="BH76" s="229"/>
      <c r="BI76" s="229"/>
      <c r="BJ76" s="229"/>
      <c r="BK76" s="229"/>
      <c r="BL76" s="229"/>
      <c r="BM76" s="229"/>
      <c r="BN76" s="229"/>
      <c r="BO76" s="229"/>
      <c r="BP76" s="229"/>
      <c r="BQ76" s="226">
        <v>70</v>
      </c>
      <c r="BR76" s="231"/>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18"/>
    </row>
    <row r="77" spans="1:131" ht="26.25" customHeight="1" x14ac:dyDescent="0.2">
      <c r="A77" s="226">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29"/>
      <c r="BF77" s="229"/>
      <c r="BG77" s="229"/>
      <c r="BH77" s="229"/>
      <c r="BI77" s="229"/>
      <c r="BJ77" s="229"/>
      <c r="BK77" s="229"/>
      <c r="BL77" s="229"/>
      <c r="BM77" s="229"/>
      <c r="BN77" s="229"/>
      <c r="BO77" s="229"/>
      <c r="BP77" s="229"/>
      <c r="BQ77" s="226">
        <v>71</v>
      </c>
      <c r="BR77" s="231"/>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18"/>
    </row>
    <row r="78" spans="1:131" ht="26.25" customHeight="1" x14ac:dyDescent="0.2">
      <c r="A78" s="226">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29"/>
      <c r="BF78" s="229"/>
      <c r="BG78" s="229"/>
      <c r="BH78" s="229"/>
      <c r="BI78" s="229"/>
      <c r="BJ78" s="218"/>
      <c r="BK78" s="218"/>
      <c r="BL78" s="218"/>
      <c r="BM78" s="218"/>
      <c r="BN78" s="218"/>
      <c r="BO78" s="229"/>
      <c r="BP78" s="229"/>
      <c r="BQ78" s="226">
        <v>72</v>
      </c>
      <c r="BR78" s="231"/>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18"/>
    </row>
    <row r="79" spans="1:131" ht="26.25" customHeight="1" x14ac:dyDescent="0.2">
      <c r="A79" s="226">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29"/>
      <c r="BF79" s="229"/>
      <c r="BG79" s="229"/>
      <c r="BH79" s="229"/>
      <c r="BI79" s="229"/>
      <c r="BJ79" s="218"/>
      <c r="BK79" s="218"/>
      <c r="BL79" s="218"/>
      <c r="BM79" s="218"/>
      <c r="BN79" s="218"/>
      <c r="BO79" s="229"/>
      <c r="BP79" s="229"/>
      <c r="BQ79" s="226">
        <v>73</v>
      </c>
      <c r="BR79" s="231"/>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18"/>
    </row>
    <row r="80" spans="1:131" ht="26.25" customHeight="1" x14ac:dyDescent="0.2">
      <c r="A80" s="226">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29"/>
      <c r="BF80" s="229"/>
      <c r="BG80" s="229"/>
      <c r="BH80" s="229"/>
      <c r="BI80" s="229"/>
      <c r="BJ80" s="229"/>
      <c r="BK80" s="229"/>
      <c r="BL80" s="229"/>
      <c r="BM80" s="229"/>
      <c r="BN80" s="229"/>
      <c r="BO80" s="229"/>
      <c r="BP80" s="229"/>
      <c r="BQ80" s="226">
        <v>74</v>
      </c>
      <c r="BR80" s="231"/>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18"/>
    </row>
    <row r="81" spans="1:131" ht="26.25" customHeight="1" x14ac:dyDescent="0.2">
      <c r="A81" s="226">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29"/>
      <c r="BF81" s="229"/>
      <c r="BG81" s="229"/>
      <c r="BH81" s="229"/>
      <c r="BI81" s="229"/>
      <c r="BJ81" s="229"/>
      <c r="BK81" s="229"/>
      <c r="BL81" s="229"/>
      <c r="BM81" s="229"/>
      <c r="BN81" s="229"/>
      <c r="BO81" s="229"/>
      <c r="BP81" s="229"/>
      <c r="BQ81" s="226">
        <v>75</v>
      </c>
      <c r="BR81" s="231"/>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18"/>
    </row>
    <row r="82" spans="1:131" ht="26.25" customHeight="1" x14ac:dyDescent="0.2">
      <c r="A82" s="226">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29"/>
      <c r="BF82" s="229"/>
      <c r="BG82" s="229"/>
      <c r="BH82" s="229"/>
      <c r="BI82" s="229"/>
      <c r="BJ82" s="229"/>
      <c r="BK82" s="229"/>
      <c r="BL82" s="229"/>
      <c r="BM82" s="229"/>
      <c r="BN82" s="229"/>
      <c r="BO82" s="229"/>
      <c r="BP82" s="229"/>
      <c r="BQ82" s="226">
        <v>76</v>
      </c>
      <c r="BR82" s="231"/>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18"/>
    </row>
    <row r="83" spans="1:131" ht="26.25" customHeight="1" x14ac:dyDescent="0.2">
      <c r="A83" s="226">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29"/>
      <c r="BF83" s="229"/>
      <c r="BG83" s="229"/>
      <c r="BH83" s="229"/>
      <c r="BI83" s="229"/>
      <c r="BJ83" s="229"/>
      <c r="BK83" s="229"/>
      <c r="BL83" s="229"/>
      <c r="BM83" s="229"/>
      <c r="BN83" s="229"/>
      <c r="BO83" s="229"/>
      <c r="BP83" s="229"/>
      <c r="BQ83" s="226">
        <v>77</v>
      </c>
      <c r="BR83" s="231"/>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18"/>
    </row>
    <row r="84" spans="1:131" ht="26.25" customHeight="1" x14ac:dyDescent="0.2">
      <c r="A84" s="226">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29"/>
      <c r="BF84" s="229"/>
      <c r="BG84" s="229"/>
      <c r="BH84" s="229"/>
      <c r="BI84" s="229"/>
      <c r="BJ84" s="229"/>
      <c r="BK84" s="229"/>
      <c r="BL84" s="229"/>
      <c r="BM84" s="229"/>
      <c r="BN84" s="229"/>
      <c r="BO84" s="229"/>
      <c r="BP84" s="229"/>
      <c r="BQ84" s="226">
        <v>78</v>
      </c>
      <c r="BR84" s="231"/>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18"/>
    </row>
    <row r="85" spans="1:131" ht="26.25" customHeight="1" x14ac:dyDescent="0.2">
      <c r="A85" s="226">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29"/>
      <c r="BF85" s="229"/>
      <c r="BG85" s="229"/>
      <c r="BH85" s="229"/>
      <c r="BI85" s="229"/>
      <c r="BJ85" s="229"/>
      <c r="BK85" s="229"/>
      <c r="BL85" s="229"/>
      <c r="BM85" s="229"/>
      <c r="BN85" s="229"/>
      <c r="BO85" s="229"/>
      <c r="BP85" s="229"/>
      <c r="BQ85" s="226">
        <v>79</v>
      </c>
      <c r="BR85" s="231"/>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18"/>
    </row>
    <row r="86" spans="1:131" ht="26.25" customHeight="1" x14ac:dyDescent="0.2">
      <c r="A86" s="226">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29"/>
      <c r="BF86" s="229"/>
      <c r="BG86" s="229"/>
      <c r="BH86" s="229"/>
      <c r="BI86" s="229"/>
      <c r="BJ86" s="229"/>
      <c r="BK86" s="229"/>
      <c r="BL86" s="229"/>
      <c r="BM86" s="229"/>
      <c r="BN86" s="229"/>
      <c r="BO86" s="229"/>
      <c r="BP86" s="229"/>
      <c r="BQ86" s="226">
        <v>80</v>
      </c>
      <c r="BR86" s="231"/>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18"/>
    </row>
    <row r="87" spans="1:131" ht="26.25" customHeight="1" x14ac:dyDescent="0.2">
      <c r="A87" s="232">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29"/>
      <c r="BF87" s="229"/>
      <c r="BG87" s="229"/>
      <c r="BH87" s="229"/>
      <c r="BI87" s="229"/>
      <c r="BJ87" s="229"/>
      <c r="BK87" s="229"/>
      <c r="BL87" s="229"/>
      <c r="BM87" s="229"/>
      <c r="BN87" s="229"/>
      <c r="BO87" s="229"/>
      <c r="BP87" s="229"/>
      <c r="BQ87" s="226">
        <v>81</v>
      </c>
      <c r="BR87" s="231"/>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18"/>
    </row>
    <row r="88" spans="1:131" ht="26.25" customHeight="1" thickBot="1" x14ac:dyDescent="0.25">
      <c r="A88" s="228" t="s">
        <v>377</v>
      </c>
      <c r="B88" s="789" t="s">
        <v>402</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16616</v>
      </c>
      <c r="AG88" s="844"/>
      <c r="AH88" s="844"/>
      <c r="AI88" s="844"/>
      <c r="AJ88" s="844"/>
      <c r="AK88" s="841"/>
      <c r="AL88" s="841"/>
      <c r="AM88" s="841"/>
      <c r="AN88" s="841"/>
      <c r="AO88" s="841"/>
      <c r="AP88" s="844" t="s">
        <v>561</v>
      </c>
      <c r="AQ88" s="844"/>
      <c r="AR88" s="844"/>
      <c r="AS88" s="844"/>
      <c r="AT88" s="844"/>
      <c r="AU88" s="844" t="s">
        <v>561</v>
      </c>
      <c r="AV88" s="844"/>
      <c r="AW88" s="844"/>
      <c r="AX88" s="844"/>
      <c r="AY88" s="844"/>
      <c r="AZ88" s="849"/>
      <c r="BA88" s="849"/>
      <c r="BB88" s="849"/>
      <c r="BC88" s="849"/>
      <c r="BD88" s="850"/>
      <c r="BE88" s="229"/>
      <c r="BF88" s="229"/>
      <c r="BG88" s="229"/>
      <c r="BH88" s="229"/>
      <c r="BI88" s="229"/>
      <c r="BJ88" s="229"/>
      <c r="BK88" s="229"/>
      <c r="BL88" s="229"/>
      <c r="BM88" s="229"/>
      <c r="BN88" s="229"/>
      <c r="BO88" s="229"/>
      <c r="BP88" s="229"/>
      <c r="BQ88" s="226">
        <v>82</v>
      </c>
      <c r="BR88" s="231"/>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18"/>
    </row>
    <row r="89" spans="1:131" ht="26.25" hidden="1" customHeight="1" x14ac:dyDescent="0.2">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18"/>
    </row>
    <row r="90" spans="1:131" ht="26.25" hidden="1" customHeight="1" x14ac:dyDescent="0.2">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18"/>
    </row>
    <row r="91" spans="1:131" ht="26.25" hidden="1" customHeight="1" x14ac:dyDescent="0.2">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18"/>
    </row>
    <row r="92" spans="1:131" ht="26.25" hidden="1" customHeight="1" x14ac:dyDescent="0.2">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18"/>
    </row>
    <row r="93" spans="1:131" ht="26.25" hidden="1" customHeight="1" x14ac:dyDescent="0.2">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18"/>
    </row>
    <row r="94" spans="1:131" ht="26.25" hidden="1" customHeight="1" x14ac:dyDescent="0.2">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18"/>
    </row>
    <row r="95" spans="1:131" ht="26.25" hidden="1" customHeight="1" x14ac:dyDescent="0.2">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18"/>
    </row>
    <row r="96" spans="1:131" ht="26.25" hidden="1" customHeight="1" x14ac:dyDescent="0.2">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18"/>
    </row>
    <row r="97" spans="1:131" ht="26.25" hidden="1" customHeight="1" x14ac:dyDescent="0.2">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18"/>
    </row>
    <row r="98" spans="1:131" ht="26.25" hidden="1" customHeight="1" x14ac:dyDescent="0.2">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18"/>
    </row>
    <row r="99" spans="1:131" ht="26.25" hidden="1" customHeight="1" x14ac:dyDescent="0.2">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18"/>
    </row>
    <row r="100" spans="1:131" ht="26.25" hidden="1" customHeight="1" x14ac:dyDescent="0.2">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18"/>
    </row>
    <row r="101" spans="1:131" ht="26.25" hidden="1" customHeight="1" x14ac:dyDescent="0.2">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18"/>
    </row>
    <row r="102" spans="1:131" ht="26.25" customHeight="1" thickBot="1" x14ac:dyDescent="0.25">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377</v>
      </c>
      <c r="BR102" s="789" t="s">
        <v>403</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v>169</v>
      </c>
      <c r="CS102" s="852"/>
      <c r="CT102" s="852"/>
      <c r="CU102" s="852"/>
      <c r="CV102" s="891"/>
      <c r="CW102" s="890">
        <v>74</v>
      </c>
      <c r="CX102" s="852"/>
      <c r="CY102" s="852"/>
      <c r="CZ102" s="852"/>
      <c r="DA102" s="891"/>
      <c r="DB102" s="890" t="s">
        <v>561</v>
      </c>
      <c r="DC102" s="852"/>
      <c r="DD102" s="852"/>
      <c r="DE102" s="852"/>
      <c r="DF102" s="891"/>
      <c r="DG102" s="890" t="s">
        <v>561</v>
      </c>
      <c r="DH102" s="852"/>
      <c r="DI102" s="852"/>
      <c r="DJ102" s="852"/>
      <c r="DK102" s="891"/>
      <c r="DL102" s="890" t="s">
        <v>561</v>
      </c>
      <c r="DM102" s="852"/>
      <c r="DN102" s="852"/>
      <c r="DO102" s="852"/>
      <c r="DP102" s="891"/>
      <c r="DQ102" s="890" t="s">
        <v>561</v>
      </c>
      <c r="DR102" s="852"/>
      <c r="DS102" s="852"/>
      <c r="DT102" s="852"/>
      <c r="DU102" s="891"/>
      <c r="DV102" s="789"/>
      <c r="DW102" s="790"/>
      <c r="DX102" s="790"/>
      <c r="DY102" s="790"/>
      <c r="DZ102" s="914"/>
      <c r="EA102" s="218"/>
    </row>
    <row r="103" spans="1:131" ht="26.25" customHeight="1" x14ac:dyDescent="0.2">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5" t="s">
        <v>404</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18"/>
    </row>
    <row r="104" spans="1:131" ht="26.25" customHeight="1" x14ac:dyDescent="0.2">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6" t="s">
        <v>405</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18"/>
    </row>
    <row r="105" spans="1:131" ht="11.25" customHeight="1" x14ac:dyDescent="0.2">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2">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5">
      <c r="A107" s="237" t="s">
        <v>406</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407</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2">
      <c r="A108" s="917" t="s">
        <v>408</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409</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18" customFormat="1" ht="26.25" customHeight="1" x14ac:dyDescent="0.2">
      <c r="A109" s="912" t="s">
        <v>410</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411</v>
      </c>
      <c r="AB109" s="893"/>
      <c r="AC109" s="893"/>
      <c r="AD109" s="893"/>
      <c r="AE109" s="894"/>
      <c r="AF109" s="892" t="s">
        <v>412</v>
      </c>
      <c r="AG109" s="893"/>
      <c r="AH109" s="893"/>
      <c r="AI109" s="893"/>
      <c r="AJ109" s="894"/>
      <c r="AK109" s="892" t="s">
        <v>294</v>
      </c>
      <c r="AL109" s="893"/>
      <c r="AM109" s="893"/>
      <c r="AN109" s="893"/>
      <c r="AO109" s="894"/>
      <c r="AP109" s="892" t="s">
        <v>413</v>
      </c>
      <c r="AQ109" s="893"/>
      <c r="AR109" s="893"/>
      <c r="AS109" s="893"/>
      <c r="AT109" s="895"/>
      <c r="AU109" s="912" t="s">
        <v>410</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411</v>
      </c>
      <c r="BR109" s="893"/>
      <c r="BS109" s="893"/>
      <c r="BT109" s="893"/>
      <c r="BU109" s="894"/>
      <c r="BV109" s="892" t="s">
        <v>412</v>
      </c>
      <c r="BW109" s="893"/>
      <c r="BX109" s="893"/>
      <c r="BY109" s="893"/>
      <c r="BZ109" s="894"/>
      <c r="CA109" s="892" t="s">
        <v>294</v>
      </c>
      <c r="CB109" s="893"/>
      <c r="CC109" s="893"/>
      <c r="CD109" s="893"/>
      <c r="CE109" s="894"/>
      <c r="CF109" s="913" t="s">
        <v>413</v>
      </c>
      <c r="CG109" s="913"/>
      <c r="CH109" s="913"/>
      <c r="CI109" s="913"/>
      <c r="CJ109" s="913"/>
      <c r="CK109" s="892" t="s">
        <v>414</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411</v>
      </c>
      <c r="DH109" s="893"/>
      <c r="DI109" s="893"/>
      <c r="DJ109" s="893"/>
      <c r="DK109" s="894"/>
      <c r="DL109" s="892" t="s">
        <v>412</v>
      </c>
      <c r="DM109" s="893"/>
      <c r="DN109" s="893"/>
      <c r="DO109" s="893"/>
      <c r="DP109" s="894"/>
      <c r="DQ109" s="892" t="s">
        <v>294</v>
      </c>
      <c r="DR109" s="893"/>
      <c r="DS109" s="893"/>
      <c r="DT109" s="893"/>
      <c r="DU109" s="894"/>
      <c r="DV109" s="892" t="s">
        <v>413</v>
      </c>
      <c r="DW109" s="893"/>
      <c r="DX109" s="893"/>
      <c r="DY109" s="893"/>
      <c r="DZ109" s="895"/>
    </row>
    <row r="110" spans="1:131" s="218" customFormat="1" ht="26.25" customHeight="1" x14ac:dyDescent="0.2">
      <c r="A110" s="896" t="s">
        <v>415</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884513</v>
      </c>
      <c r="AB110" s="900"/>
      <c r="AC110" s="900"/>
      <c r="AD110" s="900"/>
      <c r="AE110" s="901"/>
      <c r="AF110" s="902">
        <v>939768</v>
      </c>
      <c r="AG110" s="900"/>
      <c r="AH110" s="900"/>
      <c r="AI110" s="900"/>
      <c r="AJ110" s="901"/>
      <c r="AK110" s="902">
        <v>860633</v>
      </c>
      <c r="AL110" s="900"/>
      <c r="AM110" s="900"/>
      <c r="AN110" s="900"/>
      <c r="AO110" s="901"/>
      <c r="AP110" s="903">
        <v>15.8</v>
      </c>
      <c r="AQ110" s="904"/>
      <c r="AR110" s="904"/>
      <c r="AS110" s="904"/>
      <c r="AT110" s="905"/>
      <c r="AU110" s="906" t="s">
        <v>69</v>
      </c>
      <c r="AV110" s="907"/>
      <c r="AW110" s="907"/>
      <c r="AX110" s="907"/>
      <c r="AY110" s="907"/>
      <c r="AZ110" s="929" t="s">
        <v>416</v>
      </c>
      <c r="BA110" s="897"/>
      <c r="BB110" s="897"/>
      <c r="BC110" s="897"/>
      <c r="BD110" s="897"/>
      <c r="BE110" s="897"/>
      <c r="BF110" s="897"/>
      <c r="BG110" s="897"/>
      <c r="BH110" s="897"/>
      <c r="BI110" s="897"/>
      <c r="BJ110" s="897"/>
      <c r="BK110" s="897"/>
      <c r="BL110" s="897"/>
      <c r="BM110" s="897"/>
      <c r="BN110" s="897"/>
      <c r="BO110" s="897"/>
      <c r="BP110" s="898"/>
      <c r="BQ110" s="930">
        <v>7036964</v>
      </c>
      <c r="BR110" s="931"/>
      <c r="BS110" s="931"/>
      <c r="BT110" s="931"/>
      <c r="BU110" s="931"/>
      <c r="BV110" s="931">
        <v>6794099</v>
      </c>
      <c r="BW110" s="931"/>
      <c r="BX110" s="931"/>
      <c r="BY110" s="931"/>
      <c r="BZ110" s="931"/>
      <c r="CA110" s="931">
        <v>7507029</v>
      </c>
      <c r="CB110" s="931"/>
      <c r="CC110" s="931"/>
      <c r="CD110" s="931"/>
      <c r="CE110" s="931"/>
      <c r="CF110" s="944">
        <v>137.80000000000001</v>
      </c>
      <c r="CG110" s="945"/>
      <c r="CH110" s="945"/>
      <c r="CI110" s="945"/>
      <c r="CJ110" s="945"/>
      <c r="CK110" s="946" t="s">
        <v>417</v>
      </c>
      <c r="CL110" s="947"/>
      <c r="CM110" s="929" t="s">
        <v>418</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122</v>
      </c>
      <c r="DH110" s="931"/>
      <c r="DI110" s="931"/>
      <c r="DJ110" s="931"/>
      <c r="DK110" s="931"/>
      <c r="DL110" s="931" t="s">
        <v>122</v>
      </c>
      <c r="DM110" s="931"/>
      <c r="DN110" s="931"/>
      <c r="DO110" s="931"/>
      <c r="DP110" s="931"/>
      <c r="DQ110" s="931" t="s">
        <v>122</v>
      </c>
      <c r="DR110" s="931"/>
      <c r="DS110" s="931"/>
      <c r="DT110" s="931"/>
      <c r="DU110" s="931"/>
      <c r="DV110" s="932" t="s">
        <v>122</v>
      </c>
      <c r="DW110" s="932"/>
      <c r="DX110" s="932"/>
      <c r="DY110" s="932"/>
      <c r="DZ110" s="933"/>
    </row>
    <row r="111" spans="1:131" s="218" customFormat="1" ht="26.25" customHeight="1" x14ac:dyDescent="0.2">
      <c r="A111" s="934" t="s">
        <v>419</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420</v>
      </c>
      <c r="BA111" s="923"/>
      <c r="BB111" s="923"/>
      <c r="BC111" s="923"/>
      <c r="BD111" s="923"/>
      <c r="BE111" s="923"/>
      <c r="BF111" s="923"/>
      <c r="BG111" s="923"/>
      <c r="BH111" s="923"/>
      <c r="BI111" s="923"/>
      <c r="BJ111" s="923"/>
      <c r="BK111" s="923"/>
      <c r="BL111" s="923"/>
      <c r="BM111" s="923"/>
      <c r="BN111" s="923"/>
      <c r="BO111" s="923"/>
      <c r="BP111" s="924"/>
      <c r="BQ111" s="925" t="s">
        <v>122</v>
      </c>
      <c r="BR111" s="926"/>
      <c r="BS111" s="926"/>
      <c r="BT111" s="926"/>
      <c r="BU111" s="926"/>
      <c r="BV111" s="926" t="s">
        <v>122</v>
      </c>
      <c r="BW111" s="926"/>
      <c r="BX111" s="926"/>
      <c r="BY111" s="926"/>
      <c r="BZ111" s="926"/>
      <c r="CA111" s="926" t="s">
        <v>122</v>
      </c>
      <c r="CB111" s="926"/>
      <c r="CC111" s="926"/>
      <c r="CD111" s="926"/>
      <c r="CE111" s="926"/>
      <c r="CF111" s="920" t="s">
        <v>122</v>
      </c>
      <c r="CG111" s="921"/>
      <c r="CH111" s="921"/>
      <c r="CI111" s="921"/>
      <c r="CJ111" s="921"/>
      <c r="CK111" s="948"/>
      <c r="CL111" s="949"/>
      <c r="CM111" s="922" t="s">
        <v>421</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18" customFormat="1" ht="26.25" customHeight="1" x14ac:dyDescent="0.2">
      <c r="A112" s="952" t="s">
        <v>422</v>
      </c>
      <c r="B112" s="953"/>
      <c r="C112" s="923" t="s">
        <v>423</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424</v>
      </c>
      <c r="BA112" s="923"/>
      <c r="BB112" s="923"/>
      <c r="BC112" s="923"/>
      <c r="BD112" s="923"/>
      <c r="BE112" s="923"/>
      <c r="BF112" s="923"/>
      <c r="BG112" s="923"/>
      <c r="BH112" s="923"/>
      <c r="BI112" s="923"/>
      <c r="BJ112" s="923"/>
      <c r="BK112" s="923"/>
      <c r="BL112" s="923"/>
      <c r="BM112" s="923"/>
      <c r="BN112" s="923"/>
      <c r="BO112" s="923"/>
      <c r="BP112" s="924"/>
      <c r="BQ112" s="925">
        <v>1962635</v>
      </c>
      <c r="BR112" s="926"/>
      <c r="BS112" s="926"/>
      <c r="BT112" s="926"/>
      <c r="BU112" s="926"/>
      <c r="BV112" s="926">
        <v>2203557</v>
      </c>
      <c r="BW112" s="926"/>
      <c r="BX112" s="926"/>
      <c r="BY112" s="926"/>
      <c r="BZ112" s="926"/>
      <c r="CA112" s="926">
        <v>2016874</v>
      </c>
      <c r="CB112" s="926"/>
      <c r="CC112" s="926"/>
      <c r="CD112" s="926"/>
      <c r="CE112" s="926"/>
      <c r="CF112" s="920">
        <v>37</v>
      </c>
      <c r="CG112" s="921"/>
      <c r="CH112" s="921"/>
      <c r="CI112" s="921"/>
      <c r="CJ112" s="921"/>
      <c r="CK112" s="948"/>
      <c r="CL112" s="949"/>
      <c r="CM112" s="922" t="s">
        <v>425</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18" customFormat="1" ht="26.25" customHeight="1" x14ac:dyDescent="0.2">
      <c r="A113" s="954"/>
      <c r="B113" s="955"/>
      <c r="C113" s="923" t="s">
        <v>426</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162767</v>
      </c>
      <c r="AB113" s="938"/>
      <c r="AC113" s="938"/>
      <c r="AD113" s="938"/>
      <c r="AE113" s="939"/>
      <c r="AF113" s="940">
        <v>157040</v>
      </c>
      <c r="AG113" s="938"/>
      <c r="AH113" s="938"/>
      <c r="AI113" s="938"/>
      <c r="AJ113" s="939"/>
      <c r="AK113" s="940">
        <v>152518</v>
      </c>
      <c r="AL113" s="938"/>
      <c r="AM113" s="938"/>
      <c r="AN113" s="938"/>
      <c r="AO113" s="939"/>
      <c r="AP113" s="941">
        <v>2.8</v>
      </c>
      <c r="AQ113" s="942"/>
      <c r="AR113" s="942"/>
      <c r="AS113" s="942"/>
      <c r="AT113" s="943"/>
      <c r="AU113" s="908"/>
      <c r="AV113" s="909"/>
      <c r="AW113" s="909"/>
      <c r="AX113" s="909"/>
      <c r="AY113" s="909"/>
      <c r="AZ113" s="922" t="s">
        <v>427</v>
      </c>
      <c r="BA113" s="923"/>
      <c r="BB113" s="923"/>
      <c r="BC113" s="923"/>
      <c r="BD113" s="923"/>
      <c r="BE113" s="923"/>
      <c r="BF113" s="923"/>
      <c r="BG113" s="923"/>
      <c r="BH113" s="923"/>
      <c r="BI113" s="923"/>
      <c r="BJ113" s="923"/>
      <c r="BK113" s="923"/>
      <c r="BL113" s="923"/>
      <c r="BM113" s="923"/>
      <c r="BN113" s="923"/>
      <c r="BO113" s="923"/>
      <c r="BP113" s="924"/>
      <c r="BQ113" s="925" t="s">
        <v>122</v>
      </c>
      <c r="BR113" s="926"/>
      <c r="BS113" s="926"/>
      <c r="BT113" s="926"/>
      <c r="BU113" s="926"/>
      <c r="BV113" s="926" t="s">
        <v>122</v>
      </c>
      <c r="BW113" s="926"/>
      <c r="BX113" s="926"/>
      <c r="BY113" s="926"/>
      <c r="BZ113" s="926"/>
      <c r="CA113" s="926" t="s">
        <v>122</v>
      </c>
      <c r="CB113" s="926"/>
      <c r="CC113" s="926"/>
      <c r="CD113" s="926"/>
      <c r="CE113" s="926"/>
      <c r="CF113" s="920" t="s">
        <v>122</v>
      </c>
      <c r="CG113" s="921"/>
      <c r="CH113" s="921"/>
      <c r="CI113" s="921"/>
      <c r="CJ113" s="921"/>
      <c r="CK113" s="948"/>
      <c r="CL113" s="949"/>
      <c r="CM113" s="922" t="s">
        <v>428</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18" customFormat="1" ht="26.25" customHeight="1" x14ac:dyDescent="0.2">
      <c r="A114" s="954"/>
      <c r="B114" s="955"/>
      <c r="C114" s="923" t="s">
        <v>429</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t="s">
        <v>122</v>
      </c>
      <c r="AB114" s="959"/>
      <c r="AC114" s="959"/>
      <c r="AD114" s="959"/>
      <c r="AE114" s="960"/>
      <c r="AF114" s="961" t="s">
        <v>122</v>
      </c>
      <c r="AG114" s="959"/>
      <c r="AH114" s="959"/>
      <c r="AI114" s="959"/>
      <c r="AJ114" s="960"/>
      <c r="AK114" s="961" t="s">
        <v>122</v>
      </c>
      <c r="AL114" s="959"/>
      <c r="AM114" s="959"/>
      <c r="AN114" s="959"/>
      <c r="AO114" s="960"/>
      <c r="AP114" s="962" t="s">
        <v>122</v>
      </c>
      <c r="AQ114" s="963"/>
      <c r="AR114" s="963"/>
      <c r="AS114" s="963"/>
      <c r="AT114" s="964"/>
      <c r="AU114" s="908"/>
      <c r="AV114" s="909"/>
      <c r="AW114" s="909"/>
      <c r="AX114" s="909"/>
      <c r="AY114" s="909"/>
      <c r="AZ114" s="922" t="s">
        <v>430</v>
      </c>
      <c r="BA114" s="923"/>
      <c r="BB114" s="923"/>
      <c r="BC114" s="923"/>
      <c r="BD114" s="923"/>
      <c r="BE114" s="923"/>
      <c r="BF114" s="923"/>
      <c r="BG114" s="923"/>
      <c r="BH114" s="923"/>
      <c r="BI114" s="923"/>
      <c r="BJ114" s="923"/>
      <c r="BK114" s="923"/>
      <c r="BL114" s="923"/>
      <c r="BM114" s="923"/>
      <c r="BN114" s="923"/>
      <c r="BO114" s="923"/>
      <c r="BP114" s="924"/>
      <c r="BQ114" s="925">
        <v>2651464</v>
      </c>
      <c r="BR114" s="926"/>
      <c r="BS114" s="926"/>
      <c r="BT114" s="926"/>
      <c r="BU114" s="926"/>
      <c r="BV114" s="926">
        <v>2620684</v>
      </c>
      <c r="BW114" s="926"/>
      <c r="BX114" s="926"/>
      <c r="BY114" s="926"/>
      <c r="BZ114" s="926"/>
      <c r="CA114" s="926">
        <v>2577976</v>
      </c>
      <c r="CB114" s="926"/>
      <c r="CC114" s="926"/>
      <c r="CD114" s="926"/>
      <c r="CE114" s="926"/>
      <c r="CF114" s="920">
        <v>47.3</v>
      </c>
      <c r="CG114" s="921"/>
      <c r="CH114" s="921"/>
      <c r="CI114" s="921"/>
      <c r="CJ114" s="921"/>
      <c r="CK114" s="948"/>
      <c r="CL114" s="949"/>
      <c r="CM114" s="922" t="s">
        <v>431</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18" customFormat="1" ht="26.25" customHeight="1" x14ac:dyDescent="0.2">
      <c r="A115" s="954"/>
      <c r="B115" s="955"/>
      <c r="C115" s="923" t="s">
        <v>432</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t="s">
        <v>122</v>
      </c>
      <c r="AB115" s="938"/>
      <c r="AC115" s="938"/>
      <c r="AD115" s="938"/>
      <c r="AE115" s="939"/>
      <c r="AF115" s="940" t="s">
        <v>122</v>
      </c>
      <c r="AG115" s="938"/>
      <c r="AH115" s="938"/>
      <c r="AI115" s="938"/>
      <c r="AJ115" s="939"/>
      <c r="AK115" s="940" t="s">
        <v>122</v>
      </c>
      <c r="AL115" s="938"/>
      <c r="AM115" s="938"/>
      <c r="AN115" s="938"/>
      <c r="AO115" s="939"/>
      <c r="AP115" s="941" t="s">
        <v>122</v>
      </c>
      <c r="AQ115" s="942"/>
      <c r="AR115" s="942"/>
      <c r="AS115" s="942"/>
      <c r="AT115" s="943"/>
      <c r="AU115" s="908"/>
      <c r="AV115" s="909"/>
      <c r="AW115" s="909"/>
      <c r="AX115" s="909"/>
      <c r="AY115" s="909"/>
      <c r="AZ115" s="922" t="s">
        <v>433</v>
      </c>
      <c r="BA115" s="923"/>
      <c r="BB115" s="923"/>
      <c r="BC115" s="923"/>
      <c r="BD115" s="923"/>
      <c r="BE115" s="923"/>
      <c r="BF115" s="923"/>
      <c r="BG115" s="923"/>
      <c r="BH115" s="923"/>
      <c r="BI115" s="923"/>
      <c r="BJ115" s="923"/>
      <c r="BK115" s="923"/>
      <c r="BL115" s="923"/>
      <c r="BM115" s="923"/>
      <c r="BN115" s="923"/>
      <c r="BO115" s="923"/>
      <c r="BP115" s="924"/>
      <c r="BQ115" s="925" t="s">
        <v>122</v>
      </c>
      <c r="BR115" s="926"/>
      <c r="BS115" s="926"/>
      <c r="BT115" s="926"/>
      <c r="BU115" s="926"/>
      <c r="BV115" s="926" t="s">
        <v>122</v>
      </c>
      <c r="BW115" s="926"/>
      <c r="BX115" s="926"/>
      <c r="BY115" s="926"/>
      <c r="BZ115" s="926"/>
      <c r="CA115" s="926" t="s">
        <v>122</v>
      </c>
      <c r="CB115" s="926"/>
      <c r="CC115" s="926"/>
      <c r="CD115" s="926"/>
      <c r="CE115" s="926"/>
      <c r="CF115" s="920" t="s">
        <v>122</v>
      </c>
      <c r="CG115" s="921"/>
      <c r="CH115" s="921"/>
      <c r="CI115" s="921"/>
      <c r="CJ115" s="921"/>
      <c r="CK115" s="948"/>
      <c r="CL115" s="949"/>
      <c r="CM115" s="922" t="s">
        <v>434</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122</v>
      </c>
      <c r="DH115" s="959"/>
      <c r="DI115" s="959"/>
      <c r="DJ115" s="959"/>
      <c r="DK115" s="960"/>
      <c r="DL115" s="961" t="s">
        <v>122</v>
      </c>
      <c r="DM115" s="959"/>
      <c r="DN115" s="959"/>
      <c r="DO115" s="959"/>
      <c r="DP115" s="960"/>
      <c r="DQ115" s="961" t="s">
        <v>122</v>
      </c>
      <c r="DR115" s="959"/>
      <c r="DS115" s="959"/>
      <c r="DT115" s="959"/>
      <c r="DU115" s="960"/>
      <c r="DV115" s="962" t="s">
        <v>122</v>
      </c>
      <c r="DW115" s="963"/>
      <c r="DX115" s="963"/>
      <c r="DY115" s="963"/>
      <c r="DZ115" s="964"/>
    </row>
    <row r="116" spans="1:130" s="218" customFormat="1" ht="26.25" customHeight="1" x14ac:dyDescent="0.2">
      <c r="A116" s="956"/>
      <c r="B116" s="957"/>
      <c r="C116" s="965" t="s">
        <v>435</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122</v>
      </c>
      <c r="AB116" s="959"/>
      <c r="AC116" s="959"/>
      <c r="AD116" s="959"/>
      <c r="AE116" s="960"/>
      <c r="AF116" s="961" t="s">
        <v>122</v>
      </c>
      <c r="AG116" s="959"/>
      <c r="AH116" s="959"/>
      <c r="AI116" s="959"/>
      <c r="AJ116" s="960"/>
      <c r="AK116" s="961" t="s">
        <v>122</v>
      </c>
      <c r="AL116" s="959"/>
      <c r="AM116" s="959"/>
      <c r="AN116" s="959"/>
      <c r="AO116" s="960"/>
      <c r="AP116" s="962" t="s">
        <v>122</v>
      </c>
      <c r="AQ116" s="963"/>
      <c r="AR116" s="963"/>
      <c r="AS116" s="963"/>
      <c r="AT116" s="964"/>
      <c r="AU116" s="908"/>
      <c r="AV116" s="909"/>
      <c r="AW116" s="909"/>
      <c r="AX116" s="909"/>
      <c r="AY116" s="909"/>
      <c r="AZ116" s="967" t="s">
        <v>436</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437</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122</v>
      </c>
      <c r="DH116" s="959"/>
      <c r="DI116" s="959"/>
      <c r="DJ116" s="959"/>
      <c r="DK116" s="960"/>
      <c r="DL116" s="961" t="s">
        <v>122</v>
      </c>
      <c r="DM116" s="959"/>
      <c r="DN116" s="959"/>
      <c r="DO116" s="959"/>
      <c r="DP116" s="960"/>
      <c r="DQ116" s="961" t="s">
        <v>122</v>
      </c>
      <c r="DR116" s="959"/>
      <c r="DS116" s="959"/>
      <c r="DT116" s="959"/>
      <c r="DU116" s="960"/>
      <c r="DV116" s="962" t="s">
        <v>122</v>
      </c>
      <c r="DW116" s="963"/>
      <c r="DX116" s="963"/>
      <c r="DY116" s="963"/>
      <c r="DZ116" s="964"/>
    </row>
    <row r="117" spans="1:130" s="218" customFormat="1" ht="26.25" customHeight="1" x14ac:dyDescent="0.2">
      <c r="A117" s="912" t="s">
        <v>177</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438</v>
      </c>
      <c r="Z117" s="894"/>
      <c r="AA117" s="978">
        <v>1047280</v>
      </c>
      <c r="AB117" s="979"/>
      <c r="AC117" s="979"/>
      <c r="AD117" s="979"/>
      <c r="AE117" s="980"/>
      <c r="AF117" s="981">
        <v>1096808</v>
      </c>
      <c r="AG117" s="979"/>
      <c r="AH117" s="979"/>
      <c r="AI117" s="979"/>
      <c r="AJ117" s="980"/>
      <c r="AK117" s="981">
        <v>1013151</v>
      </c>
      <c r="AL117" s="979"/>
      <c r="AM117" s="979"/>
      <c r="AN117" s="979"/>
      <c r="AO117" s="980"/>
      <c r="AP117" s="982"/>
      <c r="AQ117" s="983"/>
      <c r="AR117" s="983"/>
      <c r="AS117" s="983"/>
      <c r="AT117" s="984"/>
      <c r="AU117" s="908"/>
      <c r="AV117" s="909"/>
      <c r="AW117" s="909"/>
      <c r="AX117" s="909"/>
      <c r="AY117" s="909"/>
      <c r="AZ117" s="974" t="s">
        <v>439</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440</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18" customFormat="1" ht="26.25" customHeight="1" x14ac:dyDescent="0.2">
      <c r="A118" s="912" t="s">
        <v>414</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411</v>
      </c>
      <c r="AB118" s="893"/>
      <c r="AC118" s="893"/>
      <c r="AD118" s="893"/>
      <c r="AE118" s="894"/>
      <c r="AF118" s="892" t="s">
        <v>412</v>
      </c>
      <c r="AG118" s="893"/>
      <c r="AH118" s="893"/>
      <c r="AI118" s="893"/>
      <c r="AJ118" s="894"/>
      <c r="AK118" s="892" t="s">
        <v>294</v>
      </c>
      <c r="AL118" s="893"/>
      <c r="AM118" s="893"/>
      <c r="AN118" s="893"/>
      <c r="AO118" s="894"/>
      <c r="AP118" s="970" t="s">
        <v>413</v>
      </c>
      <c r="AQ118" s="971"/>
      <c r="AR118" s="971"/>
      <c r="AS118" s="971"/>
      <c r="AT118" s="972"/>
      <c r="AU118" s="908"/>
      <c r="AV118" s="909"/>
      <c r="AW118" s="909"/>
      <c r="AX118" s="909"/>
      <c r="AY118" s="909"/>
      <c r="AZ118" s="973" t="s">
        <v>441</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442</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18" customFormat="1" ht="26.25" customHeight="1" x14ac:dyDescent="0.2">
      <c r="A119" s="1056" t="s">
        <v>417</v>
      </c>
      <c r="B119" s="947"/>
      <c r="C119" s="929" t="s">
        <v>418</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122</v>
      </c>
      <c r="AB119" s="900"/>
      <c r="AC119" s="900"/>
      <c r="AD119" s="900"/>
      <c r="AE119" s="901"/>
      <c r="AF119" s="902" t="s">
        <v>122</v>
      </c>
      <c r="AG119" s="900"/>
      <c r="AH119" s="900"/>
      <c r="AI119" s="900"/>
      <c r="AJ119" s="901"/>
      <c r="AK119" s="902" t="s">
        <v>122</v>
      </c>
      <c r="AL119" s="900"/>
      <c r="AM119" s="900"/>
      <c r="AN119" s="900"/>
      <c r="AO119" s="901"/>
      <c r="AP119" s="903" t="s">
        <v>122</v>
      </c>
      <c r="AQ119" s="904"/>
      <c r="AR119" s="904"/>
      <c r="AS119" s="904"/>
      <c r="AT119" s="905"/>
      <c r="AU119" s="910"/>
      <c r="AV119" s="911"/>
      <c r="AW119" s="911"/>
      <c r="AX119" s="911"/>
      <c r="AY119" s="911"/>
      <c r="AZ119" s="239" t="s">
        <v>177</v>
      </c>
      <c r="BA119" s="239"/>
      <c r="BB119" s="239"/>
      <c r="BC119" s="239"/>
      <c r="BD119" s="239"/>
      <c r="BE119" s="239"/>
      <c r="BF119" s="239"/>
      <c r="BG119" s="239"/>
      <c r="BH119" s="239"/>
      <c r="BI119" s="239"/>
      <c r="BJ119" s="239"/>
      <c r="BK119" s="239"/>
      <c r="BL119" s="239"/>
      <c r="BM119" s="239"/>
      <c r="BN119" s="239"/>
      <c r="BO119" s="977" t="s">
        <v>443</v>
      </c>
      <c r="BP119" s="1005"/>
      <c r="BQ119" s="999">
        <v>11651063</v>
      </c>
      <c r="BR119" s="1000"/>
      <c r="BS119" s="1000"/>
      <c r="BT119" s="1000"/>
      <c r="BU119" s="1000"/>
      <c r="BV119" s="1000">
        <v>11618340</v>
      </c>
      <c r="BW119" s="1000"/>
      <c r="BX119" s="1000"/>
      <c r="BY119" s="1000"/>
      <c r="BZ119" s="1000"/>
      <c r="CA119" s="1000">
        <v>12101879</v>
      </c>
      <c r="CB119" s="1000"/>
      <c r="CC119" s="1000"/>
      <c r="CD119" s="1000"/>
      <c r="CE119" s="1000"/>
      <c r="CF119" s="1001"/>
      <c r="CG119" s="1002"/>
      <c r="CH119" s="1002"/>
      <c r="CI119" s="1002"/>
      <c r="CJ119" s="1003"/>
      <c r="CK119" s="950"/>
      <c r="CL119" s="951"/>
      <c r="CM119" s="973" t="s">
        <v>444</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122</v>
      </c>
      <c r="DH119" s="986"/>
      <c r="DI119" s="986"/>
      <c r="DJ119" s="986"/>
      <c r="DK119" s="987"/>
      <c r="DL119" s="985" t="s">
        <v>122</v>
      </c>
      <c r="DM119" s="986"/>
      <c r="DN119" s="986"/>
      <c r="DO119" s="986"/>
      <c r="DP119" s="987"/>
      <c r="DQ119" s="985" t="s">
        <v>122</v>
      </c>
      <c r="DR119" s="986"/>
      <c r="DS119" s="986"/>
      <c r="DT119" s="986"/>
      <c r="DU119" s="987"/>
      <c r="DV119" s="988" t="s">
        <v>122</v>
      </c>
      <c r="DW119" s="989"/>
      <c r="DX119" s="989"/>
      <c r="DY119" s="989"/>
      <c r="DZ119" s="990"/>
    </row>
    <row r="120" spans="1:130" s="218" customFormat="1" ht="26.25" customHeight="1" x14ac:dyDescent="0.2">
      <c r="A120" s="1057"/>
      <c r="B120" s="949"/>
      <c r="C120" s="922" t="s">
        <v>421</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445</v>
      </c>
      <c r="AV120" s="992"/>
      <c r="AW120" s="992"/>
      <c r="AX120" s="992"/>
      <c r="AY120" s="993"/>
      <c r="AZ120" s="929" t="s">
        <v>446</v>
      </c>
      <c r="BA120" s="897"/>
      <c r="BB120" s="897"/>
      <c r="BC120" s="897"/>
      <c r="BD120" s="897"/>
      <c r="BE120" s="897"/>
      <c r="BF120" s="897"/>
      <c r="BG120" s="897"/>
      <c r="BH120" s="897"/>
      <c r="BI120" s="897"/>
      <c r="BJ120" s="897"/>
      <c r="BK120" s="897"/>
      <c r="BL120" s="897"/>
      <c r="BM120" s="897"/>
      <c r="BN120" s="897"/>
      <c r="BO120" s="897"/>
      <c r="BP120" s="898"/>
      <c r="BQ120" s="930">
        <v>2922658</v>
      </c>
      <c r="BR120" s="931"/>
      <c r="BS120" s="931"/>
      <c r="BT120" s="931"/>
      <c r="BU120" s="931"/>
      <c r="BV120" s="931">
        <v>2699439</v>
      </c>
      <c r="BW120" s="931"/>
      <c r="BX120" s="931"/>
      <c r="BY120" s="931"/>
      <c r="BZ120" s="931"/>
      <c r="CA120" s="931">
        <v>3339213</v>
      </c>
      <c r="CB120" s="931"/>
      <c r="CC120" s="931"/>
      <c r="CD120" s="931"/>
      <c r="CE120" s="931"/>
      <c r="CF120" s="944">
        <v>61.3</v>
      </c>
      <c r="CG120" s="945"/>
      <c r="CH120" s="945"/>
      <c r="CI120" s="945"/>
      <c r="CJ120" s="945"/>
      <c r="CK120" s="1006" t="s">
        <v>447</v>
      </c>
      <c r="CL120" s="1007"/>
      <c r="CM120" s="1007"/>
      <c r="CN120" s="1007"/>
      <c r="CO120" s="1008"/>
      <c r="CP120" s="1014" t="s">
        <v>394</v>
      </c>
      <c r="CQ120" s="1015"/>
      <c r="CR120" s="1015"/>
      <c r="CS120" s="1015"/>
      <c r="CT120" s="1015"/>
      <c r="CU120" s="1015"/>
      <c r="CV120" s="1015"/>
      <c r="CW120" s="1015"/>
      <c r="CX120" s="1015"/>
      <c r="CY120" s="1015"/>
      <c r="CZ120" s="1015"/>
      <c r="DA120" s="1015"/>
      <c r="DB120" s="1015"/>
      <c r="DC120" s="1015"/>
      <c r="DD120" s="1015"/>
      <c r="DE120" s="1015"/>
      <c r="DF120" s="1016"/>
      <c r="DG120" s="930">
        <v>1954085</v>
      </c>
      <c r="DH120" s="931"/>
      <c r="DI120" s="931"/>
      <c r="DJ120" s="931"/>
      <c r="DK120" s="931"/>
      <c r="DL120" s="931">
        <v>2195302</v>
      </c>
      <c r="DM120" s="931"/>
      <c r="DN120" s="931"/>
      <c r="DO120" s="931"/>
      <c r="DP120" s="931"/>
      <c r="DQ120" s="931">
        <v>2012899</v>
      </c>
      <c r="DR120" s="931"/>
      <c r="DS120" s="931"/>
      <c r="DT120" s="931"/>
      <c r="DU120" s="931"/>
      <c r="DV120" s="932">
        <v>37</v>
      </c>
      <c r="DW120" s="932"/>
      <c r="DX120" s="932"/>
      <c r="DY120" s="932"/>
      <c r="DZ120" s="933"/>
    </row>
    <row r="121" spans="1:130" s="218" customFormat="1" ht="26.25" customHeight="1" x14ac:dyDescent="0.2">
      <c r="A121" s="1057"/>
      <c r="B121" s="949"/>
      <c r="C121" s="974" t="s">
        <v>448</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122</v>
      </c>
      <c r="AB121" s="959"/>
      <c r="AC121" s="959"/>
      <c r="AD121" s="959"/>
      <c r="AE121" s="960"/>
      <c r="AF121" s="961" t="s">
        <v>122</v>
      </c>
      <c r="AG121" s="959"/>
      <c r="AH121" s="959"/>
      <c r="AI121" s="959"/>
      <c r="AJ121" s="960"/>
      <c r="AK121" s="961" t="s">
        <v>122</v>
      </c>
      <c r="AL121" s="959"/>
      <c r="AM121" s="959"/>
      <c r="AN121" s="959"/>
      <c r="AO121" s="960"/>
      <c r="AP121" s="962" t="s">
        <v>122</v>
      </c>
      <c r="AQ121" s="963"/>
      <c r="AR121" s="963"/>
      <c r="AS121" s="963"/>
      <c r="AT121" s="964"/>
      <c r="AU121" s="994"/>
      <c r="AV121" s="995"/>
      <c r="AW121" s="995"/>
      <c r="AX121" s="995"/>
      <c r="AY121" s="996"/>
      <c r="AZ121" s="922" t="s">
        <v>449</v>
      </c>
      <c r="BA121" s="923"/>
      <c r="BB121" s="923"/>
      <c r="BC121" s="923"/>
      <c r="BD121" s="923"/>
      <c r="BE121" s="923"/>
      <c r="BF121" s="923"/>
      <c r="BG121" s="923"/>
      <c r="BH121" s="923"/>
      <c r="BI121" s="923"/>
      <c r="BJ121" s="923"/>
      <c r="BK121" s="923"/>
      <c r="BL121" s="923"/>
      <c r="BM121" s="923"/>
      <c r="BN121" s="923"/>
      <c r="BO121" s="923"/>
      <c r="BP121" s="924"/>
      <c r="BQ121" s="925">
        <v>24460</v>
      </c>
      <c r="BR121" s="926"/>
      <c r="BS121" s="926"/>
      <c r="BT121" s="926"/>
      <c r="BU121" s="926"/>
      <c r="BV121" s="926">
        <v>60903</v>
      </c>
      <c r="BW121" s="926"/>
      <c r="BX121" s="926"/>
      <c r="BY121" s="926"/>
      <c r="BZ121" s="926"/>
      <c r="CA121" s="926">
        <v>72958</v>
      </c>
      <c r="CB121" s="926"/>
      <c r="CC121" s="926"/>
      <c r="CD121" s="926"/>
      <c r="CE121" s="926"/>
      <c r="CF121" s="920">
        <v>1.3</v>
      </c>
      <c r="CG121" s="921"/>
      <c r="CH121" s="921"/>
      <c r="CI121" s="921"/>
      <c r="CJ121" s="921"/>
      <c r="CK121" s="1009"/>
      <c r="CL121" s="1010"/>
      <c r="CM121" s="1010"/>
      <c r="CN121" s="1010"/>
      <c r="CO121" s="1011"/>
      <c r="CP121" s="1019" t="s">
        <v>392</v>
      </c>
      <c r="CQ121" s="1020"/>
      <c r="CR121" s="1020"/>
      <c r="CS121" s="1020"/>
      <c r="CT121" s="1020"/>
      <c r="CU121" s="1020"/>
      <c r="CV121" s="1020"/>
      <c r="CW121" s="1020"/>
      <c r="CX121" s="1020"/>
      <c r="CY121" s="1020"/>
      <c r="CZ121" s="1020"/>
      <c r="DA121" s="1020"/>
      <c r="DB121" s="1020"/>
      <c r="DC121" s="1020"/>
      <c r="DD121" s="1020"/>
      <c r="DE121" s="1020"/>
      <c r="DF121" s="1021"/>
      <c r="DG121" s="925">
        <v>8550</v>
      </c>
      <c r="DH121" s="926"/>
      <c r="DI121" s="926"/>
      <c r="DJ121" s="926"/>
      <c r="DK121" s="926"/>
      <c r="DL121" s="926">
        <v>8255</v>
      </c>
      <c r="DM121" s="926"/>
      <c r="DN121" s="926"/>
      <c r="DO121" s="926"/>
      <c r="DP121" s="926"/>
      <c r="DQ121" s="926">
        <v>3975</v>
      </c>
      <c r="DR121" s="926"/>
      <c r="DS121" s="926"/>
      <c r="DT121" s="926"/>
      <c r="DU121" s="926"/>
      <c r="DV121" s="927">
        <v>0.1</v>
      </c>
      <c r="DW121" s="927"/>
      <c r="DX121" s="927"/>
      <c r="DY121" s="927"/>
      <c r="DZ121" s="928"/>
    </row>
    <row r="122" spans="1:130" s="218" customFormat="1" ht="26.25" customHeight="1" x14ac:dyDescent="0.2">
      <c r="A122" s="1057"/>
      <c r="B122" s="949"/>
      <c r="C122" s="922" t="s">
        <v>431</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450</v>
      </c>
      <c r="BA122" s="965"/>
      <c r="BB122" s="965"/>
      <c r="BC122" s="965"/>
      <c r="BD122" s="965"/>
      <c r="BE122" s="965"/>
      <c r="BF122" s="965"/>
      <c r="BG122" s="965"/>
      <c r="BH122" s="965"/>
      <c r="BI122" s="965"/>
      <c r="BJ122" s="965"/>
      <c r="BK122" s="965"/>
      <c r="BL122" s="965"/>
      <c r="BM122" s="965"/>
      <c r="BN122" s="965"/>
      <c r="BO122" s="965"/>
      <c r="BP122" s="966"/>
      <c r="BQ122" s="999">
        <v>5351642</v>
      </c>
      <c r="BR122" s="1000"/>
      <c r="BS122" s="1000"/>
      <c r="BT122" s="1000"/>
      <c r="BU122" s="1000"/>
      <c r="BV122" s="1000">
        <v>5412577</v>
      </c>
      <c r="BW122" s="1000"/>
      <c r="BX122" s="1000"/>
      <c r="BY122" s="1000"/>
      <c r="BZ122" s="1000"/>
      <c r="CA122" s="1000">
        <v>5334221</v>
      </c>
      <c r="CB122" s="1000"/>
      <c r="CC122" s="1000"/>
      <c r="CD122" s="1000"/>
      <c r="CE122" s="1000"/>
      <c r="CF122" s="1017">
        <v>97.9</v>
      </c>
      <c r="CG122" s="1018"/>
      <c r="CH122" s="1018"/>
      <c r="CI122" s="1018"/>
      <c r="CJ122" s="1018"/>
      <c r="CK122" s="1009"/>
      <c r="CL122" s="1010"/>
      <c r="CM122" s="1010"/>
      <c r="CN122" s="1010"/>
      <c r="CO122" s="1011"/>
      <c r="CP122" s="1019" t="s">
        <v>395</v>
      </c>
      <c r="CQ122" s="1020"/>
      <c r="CR122" s="1020"/>
      <c r="CS122" s="1020"/>
      <c r="CT122" s="1020"/>
      <c r="CU122" s="1020"/>
      <c r="CV122" s="1020"/>
      <c r="CW122" s="1020"/>
      <c r="CX122" s="1020"/>
      <c r="CY122" s="1020"/>
      <c r="CZ122" s="1020"/>
      <c r="DA122" s="1020"/>
      <c r="DB122" s="1020"/>
      <c r="DC122" s="1020"/>
      <c r="DD122" s="1020"/>
      <c r="DE122" s="1020"/>
      <c r="DF122" s="1021"/>
      <c r="DG122" s="925" t="s">
        <v>122</v>
      </c>
      <c r="DH122" s="926"/>
      <c r="DI122" s="926"/>
      <c r="DJ122" s="926"/>
      <c r="DK122" s="926"/>
      <c r="DL122" s="926" t="s">
        <v>122</v>
      </c>
      <c r="DM122" s="926"/>
      <c r="DN122" s="926"/>
      <c r="DO122" s="926"/>
      <c r="DP122" s="926"/>
      <c r="DQ122" s="926" t="s">
        <v>122</v>
      </c>
      <c r="DR122" s="926"/>
      <c r="DS122" s="926"/>
      <c r="DT122" s="926"/>
      <c r="DU122" s="926"/>
      <c r="DV122" s="927" t="s">
        <v>122</v>
      </c>
      <c r="DW122" s="927"/>
      <c r="DX122" s="927"/>
      <c r="DY122" s="927"/>
      <c r="DZ122" s="928"/>
    </row>
    <row r="123" spans="1:130" s="218" customFormat="1" ht="26.25" customHeight="1" x14ac:dyDescent="0.2">
      <c r="A123" s="1057"/>
      <c r="B123" s="949"/>
      <c r="C123" s="922" t="s">
        <v>437</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122</v>
      </c>
      <c r="AB123" s="959"/>
      <c r="AC123" s="959"/>
      <c r="AD123" s="959"/>
      <c r="AE123" s="960"/>
      <c r="AF123" s="961" t="s">
        <v>122</v>
      </c>
      <c r="AG123" s="959"/>
      <c r="AH123" s="959"/>
      <c r="AI123" s="959"/>
      <c r="AJ123" s="960"/>
      <c r="AK123" s="961" t="s">
        <v>122</v>
      </c>
      <c r="AL123" s="959"/>
      <c r="AM123" s="959"/>
      <c r="AN123" s="959"/>
      <c r="AO123" s="960"/>
      <c r="AP123" s="962" t="s">
        <v>122</v>
      </c>
      <c r="AQ123" s="963"/>
      <c r="AR123" s="963"/>
      <c r="AS123" s="963"/>
      <c r="AT123" s="964"/>
      <c r="AU123" s="997"/>
      <c r="AV123" s="998"/>
      <c r="AW123" s="998"/>
      <c r="AX123" s="998"/>
      <c r="AY123" s="998"/>
      <c r="AZ123" s="239" t="s">
        <v>177</v>
      </c>
      <c r="BA123" s="239"/>
      <c r="BB123" s="239"/>
      <c r="BC123" s="239"/>
      <c r="BD123" s="239"/>
      <c r="BE123" s="239"/>
      <c r="BF123" s="239"/>
      <c r="BG123" s="239"/>
      <c r="BH123" s="239"/>
      <c r="BI123" s="239"/>
      <c r="BJ123" s="239"/>
      <c r="BK123" s="239"/>
      <c r="BL123" s="239"/>
      <c r="BM123" s="239"/>
      <c r="BN123" s="239"/>
      <c r="BO123" s="977" t="s">
        <v>451</v>
      </c>
      <c r="BP123" s="1005"/>
      <c r="BQ123" s="1063">
        <v>8298760</v>
      </c>
      <c r="BR123" s="1064"/>
      <c r="BS123" s="1064"/>
      <c r="BT123" s="1064"/>
      <c r="BU123" s="1064"/>
      <c r="BV123" s="1064">
        <v>8172919</v>
      </c>
      <c r="BW123" s="1064"/>
      <c r="BX123" s="1064"/>
      <c r="BY123" s="1064"/>
      <c r="BZ123" s="1064"/>
      <c r="CA123" s="1064">
        <v>8746392</v>
      </c>
      <c r="CB123" s="1064"/>
      <c r="CC123" s="1064"/>
      <c r="CD123" s="1064"/>
      <c r="CE123" s="1064"/>
      <c r="CF123" s="1001"/>
      <c r="CG123" s="1002"/>
      <c r="CH123" s="1002"/>
      <c r="CI123" s="1002"/>
      <c r="CJ123" s="1003"/>
      <c r="CK123" s="1009"/>
      <c r="CL123" s="1010"/>
      <c r="CM123" s="1010"/>
      <c r="CN123" s="1010"/>
      <c r="CO123" s="1011"/>
      <c r="CP123" s="1019" t="s">
        <v>391</v>
      </c>
      <c r="CQ123" s="1020"/>
      <c r="CR123" s="1020"/>
      <c r="CS123" s="1020"/>
      <c r="CT123" s="1020"/>
      <c r="CU123" s="1020"/>
      <c r="CV123" s="1020"/>
      <c r="CW123" s="1020"/>
      <c r="CX123" s="1020"/>
      <c r="CY123" s="1020"/>
      <c r="CZ123" s="1020"/>
      <c r="DA123" s="1020"/>
      <c r="DB123" s="1020"/>
      <c r="DC123" s="1020"/>
      <c r="DD123" s="1020"/>
      <c r="DE123" s="1020"/>
      <c r="DF123" s="1021"/>
      <c r="DG123" s="958" t="s">
        <v>122</v>
      </c>
      <c r="DH123" s="959"/>
      <c r="DI123" s="959"/>
      <c r="DJ123" s="959"/>
      <c r="DK123" s="960"/>
      <c r="DL123" s="961" t="s">
        <v>122</v>
      </c>
      <c r="DM123" s="959"/>
      <c r="DN123" s="959"/>
      <c r="DO123" s="959"/>
      <c r="DP123" s="960"/>
      <c r="DQ123" s="961" t="s">
        <v>122</v>
      </c>
      <c r="DR123" s="959"/>
      <c r="DS123" s="959"/>
      <c r="DT123" s="959"/>
      <c r="DU123" s="960"/>
      <c r="DV123" s="962" t="s">
        <v>122</v>
      </c>
      <c r="DW123" s="963"/>
      <c r="DX123" s="963"/>
      <c r="DY123" s="963"/>
      <c r="DZ123" s="964"/>
    </row>
    <row r="124" spans="1:130" s="218" customFormat="1" ht="26.25" customHeight="1" thickBot="1" x14ac:dyDescent="0.25">
      <c r="A124" s="1057"/>
      <c r="B124" s="949"/>
      <c r="C124" s="922" t="s">
        <v>440</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59" t="s">
        <v>452</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v>63.4</v>
      </c>
      <c r="BR124" s="1027"/>
      <c r="BS124" s="1027"/>
      <c r="BT124" s="1027"/>
      <c r="BU124" s="1027"/>
      <c r="BV124" s="1027">
        <v>64.400000000000006</v>
      </c>
      <c r="BW124" s="1027"/>
      <c r="BX124" s="1027"/>
      <c r="BY124" s="1027"/>
      <c r="BZ124" s="1027"/>
      <c r="CA124" s="1027">
        <v>61.6</v>
      </c>
      <c r="CB124" s="1027"/>
      <c r="CC124" s="1027"/>
      <c r="CD124" s="1027"/>
      <c r="CE124" s="1027"/>
      <c r="CF124" s="1028"/>
      <c r="CG124" s="1029"/>
      <c r="CH124" s="1029"/>
      <c r="CI124" s="1029"/>
      <c r="CJ124" s="1030"/>
      <c r="CK124" s="1012"/>
      <c r="CL124" s="1012"/>
      <c r="CM124" s="1012"/>
      <c r="CN124" s="1012"/>
      <c r="CO124" s="1013"/>
      <c r="CP124" s="1019" t="s">
        <v>453</v>
      </c>
      <c r="CQ124" s="1020"/>
      <c r="CR124" s="1020"/>
      <c r="CS124" s="1020"/>
      <c r="CT124" s="1020"/>
      <c r="CU124" s="1020"/>
      <c r="CV124" s="1020"/>
      <c r="CW124" s="1020"/>
      <c r="CX124" s="1020"/>
      <c r="CY124" s="1020"/>
      <c r="CZ124" s="1020"/>
      <c r="DA124" s="1020"/>
      <c r="DB124" s="1020"/>
      <c r="DC124" s="1020"/>
      <c r="DD124" s="1020"/>
      <c r="DE124" s="1020"/>
      <c r="DF124" s="1021"/>
      <c r="DG124" s="1004" t="s">
        <v>122</v>
      </c>
      <c r="DH124" s="986"/>
      <c r="DI124" s="986"/>
      <c r="DJ124" s="986"/>
      <c r="DK124" s="987"/>
      <c r="DL124" s="985" t="s">
        <v>122</v>
      </c>
      <c r="DM124" s="986"/>
      <c r="DN124" s="986"/>
      <c r="DO124" s="986"/>
      <c r="DP124" s="987"/>
      <c r="DQ124" s="985" t="s">
        <v>122</v>
      </c>
      <c r="DR124" s="986"/>
      <c r="DS124" s="986"/>
      <c r="DT124" s="986"/>
      <c r="DU124" s="987"/>
      <c r="DV124" s="988" t="s">
        <v>122</v>
      </c>
      <c r="DW124" s="989"/>
      <c r="DX124" s="989"/>
      <c r="DY124" s="989"/>
      <c r="DZ124" s="990"/>
    </row>
    <row r="125" spans="1:130" s="218" customFormat="1" ht="26.25" customHeight="1" x14ac:dyDescent="0.2">
      <c r="A125" s="1057"/>
      <c r="B125" s="949"/>
      <c r="C125" s="922" t="s">
        <v>442</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2" t="s">
        <v>454</v>
      </c>
      <c r="CL125" s="1007"/>
      <c r="CM125" s="1007"/>
      <c r="CN125" s="1007"/>
      <c r="CO125" s="1008"/>
      <c r="CP125" s="929" t="s">
        <v>455</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18" customFormat="1" ht="26.25" customHeight="1" thickBot="1" x14ac:dyDescent="0.25">
      <c r="A126" s="1057"/>
      <c r="B126" s="949"/>
      <c r="C126" s="922" t="s">
        <v>444</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122</v>
      </c>
      <c r="AB126" s="959"/>
      <c r="AC126" s="959"/>
      <c r="AD126" s="959"/>
      <c r="AE126" s="960"/>
      <c r="AF126" s="961" t="s">
        <v>122</v>
      </c>
      <c r="AG126" s="959"/>
      <c r="AH126" s="959"/>
      <c r="AI126" s="959"/>
      <c r="AJ126" s="960"/>
      <c r="AK126" s="961" t="s">
        <v>122</v>
      </c>
      <c r="AL126" s="959"/>
      <c r="AM126" s="959"/>
      <c r="AN126" s="959"/>
      <c r="AO126" s="960"/>
      <c r="AP126" s="962" t="s">
        <v>122</v>
      </c>
      <c r="AQ126" s="963"/>
      <c r="AR126" s="963"/>
      <c r="AS126" s="963"/>
      <c r="AT126" s="964"/>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3"/>
      <c r="CL126" s="1010"/>
      <c r="CM126" s="1010"/>
      <c r="CN126" s="1010"/>
      <c r="CO126" s="1011"/>
      <c r="CP126" s="922" t="s">
        <v>456</v>
      </c>
      <c r="CQ126" s="923"/>
      <c r="CR126" s="923"/>
      <c r="CS126" s="923"/>
      <c r="CT126" s="923"/>
      <c r="CU126" s="923"/>
      <c r="CV126" s="923"/>
      <c r="CW126" s="923"/>
      <c r="CX126" s="923"/>
      <c r="CY126" s="923"/>
      <c r="CZ126" s="923"/>
      <c r="DA126" s="923"/>
      <c r="DB126" s="923"/>
      <c r="DC126" s="923"/>
      <c r="DD126" s="923"/>
      <c r="DE126" s="923"/>
      <c r="DF126" s="924"/>
      <c r="DG126" s="925" t="s">
        <v>122</v>
      </c>
      <c r="DH126" s="926"/>
      <c r="DI126" s="926"/>
      <c r="DJ126" s="926"/>
      <c r="DK126" s="926"/>
      <c r="DL126" s="926" t="s">
        <v>122</v>
      </c>
      <c r="DM126" s="926"/>
      <c r="DN126" s="926"/>
      <c r="DO126" s="926"/>
      <c r="DP126" s="926"/>
      <c r="DQ126" s="926" t="s">
        <v>122</v>
      </c>
      <c r="DR126" s="926"/>
      <c r="DS126" s="926"/>
      <c r="DT126" s="926"/>
      <c r="DU126" s="926"/>
      <c r="DV126" s="927" t="s">
        <v>122</v>
      </c>
      <c r="DW126" s="927"/>
      <c r="DX126" s="927"/>
      <c r="DY126" s="927"/>
      <c r="DZ126" s="928"/>
    </row>
    <row r="127" spans="1:130" s="218" customFormat="1" ht="26.25" customHeight="1" x14ac:dyDescent="0.2">
      <c r="A127" s="1058"/>
      <c r="B127" s="951"/>
      <c r="C127" s="973" t="s">
        <v>457</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122</v>
      </c>
      <c r="AB127" s="959"/>
      <c r="AC127" s="959"/>
      <c r="AD127" s="959"/>
      <c r="AE127" s="960"/>
      <c r="AF127" s="961" t="s">
        <v>122</v>
      </c>
      <c r="AG127" s="959"/>
      <c r="AH127" s="959"/>
      <c r="AI127" s="959"/>
      <c r="AJ127" s="960"/>
      <c r="AK127" s="961" t="s">
        <v>122</v>
      </c>
      <c r="AL127" s="959"/>
      <c r="AM127" s="959"/>
      <c r="AN127" s="959"/>
      <c r="AO127" s="960"/>
      <c r="AP127" s="962" t="s">
        <v>122</v>
      </c>
      <c r="AQ127" s="963"/>
      <c r="AR127" s="963"/>
      <c r="AS127" s="963"/>
      <c r="AT127" s="964"/>
      <c r="AU127" s="220"/>
      <c r="AV127" s="220"/>
      <c r="AW127" s="220"/>
      <c r="AX127" s="1031" t="s">
        <v>458</v>
      </c>
      <c r="AY127" s="1032"/>
      <c r="AZ127" s="1032"/>
      <c r="BA127" s="1032"/>
      <c r="BB127" s="1032"/>
      <c r="BC127" s="1032"/>
      <c r="BD127" s="1032"/>
      <c r="BE127" s="1033"/>
      <c r="BF127" s="1034" t="s">
        <v>459</v>
      </c>
      <c r="BG127" s="1032"/>
      <c r="BH127" s="1032"/>
      <c r="BI127" s="1032"/>
      <c r="BJ127" s="1032"/>
      <c r="BK127" s="1032"/>
      <c r="BL127" s="1033"/>
      <c r="BM127" s="1034" t="s">
        <v>460</v>
      </c>
      <c r="BN127" s="1032"/>
      <c r="BO127" s="1032"/>
      <c r="BP127" s="1032"/>
      <c r="BQ127" s="1032"/>
      <c r="BR127" s="1032"/>
      <c r="BS127" s="1033"/>
      <c r="BT127" s="1034" t="s">
        <v>461</v>
      </c>
      <c r="BU127" s="1032"/>
      <c r="BV127" s="1032"/>
      <c r="BW127" s="1032"/>
      <c r="BX127" s="1032"/>
      <c r="BY127" s="1032"/>
      <c r="BZ127" s="1055"/>
      <c r="CA127" s="220"/>
      <c r="CB127" s="220"/>
      <c r="CC127" s="220"/>
      <c r="CD127" s="243"/>
      <c r="CE127" s="243"/>
      <c r="CF127" s="243"/>
      <c r="CG127" s="220"/>
      <c r="CH127" s="220"/>
      <c r="CI127" s="220"/>
      <c r="CJ127" s="242"/>
      <c r="CK127" s="1023"/>
      <c r="CL127" s="1010"/>
      <c r="CM127" s="1010"/>
      <c r="CN127" s="1010"/>
      <c r="CO127" s="1011"/>
      <c r="CP127" s="922" t="s">
        <v>462</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18" customFormat="1" ht="26.25" customHeight="1" thickBot="1" x14ac:dyDescent="0.25">
      <c r="A128" s="1041" t="s">
        <v>463</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464</v>
      </c>
      <c r="X128" s="1043"/>
      <c r="Y128" s="1043"/>
      <c r="Z128" s="1044"/>
      <c r="AA128" s="1045">
        <v>9032</v>
      </c>
      <c r="AB128" s="1046"/>
      <c r="AC128" s="1046"/>
      <c r="AD128" s="1046"/>
      <c r="AE128" s="1047"/>
      <c r="AF128" s="1048">
        <v>6023</v>
      </c>
      <c r="AG128" s="1046"/>
      <c r="AH128" s="1046"/>
      <c r="AI128" s="1046"/>
      <c r="AJ128" s="1047"/>
      <c r="AK128" s="1048">
        <v>629</v>
      </c>
      <c r="AL128" s="1046"/>
      <c r="AM128" s="1046"/>
      <c r="AN128" s="1046"/>
      <c r="AO128" s="1047"/>
      <c r="AP128" s="1049"/>
      <c r="AQ128" s="1050"/>
      <c r="AR128" s="1050"/>
      <c r="AS128" s="1050"/>
      <c r="AT128" s="1051"/>
      <c r="AU128" s="220"/>
      <c r="AV128" s="220"/>
      <c r="AW128" s="220"/>
      <c r="AX128" s="896" t="s">
        <v>465</v>
      </c>
      <c r="AY128" s="897"/>
      <c r="AZ128" s="897"/>
      <c r="BA128" s="897"/>
      <c r="BB128" s="897"/>
      <c r="BC128" s="897"/>
      <c r="BD128" s="897"/>
      <c r="BE128" s="898"/>
      <c r="BF128" s="1052" t="s">
        <v>122</v>
      </c>
      <c r="BG128" s="1053"/>
      <c r="BH128" s="1053"/>
      <c r="BI128" s="1053"/>
      <c r="BJ128" s="1053"/>
      <c r="BK128" s="1053"/>
      <c r="BL128" s="1054"/>
      <c r="BM128" s="1052">
        <v>14.49</v>
      </c>
      <c r="BN128" s="1053"/>
      <c r="BO128" s="1053"/>
      <c r="BP128" s="1053"/>
      <c r="BQ128" s="1053"/>
      <c r="BR128" s="1053"/>
      <c r="BS128" s="1054"/>
      <c r="BT128" s="1052">
        <v>20</v>
      </c>
      <c r="BU128" s="1053"/>
      <c r="BV128" s="1053"/>
      <c r="BW128" s="1053"/>
      <c r="BX128" s="1053"/>
      <c r="BY128" s="1053"/>
      <c r="BZ128" s="1076"/>
      <c r="CA128" s="243"/>
      <c r="CB128" s="243"/>
      <c r="CC128" s="243"/>
      <c r="CD128" s="243"/>
      <c r="CE128" s="243"/>
      <c r="CF128" s="243"/>
      <c r="CG128" s="220"/>
      <c r="CH128" s="220"/>
      <c r="CI128" s="220"/>
      <c r="CJ128" s="242"/>
      <c r="CK128" s="1024"/>
      <c r="CL128" s="1025"/>
      <c r="CM128" s="1025"/>
      <c r="CN128" s="1025"/>
      <c r="CO128" s="1026"/>
      <c r="CP128" s="1035" t="s">
        <v>466</v>
      </c>
      <c r="CQ128" s="726"/>
      <c r="CR128" s="726"/>
      <c r="CS128" s="726"/>
      <c r="CT128" s="726"/>
      <c r="CU128" s="726"/>
      <c r="CV128" s="726"/>
      <c r="CW128" s="726"/>
      <c r="CX128" s="726"/>
      <c r="CY128" s="726"/>
      <c r="CZ128" s="726"/>
      <c r="DA128" s="726"/>
      <c r="DB128" s="726"/>
      <c r="DC128" s="726"/>
      <c r="DD128" s="726"/>
      <c r="DE128" s="726"/>
      <c r="DF128" s="1036"/>
      <c r="DG128" s="1037" t="s">
        <v>122</v>
      </c>
      <c r="DH128" s="1038"/>
      <c r="DI128" s="1038"/>
      <c r="DJ128" s="1038"/>
      <c r="DK128" s="1038"/>
      <c r="DL128" s="1038" t="s">
        <v>122</v>
      </c>
      <c r="DM128" s="1038"/>
      <c r="DN128" s="1038"/>
      <c r="DO128" s="1038"/>
      <c r="DP128" s="1038"/>
      <c r="DQ128" s="1038" t="s">
        <v>122</v>
      </c>
      <c r="DR128" s="1038"/>
      <c r="DS128" s="1038"/>
      <c r="DT128" s="1038"/>
      <c r="DU128" s="1038"/>
      <c r="DV128" s="1039" t="s">
        <v>122</v>
      </c>
      <c r="DW128" s="1039"/>
      <c r="DX128" s="1039"/>
      <c r="DY128" s="1039"/>
      <c r="DZ128" s="1040"/>
    </row>
    <row r="129" spans="1:131" s="218" customFormat="1" ht="26.25" customHeight="1" x14ac:dyDescent="0.2">
      <c r="A129" s="934" t="s">
        <v>103</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467</v>
      </c>
      <c r="X129" s="1071"/>
      <c r="Y129" s="1071"/>
      <c r="Z129" s="1072"/>
      <c r="AA129" s="958">
        <v>5734695</v>
      </c>
      <c r="AB129" s="959"/>
      <c r="AC129" s="959"/>
      <c r="AD129" s="959"/>
      <c r="AE129" s="960"/>
      <c r="AF129" s="961">
        <v>5813792</v>
      </c>
      <c r="AG129" s="959"/>
      <c r="AH129" s="959"/>
      <c r="AI129" s="959"/>
      <c r="AJ129" s="960"/>
      <c r="AK129" s="961">
        <v>5905552</v>
      </c>
      <c r="AL129" s="959"/>
      <c r="AM129" s="959"/>
      <c r="AN129" s="959"/>
      <c r="AO129" s="960"/>
      <c r="AP129" s="1073"/>
      <c r="AQ129" s="1074"/>
      <c r="AR129" s="1074"/>
      <c r="AS129" s="1074"/>
      <c r="AT129" s="1075"/>
      <c r="AU129" s="221"/>
      <c r="AV129" s="221"/>
      <c r="AW129" s="221"/>
      <c r="AX129" s="1065" t="s">
        <v>468</v>
      </c>
      <c r="AY129" s="923"/>
      <c r="AZ129" s="923"/>
      <c r="BA129" s="923"/>
      <c r="BB129" s="923"/>
      <c r="BC129" s="923"/>
      <c r="BD129" s="923"/>
      <c r="BE129" s="924"/>
      <c r="BF129" s="1066" t="s">
        <v>122</v>
      </c>
      <c r="BG129" s="1067"/>
      <c r="BH129" s="1067"/>
      <c r="BI129" s="1067"/>
      <c r="BJ129" s="1067"/>
      <c r="BK129" s="1067"/>
      <c r="BL129" s="1068"/>
      <c r="BM129" s="1066">
        <v>19.489999999999998</v>
      </c>
      <c r="BN129" s="1067"/>
      <c r="BO129" s="1067"/>
      <c r="BP129" s="1067"/>
      <c r="BQ129" s="1067"/>
      <c r="BR129" s="1067"/>
      <c r="BS129" s="1068"/>
      <c r="BT129" s="1066">
        <v>30</v>
      </c>
      <c r="BU129" s="1067"/>
      <c r="BV129" s="1067"/>
      <c r="BW129" s="1067"/>
      <c r="BX129" s="1067"/>
      <c r="BY129" s="1067"/>
      <c r="BZ129" s="1069"/>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2">
      <c r="A130" s="934" t="s">
        <v>469</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470</v>
      </c>
      <c r="X130" s="1071"/>
      <c r="Y130" s="1071"/>
      <c r="Z130" s="1072"/>
      <c r="AA130" s="958">
        <v>454688</v>
      </c>
      <c r="AB130" s="959"/>
      <c r="AC130" s="959"/>
      <c r="AD130" s="959"/>
      <c r="AE130" s="960"/>
      <c r="AF130" s="961">
        <v>466075</v>
      </c>
      <c r="AG130" s="959"/>
      <c r="AH130" s="959"/>
      <c r="AI130" s="959"/>
      <c r="AJ130" s="960"/>
      <c r="AK130" s="961">
        <v>458713</v>
      </c>
      <c r="AL130" s="959"/>
      <c r="AM130" s="959"/>
      <c r="AN130" s="959"/>
      <c r="AO130" s="960"/>
      <c r="AP130" s="1073"/>
      <c r="AQ130" s="1074"/>
      <c r="AR130" s="1074"/>
      <c r="AS130" s="1074"/>
      <c r="AT130" s="1075"/>
      <c r="AU130" s="221"/>
      <c r="AV130" s="221"/>
      <c r="AW130" s="221"/>
      <c r="AX130" s="1065" t="s">
        <v>471</v>
      </c>
      <c r="AY130" s="923"/>
      <c r="AZ130" s="923"/>
      <c r="BA130" s="923"/>
      <c r="BB130" s="923"/>
      <c r="BC130" s="923"/>
      <c r="BD130" s="923"/>
      <c r="BE130" s="924"/>
      <c r="BF130" s="1101">
        <v>10.9</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5">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472</v>
      </c>
      <c r="X131" s="1108"/>
      <c r="Y131" s="1108"/>
      <c r="Z131" s="1109"/>
      <c r="AA131" s="1004">
        <v>5280007</v>
      </c>
      <c r="AB131" s="986"/>
      <c r="AC131" s="986"/>
      <c r="AD131" s="986"/>
      <c r="AE131" s="987"/>
      <c r="AF131" s="985">
        <v>5347717</v>
      </c>
      <c r="AG131" s="986"/>
      <c r="AH131" s="986"/>
      <c r="AI131" s="986"/>
      <c r="AJ131" s="987"/>
      <c r="AK131" s="985">
        <v>5446839</v>
      </c>
      <c r="AL131" s="986"/>
      <c r="AM131" s="986"/>
      <c r="AN131" s="986"/>
      <c r="AO131" s="987"/>
      <c r="AP131" s="1110"/>
      <c r="AQ131" s="1111"/>
      <c r="AR131" s="1111"/>
      <c r="AS131" s="1111"/>
      <c r="AT131" s="1112"/>
      <c r="AU131" s="221"/>
      <c r="AV131" s="221"/>
      <c r="AW131" s="221"/>
      <c r="AX131" s="1083" t="s">
        <v>473</v>
      </c>
      <c r="AY131" s="726"/>
      <c r="AZ131" s="726"/>
      <c r="BA131" s="726"/>
      <c r="BB131" s="726"/>
      <c r="BC131" s="726"/>
      <c r="BD131" s="726"/>
      <c r="BE131" s="1036"/>
      <c r="BF131" s="1084">
        <v>61.6</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2">
      <c r="A132" s="1090" t="s">
        <v>474</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475</v>
      </c>
      <c r="W132" s="1094"/>
      <c r="X132" s="1094"/>
      <c r="Y132" s="1094"/>
      <c r="Z132" s="1095"/>
      <c r="AA132" s="1096">
        <v>11.052258070000001</v>
      </c>
      <c r="AB132" s="1097"/>
      <c r="AC132" s="1097"/>
      <c r="AD132" s="1097"/>
      <c r="AE132" s="1098"/>
      <c r="AF132" s="1099">
        <v>11.6818074</v>
      </c>
      <c r="AG132" s="1097"/>
      <c r="AH132" s="1097"/>
      <c r="AI132" s="1097"/>
      <c r="AJ132" s="1098"/>
      <c r="AK132" s="1099">
        <v>10.1675302</v>
      </c>
      <c r="AL132" s="1097"/>
      <c r="AM132" s="1097"/>
      <c r="AN132" s="1097"/>
      <c r="AO132" s="1098"/>
      <c r="AP132" s="1001"/>
      <c r="AQ132" s="1002"/>
      <c r="AR132" s="1002"/>
      <c r="AS132" s="1002"/>
      <c r="AT132" s="110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5">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476</v>
      </c>
      <c r="W133" s="1077"/>
      <c r="X133" s="1077"/>
      <c r="Y133" s="1077"/>
      <c r="Z133" s="1078"/>
      <c r="AA133" s="1079">
        <v>12.2</v>
      </c>
      <c r="AB133" s="1080"/>
      <c r="AC133" s="1080"/>
      <c r="AD133" s="1080"/>
      <c r="AE133" s="1081"/>
      <c r="AF133" s="1079">
        <v>12.7</v>
      </c>
      <c r="AG133" s="1080"/>
      <c r="AH133" s="1080"/>
      <c r="AI133" s="1080"/>
      <c r="AJ133" s="1081"/>
      <c r="AK133" s="1079">
        <v>10.9</v>
      </c>
      <c r="AL133" s="1080"/>
      <c r="AM133" s="1080"/>
      <c r="AN133" s="1080"/>
      <c r="AO133" s="1081"/>
      <c r="AP133" s="1028"/>
      <c r="AQ133" s="1029"/>
      <c r="AR133" s="1029"/>
      <c r="AS133" s="1029"/>
      <c r="AT133" s="1082"/>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2">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 hidden="1" x14ac:dyDescent="0.2">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I00WqIef3GcQDGToa7ib0FWSI/a95dBkr8boQ2Pj83of6rEibl379nnMtvPFbUOrk1F+2GXsMzEN+CVW2SViPQ==" saltValue="tfDaT0Eb+CPw9mygr2KUe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265625" style="248" customWidth="1"/>
    <col min="121" max="121" width="0" style="247" hidden="1" customWidth="1"/>
    <col min="122" max="16384" width="9" style="247" hidden="1"/>
  </cols>
  <sheetData>
    <row r="1" spans="1:120" ht="13"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47"/>
    </row>
    <row r="17" spans="119:120" ht="13" x14ac:dyDescent="0.2">
      <c r="DP17" s="247"/>
    </row>
    <row r="18" spans="119:120" ht="13" x14ac:dyDescent="0.2"/>
    <row r="19" spans="119:120" ht="13" x14ac:dyDescent="0.2"/>
    <row r="20" spans="119:120" ht="13" x14ac:dyDescent="0.2">
      <c r="DO20" s="247"/>
      <c r="DP20" s="247"/>
    </row>
    <row r="21" spans="119:120" ht="13" x14ac:dyDescent="0.2">
      <c r="DP21" s="247"/>
    </row>
    <row r="22" spans="119:120" ht="13" x14ac:dyDescent="0.2"/>
    <row r="23" spans="119:120" ht="13" x14ac:dyDescent="0.2">
      <c r="DO23" s="247"/>
      <c r="DP23" s="247"/>
    </row>
    <row r="24" spans="119:120" ht="13" x14ac:dyDescent="0.2">
      <c r="DP24" s="247"/>
    </row>
    <row r="25" spans="119:120" ht="13" x14ac:dyDescent="0.2">
      <c r="DP25" s="247"/>
    </row>
    <row r="26" spans="119:120" ht="13" x14ac:dyDescent="0.2">
      <c r="DO26" s="247"/>
      <c r="DP26" s="247"/>
    </row>
    <row r="27" spans="119:120" ht="13" x14ac:dyDescent="0.2"/>
    <row r="28" spans="119:120" ht="13" x14ac:dyDescent="0.2">
      <c r="DO28" s="247"/>
      <c r="DP28" s="247"/>
    </row>
    <row r="29" spans="119:120" ht="13" x14ac:dyDescent="0.2">
      <c r="DP29" s="247"/>
    </row>
    <row r="30" spans="119:120" ht="13" x14ac:dyDescent="0.2"/>
    <row r="31" spans="119:120" ht="13" x14ac:dyDescent="0.2">
      <c r="DO31" s="247"/>
      <c r="DP31" s="247"/>
    </row>
    <row r="32" spans="119:120" ht="13" x14ac:dyDescent="0.2"/>
    <row r="33" spans="98:120" ht="13" x14ac:dyDescent="0.2">
      <c r="DO33" s="247"/>
      <c r="DP33" s="247"/>
    </row>
    <row r="34" spans="98:120" ht="13" x14ac:dyDescent="0.2">
      <c r="DM34" s="247"/>
    </row>
    <row r="35" spans="98:120" ht="13" x14ac:dyDescent="0.2">
      <c r="CT35" s="247"/>
      <c r="CU35" s="247"/>
      <c r="CV35" s="247"/>
      <c r="CY35" s="247"/>
      <c r="CZ35" s="247"/>
      <c r="DA35" s="247"/>
      <c r="DD35" s="247"/>
      <c r="DE35" s="247"/>
      <c r="DF35" s="247"/>
      <c r="DI35" s="247"/>
      <c r="DJ35" s="247"/>
      <c r="DK35" s="247"/>
      <c r="DM35" s="247"/>
      <c r="DN35" s="247"/>
      <c r="DO35" s="247"/>
      <c r="DP35" s="247"/>
    </row>
    <row r="36" spans="98:120" ht="13" x14ac:dyDescent="0.2"/>
    <row r="37" spans="98:120" ht="13" x14ac:dyDescent="0.2">
      <c r="CW37" s="247"/>
      <c r="DB37" s="247"/>
      <c r="DG37" s="247"/>
      <c r="DL37" s="247"/>
      <c r="DP37" s="247"/>
    </row>
    <row r="38" spans="98:120" ht="13" x14ac:dyDescent="0.2">
      <c r="CT38" s="247"/>
      <c r="CU38" s="247"/>
      <c r="CV38" s="247"/>
      <c r="CW38" s="247"/>
      <c r="CY38" s="247"/>
      <c r="CZ38" s="247"/>
      <c r="DA38" s="247"/>
      <c r="DB38" s="247"/>
      <c r="DD38" s="247"/>
      <c r="DE38" s="247"/>
      <c r="DF38" s="247"/>
      <c r="DG38" s="247"/>
      <c r="DI38" s="247"/>
      <c r="DJ38" s="247"/>
      <c r="DK38" s="247"/>
      <c r="DL38" s="247"/>
      <c r="DN38" s="247"/>
      <c r="DO38" s="247"/>
      <c r="DP38" s="247"/>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47"/>
      <c r="DO49" s="247"/>
      <c r="DP49" s="247"/>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47"/>
      <c r="CS63" s="247"/>
      <c r="CX63" s="247"/>
      <c r="DC63" s="247"/>
      <c r="DH63" s="247"/>
    </row>
    <row r="64" spans="22:120" ht="13" x14ac:dyDescent="0.2">
      <c r="V64" s="247"/>
    </row>
    <row r="65" spans="15:120" ht="13" x14ac:dyDescent="0.2">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ht="13" x14ac:dyDescent="0.2">
      <c r="Q66" s="247"/>
      <c r="S66" s="247"/>
      <c r="U66" s="247"/>
      <c r="DM66" s="247"/>
    </row>
    <row r="67" spans="15:120" ht="13" x14ac:dyDescent="0.2">
      <c r="O67" s="247"/>
      <c r="P67" s="247"/>
      <c r="R67" s="247"/>
      <c r="T67" s="247"/>
      <c r="Y67" s="247"/>
      <c r="CT67" s="247"/>
      <c r="CV67" s="247"/>
      <c r="CW67" s="247"/>
      <c r="CY67" s="247"/>
      <c r="DA67" s="247"/>
      <c r="DB67" s="247"/>
      <c r="DD67" s="247"/>
      <c r="DF67" s="247"/>
      <c r="DG67" s="247"/>
      <c r="DI67" s="247"/>
      <c r="DK67" s="247"/>
      <c r="DL67" s="247"/>
      <c r="DN67" s="247"/>
      <c r="DO67" s="247"/>
      <c r="DP67" s="247"/>
    </row>
    <row r="68" spans="15:120" ht="13" x14ac:dyDescent="0.2"/>
    <row r="69" spans="15:120" ht="13" x14ac:dyDescent="0.2"/>
    <row r="70" spans="15:120" ht="13" x14ac:dyDescent="0.2"/>
    <row r="71" spans="15:120" ht="13" x14ac:dyDescent="0.2"/>
    <row r="72" spans="15:120" ht="13" x14ac:dyDescent="0.2">
      <c r="DP72" s="247"/>
    </row>
    <row r="73" spans="15:120" ht="13" x14ac:dyDescent="0.2">
      <c r="DP73" s="247"/>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47"/>
      <c r="CX96" s="247"/>
      <c r="DC96" s="247"/>
      <c r="DH96" s="247"/>
    </row>
    <row r="97" spans="24:120" ht="13" x14ac:dyDescent="0.2">
      <c r="CS97" s="247"/>
      <c r="CX97" s="247"/>
      <c r="DC97" s="247"/>
      <c r="DH97" s="247"/>
      <c r="DP97" s="248" t="s">
        <v>477</v>
      </c>
    </row>
    <row r="98" spans="24:120" ht="13" hidden="1" x14ac:dyDescent="0.2">
      <c r="CS98" s="247"/>
      <c r="CX98" s="247"/>
      <c r="DC98" s="247"/>
      <c r="DH98" s="247"/>
    </row>
    <row r="99" spans="24:120" ht="13" hidden="1" x14ac:dyDescent="0.2">
      <c r="CS99" s="247"/>
      <c r="CX99" s="247"/>
      <c r="DC99" s="247"/>
      <c r="DH99" s="247"/>
    </row>
    <row r="101" spans="24:120" ht="12" hidden="1" customHeight="1" x14ac:dyDescent="0.2">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2">
      <c r="CU102" s="247"/>
      <c r="CZ102" s="247"/>
      <c r="DE102" s="247"/>
      <c r="DJ102" s="247"/>
      <c r="DM102" s="247"/>
    </row>
    <row r="103" spans="24:120" ht="13" hidden="1" x14ac:dyDescent="0.2">
      <c r="CT103" s="247"/>
      <c r="CV103" s="247"/>
      <c r="CW103" s="247"/>
      <c r="CY103" s="247"/>
      <c r="DA103" s="247"/>
      <c r="DB103" s="247"/>
      <c r="DD103" s="247"/>
      <c r="DF103" s="247"/>
      <c r="DG103" s="247"/>
      <c r="DI103" s="247"/>
      <c r="DK103" s="247"/>
      <c r="DL103" s="247"/>
      <c r="DM103" s="247"/>
      <c r="DN103" s="247"/>
      <c r="DO103" s="247"/>
      <c r="DP103" s="247"/>
    </row>
    <row r="104" spans="24:120" ht="13" hidden="1" x14ac:dyDescent="0.2">
      <c r="CV104" s="247"/>
      <c r="CW104" s="247"/>
      <c r="DA104" s="247"/>
      <c r="DB104" s="247"/>
      <c r="DF104" s="247"/>
      <c r="DG104" s="247"/>
      <c r="DK104" s="247"/>
      <c r="DL104" s="247"/>
      <c r="DN104" s="247"/>
      <c r="DO104" s="247"/>
      <c r="DP104" s="247"/>
    </row>
    <row r="105" spans="24:120" ht="12.75" hidden="1" customHeight="1" x14ac:dyDescent="0.2"/>
  </sheetData>
  <sheetProtection algorithmName="SHA-512" hashValue="gwTrCGcgaC2nFsOXT6cfotVqZb0YdQqJ+d3BYPrL6BGerKO+FEVRj/A027v6Ui6gMeUSg0qkOcBwJAkRFxTxiw==" saltValue="e321I2D+WzhCJpmrRt/mW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48" customWidth="1"/>
    <col min="117" max="16384" width="9" style="247" hidden="1"/>
  </cols>
  <sheetData>
    <row r="1" spans="2:116" ht="13"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ht="13" x14ac:dyDescent="0.2"/>
    <row r="3" spans="2:116" ht="13" x14ac:dyDescent="0.2"/>
    <row r="4" spans="2:116" ht="13" x14ac:dyDescent="0.2">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ht="13" x14ac:dyDescent="0.2">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ht="13" x14ac:dyDescent="0.2"/>
    <row r="20" spans="9:116" ht="13" x14ac:dyDescent="0.2"/>
    <row r="21" spans="9:116" ht="13" x14ac:dyDescent="0.2">
      <c r="DL21" s="247"/>
    </row>
    <row r="22" spans="9:116" ht="13" x14ac:dyDescent="0.2">
      <c r="DI22" s="247"/>
      <c r="DJ22" s="247"/>
      <c r="DK22" s="247"/>
      <c r="DL22" s="247"/>
    </row>
    <row r="23" spans="9:116" ht="13" x14ac:dyDescent="0.2">
      <c r="CY23" s="247"/>
      <c r="CZ23" s="247"/>
      <c r="DA23" s="247"/>
      <c r="DB23" s="247"/>
      <c r="DC23" s="247"/>
      <c r="DD23" s="247"/>
      <c r="DE23" s="247"/>
      <c r="DF23" s="247"/>
      <c r="DG23" s="247"/>
      <c r="DH23" s="247"/>
      <c r="DI23" s="247"/>
      <c r="DJ23" s="247"/>
      <c r="DK23" s="247"/>
      <c r="DL23" s="247"/>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47"/>
      <c r="DA35" s="247"/>
      <c r="DB35" s="247"/>
      <c r="DC35" s="247"/>
      <c r="DD35" s="247"/>
      <c r="DE35" s="247"/>
      <c r="DF35" s="247"/>
      <c r="DG35" s="247"/>
      <c r="DH35" s="247"/>
      <c r="DI35" s="247"/>
      <c r="DJ35" s="247"/>
      <c r="DK35" s="247"/>
      <c r="DL35" s="247"/>
    </row>
    <row r="36" spans="15:116" ht="13" x14ac:dyDescent="0.2"/>
    <row r="37" spans="15:116" ht="13" x14ac:dyDescent="0.2">
      <c r="DL37" s="247"/>
    </row>
    <row r="38" spans="15:116" ht="13" x14ac:dyDescent="0.2">
      <c r="DI38" s="247"/>
      <c r="DJ38" s="247"/>
      <c r="DK38" s="247"/>
      <c r="DL38" s="247"/>
    </row>
    <row r="39" spans="15:116" ht="13" x14ac:dyDescent="0.2"/>
    <row r="40" spans="15:116" ht="13" x14ac:dyDescent="0.2"/>
    <row r="41" spans="15:116" ht="13" x14ac:dyDescent="0.2"/>
    <row r="42" spans="15:116" ht="13" x14ac:dyDescent="0.2"/>
    <row r="43" spans="15:116" ht="13" x14ac:dyDescent="0.2">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ht="13" x14ac:dyDescent="0.2">
      <c r="DL44" s="247"/>
    </row>
    <row r="45" spans="15:116" ht="13" x14ac:dyDescent="0.2"/>
    <row r="46" spans="15:116" ht="13" x14ac:dyDescent="0.2">
      <c r="DA46" s="247"/>
      <c r="DB46" s="247"/>
      <c r="DC46" s="247"/>
      <c r="DD46" s="247"/>
      <c r="DE46" s="247"/>
      <c r="DF46" s="247"/>
      <c r="DG46" s="247"/>
      <c r="DH46" s="247"/>
      <c r="DI46" s="247"/>
      <c r="DJ46" s="247"/>
      <c r="DK46" s="247"/>
      <c r="DL46" s="247"/>
    </row>
    <row r="47" spans="15:116" ht="13" x14ac:dyDescent="0.2"/>
    <row r="48" spans="15:116" ht="13" x14ac:dyDescent="0.2"/>
    <row r="49" spans="104:116" ht="13" x14ac:dyDescent="0.2"/>
    <row r="50" spans="104:116" ht="13" x14ac:dyDescent="0.2">
      <c r="CZ50" s="247"/>
      <c r="DA50" s="247"/>
      <c r="DB50" s="247"/>
      <c r="DC50" s="247"/>
      <c r="DD50" s="247"/>
      <c r="DE50" s="247"/>
      <c r="DF50" s="247"/>
      <c r="DG50" s="247"/>
      <c r="DH50" s="247"/>
      <c r="DI50" s="247"/>
      <c r="DJ50" s="247"/>
      <c r="DK50" s="247"/>
      <c r="DL50" s="247"/>
    </row>
    <row r="51" spans="104:116" ht="13" x14ac:dyDescent="0.2"/>
    <row r="52" spans="104:116" ht="13" x14ac:dyDescent="0.2"/>
    <row r="53" spans="104:116" ht="13" x14ac:dyDescent="0.2">
      <c r="DL53" s="247"/>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47"/>
      <c r="DD67" s="247"/>
      <c r="DE67" s="247"/>
      <c r="DF67" s="247"/>
      <c r="DG67" s="247"/>
      <c r="DH67" s="247"/>
      <c r="DI67" s="247"/>
      <c r="DJ67" s="247"/>
      <c r="DK67" s="247"/>
      <c r="DL67" s="247"/>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qOxPee9SsueolxZPlWod7wma/MSRGtUYzdtuN0BAbo3Rg3KlG1vrd8Ga0i5xE1Es+j04hYGUcAIfOOi2SD2Cng==" saltValue="dvBY6asO1sITKDLX+IUtI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53125" style="249" customWidth="1"/>
    <col min="37" max="44" width="17" style="249" customWidth="1"/>
    <col min="45" max="45" width="6.08984375" style="256" customWidth="1"/>
    <col min="46" max="46" width="3" style="254" customWidth="1"/>
    <col min="47" max="47" width="19.08984375" style="249" hidden="1" customWidth="1"/>
    <col min="48" max="52" width="12.6328125" style="249" hidden="1" customWidth="1"/>
    <col min="53" max="16384" width="8.6328125" style="249" hidden="1"/>
  </cols>
  <sheetData>
    <row r="1" spans="1:46" ht="13" x14ac:dyDescent="0.2">
      <c r="AS1" s="250"/>
      <c r="AT1" s="250"/>
    </row>
    <row r="2" spans="1:46" ht="13" x14ac:dyDescent="0.2">
      <c r="AS2" s="250"/>
      <c r="AT2" s="250"/>
    </row>
    <row r="3" spans="1:46" ht="13" x14ac:dyDescent="0.2">
      <c r="AS3" s="250"/>
      <c r="AT3" s="250"/>
    </row>
    <row r="4" spans="1:46" ht="13" x14ac:dyDescent="0.2">
      <c r="AS4" s="250"/>
      <c r="AT4" s="250"/>
    </row>
    <row r="5" spans="1:46" ht="16.5" x14ac:dyDescent="0.2">
      <c r="A5" s="251" t="s">
        <v>478</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ht="13" x14ac:dyDescent="0.2">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479</v>
      </c>
      <c r="AL6" s="255"/>
      <c r="AM6" s="255"/>
      <c r="AN6" s="255"/>
      <c r="AO6" s="250"/>
      <c r="AP6" s="250"/>
      <c r="AQ6" s="250"/>
      <c r="AR6" s="250"/>
    </row>
    <row r="7" spans="1:46" ht="13.5" customHeight="1" x14ac:dyDescent="0.2">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4" t="s">
        <v>480</v>
      </c>
      <c r="AP7" s="260"/>
      <c r="AQ7" s="261" t="s">
        <v>481</v>
      </c>
      <c r="AR7" s="262"/>
    </row>
    <row r="8" spans="1:46" ht="13" x14ac:dyDescent="0.2">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5"/>
      <c r="AP8" s="266" t="s">
        <v>482</v>
      </c>
      <c r="AQ8" s="267" t="s">
        <v>483</v>
      </c>
      <c r="AR8" s="268" t="s">
        <v>484</v>
      </c>
    </row>
    <row r="9" spans="1:46" ht="13" x14ac:dyDescent="0.2">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6" t="s">
        <v>485</v>
      </c>
      <c r="AL9" s="1117"/>
      <c r="AM9" s="1117"/>
      <c r="AN9" s="1118"/>
      <c r="AO9" s="269">
        <v>3351638</v>
      </c>
      <c r="AP9" s="269">
        <v>309334</v>
      </c>
      <c r="AQ9" s="270">
        <v>120794</v>
      </c>
      <c r="AR9" s="271">
        <v>156.1</v>
      </c>
    </row>
    <row r="10" spans="1:46" ht="13.5" customHeight="1" x14ac:dyDescent="0.2">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6" t="s">
        <v>486</v>
      </c>
      <c r="AL10" s="1117"/>
      <c r="AM10" s="1117"/>
      <c r="AN10" s="1118"/>
      <c r="AO10" s="272">
        <v>1980</v>
      </c>
      <c r="AP10" s="272">
        <v>183</v>
      </c>
      <c r="AQ10" s="273">
        <v>16294</v>
      </c>
      <c r="AR10" s="274">
        <v>-98.9</v>
      </c>
    </row>
    <row r="11" spans="1:46" ht="13.5" customHeight="1" x14ac:dyDescent="0.2">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6" t="s">
        <v>487</v>
      </c>
      <c r="AL11" s="1117"/>
      <c r="AM11" s="1117"/>
      <c r="AN11" s="1118"/>
      <c r="AO11" s="272" t="s">
        <v>488</v>
      </c>
      <c r="AP11" s="272" t="s">
        <v>488</v>
      </c>
      <c r="AQ11" s="273">
        <v>1928</v>
      </c>
      <c r="AR11" s="274" t="s">
        <v>488</v>
      </c>
    </row>
    <row r="12" spans="1:46" ht="13.5" customHeight="1" x14ac:dyDescent="0.2">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6" t="s">
        <v>489</v>
      </c>
      <c r="AL12" s="1117"/>
      <c r="AM12" s="1117"/>
      <c r="AN12" s="1118"/>
      <c r="AO12" s="272" t="s">
        <v>488</v>
      </c>
      <c r="AP12" s="272" t="s">
        <v>488</v>
      </c>
      <c r="AQ12" s="273">
        <v>20</v>
      </c>
      <c r="AR12" s="274" t="s">
        <v>488</v>
      </c>
    </row>
    <row r="13" spans="1:46" ht="13.5" customHeight="1" x14ac:dyDescent="0.2">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6" t="s">
        <v>490</v>
      </c>
      <c r="AL13" s="1117"/>
      <c r="AM13" s="1117"/>
      <c r="AN13" s="1118"/>
      <c r="AO13" s="272">
        <v>124234</v>
      </c>
      <c r="AP13" s="272">
        <v>11466</v>
      </c>
      <c r="AQ13" s="273">
        <v>4630</v>
      </c>
      <c r="AR13" s="274">
        <v>147.6</v>
      </c>
    </row>
    <row r="14" spans="1:46" ht="13.5" customHeight="1" x14ac:dyDescent="0.2">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6" t="s">
        <v>491</v>
      </c>
      <c r="AL14" s="1117"/>
      <c r="AM14" s="1117"/>
      <c r="AN14" s="1118"/>
      <c r="AO14" s="272">
        <v>20579</v>
      </c>
      <c r="AP14" s="272">
        <v>1899</v>
      </c>
      <c r="AQ14" s="273">
        <v>2459</v>
      </c>
      <c r="AR14" s="274">
        <v>-22.8</v>
      </c>
    </row>
    <row r="15" spans="1:46" ht="13.5" customHeight="1" x14ac:dyDescent="0.2">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19" t="s">
        <v>492</v>
      </c>
      <c r="AL15" s="1120"/>
      <c r="AM15" s="1120"/>
      <c r="AN15" s="1121"/>
      <c r="AO15" s="272">
        <v>-231311</v>
      </c>
      <c r="AP15" s="272">
        <v>-21349</v>
      </c>
      <c r="AQ15" s="273">
        <v>-7108</v>
      </c>
      <c r="AR15" s="274">
        <v>200.4</v>
      </c>
    </row>
    <row r="16" spans="1:46" ht="13" x14ac:dyDescent="0.2">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19" t="s">
        <v>177</v>
      </c>
      <c r="AL16" s="1120"/>
      <c r="AM16" s="1120"/>
      <c r="AN16" s="1121"/>
      <c r="AO16" s="272">
        <v>3267120</v>
      </c>
      <c r="AP16" s="272">
        <v>301534</v>
      </c>
      <c r="AQ16" s="273">
        <v>139017</v>
      </c>
      <c r="AR16" s="274">
        <v>116.9</v>
      </c>
    </row>
    <row r="17" spans="1:46" ht="13" x14ac:dyDescent="0.2">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ht="13" x14ac:dyDescent="0.2">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ht="13" x14ac:dyDescent="0.2">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493</v>
      </c>
      <c r="AL19" s="250"/>
      <c r="AM19" s="250"/>
      <c r="AN19" s="250"/>
      <c r="AO19" s="250"/>
      <c r="AP19" s="250"/>
      <c r="AQ19" s="250"/>
      <c r="AR19" s="250"/>
    </row>
    <row r="20" spans="1:46" ht="13" x14ac:dyDescent="0.2">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494</v>
      </c>
      <c r="AP20" s="281" t="s">
        <v>495</v>
      </c>
      <c r="AQ20" s="282" t="s">
        <v>496</v>
      </c>
      <c r="AR20" s="283"/>
    </row>
    <row r="21" spans="1:46" s="289" customFormat="1" ht="13" x14ac:dyDescent="0.2">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2" t="s">
        <v>497</v>
      </c>
      <c r="AL21" s="1123"/>
      <c r="AM21" s="1123"/>
      <c r="AN21" s="1124"/>
      <c r="AO21" s="285">
        <v>31.38</v>
      </c>
      <c r="AP21" s="286">
        <v>11.1</v>
      </c>
      <c r="AQ21" s="287">
        <v>20.28</v>
      </c>
      <c r="AR21" s="255"/>
      <c r="AS21" s="288"/>
      <c r="AT21" s="284"/>
    </row>
    <row r="22" spans="1:46" s="289" customFormat="1" ht="13" x14ac:dyDescent="0.2">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2" t="s">
        <v>498</v>
      </c>
      <c r="AL22" s="1123"/>
      <c r="AM22" s="1123"/>
      <c r="AN22" s="1124"/>
      <c r="AO22" s="290">
        <v>98</v>
      </c>
      <c r="AP22" s="291">
        <v>96.5</v>
      </c>
      <c r="AQ22" s="292">
        <v>1.5</v>
      </c>
      <c r="AR22" s="276"/>
      <c r="AS22" s="288"/>
      <c r="AT22" s="284"/>
    </row>
    <row r="23" spans="1:46" s="289" customFormat="1" ht="13" x14ac:dyDescent="0.2">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ht="13" x14ac:dyDescent="0.2">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ht="13" x14ac:dyDescent="0.2">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ht="13" x14ac:dyDescent="0.2">
      <c r="A26" s="1113" t="s">
        <v>499</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55"/>
    </row>
    <row r="27" spans="1:46" ht="13" x14ac:dyDescent="0.2">
      <c r="A27" s="297"/>
      <c r="AO27" s="250"/>
      <c r="AP27" s="250"/>
      <c r="AQ27" s="250"/>
      <c r="AR27" s="250"/>
      <c r="AS27" s="250"/>
      <c r="AT27" s="250"/>
    </row>
    <row r="28" spans="1:46" ht="16.5" x14ac:dyDescent="0.2">
      <c r="A28" s="251" t="s">
        <v>500</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ht="13" x14ac:dyDescent="0.2">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501</v>
      </c>
      <c r="AL29" s="255"/>
      <c r="AM29" s="255"/>
      <c r="AN29" s="255"/>
      <c r="AO29" s="250"/>
      <c r="AP29" s="250"/>
      <c r="AQ29" s="250"/>
      <c r="AR29" s="250"/>
      <c r="AS29" s="299"/>
    </row>
    <row r="30" spans="1:46" ht="13.5" customHeight="1" x14ac:dyDescent="0.2">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4" t="s">
        <v>480</v>
      </c>
      <c r="AP30" s="260"/>
      <c r="AQ30" s="261" t="s">
        <v>481</v>
      </c>
      <c r="AR30" s="262"/>
    </row>
    <row r="31" spans="1:46" ht="13" x14ac:dyDescent="0.2">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5"/>
      <c r="AP31" s="266" t="s">
        <v>482</v>
      </c>
      <c r="AQ31" s="267" t="s">
        <v>483</v>
      </c>
      <c r="AR31" s="268" t="s">
        <v>484</v>
      </c>
    </row>
    <row r="32" spans="1:46" ht="27" customHeight="1" x14ac:dyDescent="0.2">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0" t="s">
        <v>502</v>
      </c>
      <c r="AL32" s="1131"/>
      <c r="AM32" s="1131"/>
      <c r="AN32" s="1132"/>
      <c r="AO32" s="300">
        <v>860633</v>
      </c>
      <c r="AP32" s="300">
        <v>79431</v>
      </c>
      <c r="AQ32" s="301">
        <v>62408</v>
      </c>
      <c r="AR32" s="302">
        <v>27.3</v>
      </c>
    </row>
    <row r="33" spans="1:46" ht="13.5" customHeight="1" x14ac:dyDescent="0.2">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0" t="s">
        <v>503</v>
      </c>
      <c r="AL33" s="1131"/>
      <c r="AM33" s="1131"/>
      <c r="AN33" s="1132"/>
      <c r="AO33" s="300" t="s">
        <v>488</v>
      </c>
      <c r="AP33" s="300" t="s">
        <v>488</v>
      </c>
      <c r="AQ33" s="301" t="s">
        <v>488</v>
      </c>
      <c r="AR33" s="302" t="s">
        <v>488</v>
      </c>
    </row>
    <row r="34" spans="1:46" ht="27" customHeight="1" x14ac:dyDescent="0.2">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0" t="s">
        <v>504</v>
      </c>
      <c r="AL34" s="1131"/>
      <c r="AM34" s="1131"/>
      <c r="AN34" s="1132"/>
      <c r="AO34" s="300" t="s">
        <v>488</v>
      </c>
      <c r="AP34" s="300" t="s">
        <v>488</v>
      </c>
      <c r="AQ34" s="301">
        <v>4</v>
      </c>
      <c r="AR34" s="302" t="s">
        <v>488</v>
      </c>
    </row>
    <row r="35" spans="1:46" ht="27" customHeight="1" x14ac:dyDescent="0.2">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0" t="s">
        <v>505</v>
      </c>
      <c r="AL35" s="1131"/>
      <c r="AM35" s="1131"/>
      <c r="AN35" s="1132"/>
      <c r="AO35" s="300">
        <v>152518</v>
      </c>
      <c r="AP35" s="300">
        <v>14076</v>
      </c>
      <c r="AQ35" s="301">
        <v>14219</v>
      </c>
      <c r="AR35" s="302">
        <v>-1</v>
      </c>
    </row>
    <row r="36" spans="1:46" ht="27" customHeight="1" x14ac:dyDescent="0.2">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0" t="s">
        <v>506</v>
      </c>
      <c r="AL36" s="1131"/>
      <c r="AM36" s="1131"/>
      <c r="AN36" s="1132"/>
      <c r="AO36" s="300" t="s">
        <v>488</v>
      </c>
      <c r="AP36" s="300" t="s">
        <v>488</v>
      </c>
      <c r="AQ36" s="301">
        <v>4004</v>
      </c>
      <c r="AR36" s="302" t="s">
        <v>488</v>
      </c>
    </row>
    <row r="37" spans="1:46" ht="13.5" customHeight="1" x14ac:dyDescent="0.2">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0" t="s">
        <v>507</v>
      </c>
      <c r="AL37" s="1131"/>
      <c r="AM37" s="1131"/>
      <c r="AN37" s="1132"/>
      <c r="AO37" s="300" t="s">
        <v>488</v>
      </c>
      <c r="AP37" s="300" t="s">
        <v>488</v>
      </c>
      <c r="AQ37" s="301">
        <v>309</v>
      </c>
      <c r="AR37" s="302" t="s">
        <v>488</v>
      </c>
    </row>
    <row r="38" spans="1:46" ht="27" customHeight="1" x14ac:dyDescent="0.2">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3" t="s">
        <v>508</v>
      </c>
      <c r="AL38" s="1134"/>
      <c r="AM38" s="1134"/>
      <c r="AN38" s="1135"/>
      <c r="AO38" s="303" t="s">
        <v>488</v>
      </c>
      <c r="AP38" s="303" t="s">
        <v>488</v>
      </c>
      <c r="AQ38" s="304">
        <v>4</v>
      </c>
      <c r="AR38" s="292" t="s">
        <v>488</v>
      </c>
      <c r="AS38" s="299"/>
    </row>
    <row r="39" spans="1:46" ht="13" x14ac:dyDescent="0.2">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3" t="s">
        <v>509</v>
      </c>
      <c r="AL39" s="1134"/>
      <c r="AM39" s="1134"/>
      <c r="AN39" s="1135"/>
      <c r="AO39" s="300">
        <v>-629</v>
      </c>
      <c r="AP39" s="300">
        <v>-58</v>
      </c>
      <c r="AQ39" s="301">
        <v>-2554</v>
      </c>
      <c r="AR39" s="302">
        <v>-97.7</v>
      </c>
      <c r="AS39" s="299"/>
    </row>
    <row r="40" spans="1:46" ht="27" customHeight="1" x14ac:dyDescent="0.2">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0" t="s">
        <v>510</v>
      </c>
      <c r="AL40" s="1131"/>
      <c r="AM40" s="1131"/>
      <c r="AN40" s="1132"/>
      <c r="AO40" s="300">
        <v>-458713</v>
      </c>
      <c r="AP40" s="300">
        <v>-42336</v>
      </c>
      <c r="AQ40" s="301">
        <v>-52280</v>
      </c>
      <c r="AR40" s="302">
        <v>-19</v>
      </c>
      <c r="AS40" s="299"/>
    </row>
    <row r="41" spans="1:46" ht="13" x14ac:dyDescent="0.2">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6" t="s">
        <v>287</v>
      </c>
      <c r="AL41" s="1137"/>
      <c r="AM41" s="1137"/>
      <c r="AN41" s="1138"/>
      <c r="AO41" s="300">
        <v>553809</v>
      </c>
      <c r="AP41" s="300">
        <v>51113</v>
      </c>
      <c r="AQ41" s="301">
        <v>26115</v>
      </c>
      <c r="AR41" s="302">
        <v>95.7</v>
      </c>
      <c r="AS41" s="299"/>
    </row>
    <row r="42" spans="1:46" ht="13" x14ac:dyDescent="0.2">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ht="13" x14ac:dyDescent="0.2">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ht="13" x14ac:dyDescent="0.2">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ht="13" x14ac:dyDescent="0.2">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ht="13" x14ac:dyDescent="0.2">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2">
      <c r="A47" s="309" t="s">
        <v>511</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ht="13" x14ac:dyDescent="0.2">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512</v>
      </c>
      <c r="AL48" s="310"/>
      <c r="AM48" s="310"/>
      <c r="AN48" s="310"/>
      <c r="AO48" s="310"/>
      <c r="AP48" s="310"/>
      <c r="AQ48" s="311"/>
      <c r="AR48" s="310"/>
    </row>
    <row r="49" spans="1:44" ht="13.5" customHeight="1" x14ac:dyDescent="0.2">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5" t="s">
        <v>480</v>
      </c>
      <c r="AN49" s="1127" t="s">
        <v>513</v>
      </c>
      <c r="AO49" s="1128"/>
      <c r="AP49" s="1128"/>
      <c r="AQ49" s="1128"/>
      <c r="AR49" s="1129"/>
    </row>
    <row r="50" spans="1:44" ht="13" x14ac:dyDescent="0.2">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6"/>
      <c r="AN50" s="316" t="s">
        <v>514</v>
      </c>
      <c r="AO50" s="317" t="s">
        <v>515</v>
      </c>
      <c r="AP50" s="318" t="s">
        <v>516</v>
      </c>
      <c r="AQ50" s="319" t="s">
        <v>517</v>
      </c>
      <c r="AR50" s="320" t="s">
        <v>518</v>
      </c>
    </row>
    <row r="51" spans="1:44" ht="13" x14ac:dyDescent="0.2">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519</v>
      </c>
      <c r="AL51" s="313"/>
      <c r="AM51" s="321">
        <v>1690293</v>
      </c>
      <c r="AN51" s="322">
        <v>150986</v>
      </c>
      <c r="AO51" s="323">
        <v>-9.6999999999999993</v>
      </c>
      <c r="AP51" s="324">
        <v>117234</v>
      </c>
      <c r="AQ51" s="325">
        <v>13.4</v>
      </c>
      <c r="AR51" s="326">
        <v>-23.1</v>
      </c>
    </row>
    <row r="52" spans="1:44" ht="13" x14ac:dyDescent="0.2">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520</v>
      </c>
      <c r="AM52" s="329">
        <v>1554902</v>
      </c>
      <c r="AN52" s="330">
        <v>138893</v>
      </c>
      <c r="AO52" s="331">
        <v>19.8</v>
      </c>
      <c r="AP52" s="332">
        <v>59796</v>
      </c>
      <c r="AQ52" s="333">
        <v>16.600000000000001</v>
      </c>
      <c r="AR52" s="334">
        <v>3.2</v>
      </c>
    </row>
    <row r="53" spans="1:44" ht="13" x14ac:dyDescent="0.2">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521</v>
      </c>
      <c r="AL53" s="313"/>
      <c r="AM53" s="321">
        <v>718855</v>
      </c>
      <c r="AN53" s="322">
        <v>65161</v>
      </c>
      <c r="AO53" s="323">
        <v>-56.8</v>
      </c>
      <c r="AP53" s="324">
        <v>97758</v>
      </c>
      <c r="AQ53" s="325">
        <v>-16.600000000000001</v>
      </c>
      <c r="AR53" s="326">
        <v>-40.200000000000003</v>
      </c>
    </row>
    <row r="54" spans="1:44" ht="13" x14ac:dyDescent="0.2">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520</v>
      </c>
      <c r="AM54" s="329">
        <v>651534</v>
      </c>
      <c r="AN54" s="330">
        <v>59059</v>
      </c>
      <c r="AO54" s="331">
        <v>-57.5</v>
      </c>
      <c r="AP54" s="332">
        <v>45946</v>
      </c>
      <c r="AQ54" s="333">
        <v>-23.2</v>
      </c>
      <c r="AR54" s="334">
        <v>-34.299999999999997</v>
      </c>
    </row>
    <row r="55" spans="1:44" ht="13" x14ac:dyDescent="0.2">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522</v>
      </c>
      <c r="AL55" s="313"/>
      <c r="AM55" s="321">
        <v>554175</v>
      </c>
      <c r="AN55" s="322">
        <v>51100</v>
      </c>
      <c r="AO55" s="323">
        <v>-21.6</v>
      </c>
      <c r="AP55" s="324">
        <v>91338</v>
      </c>
      <c r="AQ55" s="325">
        <v>-6.6</v>
      </c>
      <c r="AR55" s="326">
        <v>-15</v>
      </c>
    </row>
    <row r="56" spans="1:44" ht="13" x14ac:dyDescent="0.2">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520</v>
      </c>
      <c r="AM56" s="329">
        <v>437020</v>
      </c>
      <c r="AN56" s="330">
        <v>40297</v>
      </c>
      <c r="AO56" s="331">
        <v>-31.8</v>
      </c>
      <c r="AP56" s="332">
        <v>43989</v>
      </c>
      <c r="AQ56" s="333">
        <v>-4.3</v>
      </c>
      <c r="AR56" s="334">
        <v>-27.5</v>
      </c>
    </row>
    <row r="57" spans="1:44" ht="13" x14ac:dyDescent="0.2">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523</v>
      </c>
      <c r="AL57" s="313"/>
      <c r="AM57" s="321">
        <v>1346287</v>
      </c>
      <c r="AN57" s="322">
        <v>123433</v>
      </c>
      <c r="AO57" s="323">
        <v>141.6</v>
      </c>
      <c r="AP57" s="324">
        <v>103975</v>
      </c>
      <c r="AQ57" s="325">
        <v>13.8</v>
      </c>
      <c r="AR57" s="326">
        <v>127.8</v>
      </c>
    </row>
    <row r="58" spans="1:44" ht="13" x14ac:dyDescent="0.2">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520</v>
      </c>
      <c r="AM58" s="329">
        <v>1242894</v>
      </c>
      <c r="AN58" s="330">
        <v>113954</v>
      </c>
      <c r="AO58" s="331">
        <v>182.8</v>
      </c>
      <c r="AP58" s="332">
        <v>52698</v>
      </c>
      <c r="AQ58" s="333">
        <v>19.8</v>
      </c>
      <c r="AR58" s="334">
        <v>163</v>
      </c>
    </row>
    <row r="59" spans="1:44" ht="13" x14ac:dyDescent="0.2">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524</v>
      </c>
      <c r="AL59" s="313"/>
      <c r="AM59" s="321">
        <v>2365895</v>
      </c>
      <c r="AN59" s="322">
        <v>218357</v>
      </c>
      <c r="AO59" s="323">
        <v>76.900000000000006</v>
      </c>
      <c r="AP59" s="324">
        <v>112678</v>
      </c>
      <c r="AQ59" s="325">
        <v>8.4</v>
      </c>
      <c r="AR59" s="326">
        <v>68.5</v>
      </c>
    </row>
    <row r="60" spans="1:44" ht="13" x14ac:dyDescent="0.2">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520</v>
      </c>
      <c r="AM60" s="329">
        <v>1492623</v>
      </c>
      <c r="AN60" s="330">
        <v>137759</v>
      </c>
      <c r="AO60" s="331">
        <v>20.9</v>
      </c>
      <c r="AP60" s="332">
        <v>55165</v>
      </c>
      <c r="AQ60" s="333">
        <v>4.7</v>
      </c>
      <c r="AR60" s="334">
        <v>16.2</v>
      </c>
    </row>
    <row r="61" spans="1:44" ht="13" x14ac:dyDescent="0.2">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525</v>
      </c>
      <c r="AL61" s="335"/>
      <c r="AM61" s="336">
        <v>1335101</v>
      </c>
      <c r="AN61" s="337">
        <v>121807</v>
      </c>
      <c r="AO61" s="338">
        <v>26.1</v>
      </c>
      <c r="AP61" s="339">
        <v>104597</v>
      </c>
      <c r="AQ61" s="340">
        <v>2.5</v>
      </c>
      <c r="AR61" s="326">
        <v>23.6</v>
      </c>
    </row>
    <row r="62" spans="1:44" ht="13" x14ac:dyDescent="0.2">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520</v>
      </c>
      <c r="AM62" s="329">
        <v>1075795</v>
      </c>
      <c r="AN62" s="330">
        <v>97992</v>
      </c>
      <c r="AO62" s="331">
        <v>26.8</v>
      </c>
      <c r="AP62" s="332">
        <v>51519</v>
      </c>
      <c r="AQ62" s="333">
        <v>2.7</v>
      </c>
      <c r="AR62" s="334">
        <v>24.1</v>
      </c>
    </row>
    <row r="63" spans="1:44" ht="13" x14ac:dyDescent="0.2">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ht="13" x14ac:dyDescent="0.2">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ht="13" x14ac:dyDescent="0.2">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ht="13" x14ac:dyDescent="0.2">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2">
      <c r="AK67" s="250"/>
      <c r="AL67" s="250"/>
      <c r="AM67" s="250"/>
      <c r="AN67" s="250"/>
      <c r="AO67" s="250"/>
      <c r="AP67" s="250"/>
      <c r="AQ67" s="250"/>
      <c r="AR67" s="250"/>
      <c r="AS67" s="250"/>
      <c r="AT67" s="250"/>
    </row>
    <row r="68" spans="1:46" ht="13.5" hidden="1" customHeight="1" x14ac:dyDescent="0.2">
      <c r="AK68" s="250"/>
      <c r="AL68" s="250"/>
      <c r="AM68" s="250"/>
      <c r="AN68" s="250"/>
      <c r="AO68" s="250"/>
      <c r="AP68" s="250"/>
      <c r="AQ68" s="250"/>
      <c r="AR68" s="250"/>
    </row>
    <row r="69" spans="1:46" ht="13.5" hidden="1" customHeight="1" x14ac:dyDescent="0.2">
      <c r="AK69" s="250"/>
      <c r="AL69" s="250"/>
      <c r="AM69" s="250"/>
      <c r="AN69" s="250"/>
      <c r="AO69" s="250"/>
      <c r="AP69" s="250"/>
      <c r="AQ69" s="250"/>
      <c r="AR69" s="250"/>
    </row>
    <row r="70" spans="1:46" ht="13" hidden="1" x14ac:dyDescent="0.2">
      <c r="AK70" s="250"/>
      <c r="AL70" s="250"/>
      <c r="AM70" s="250"/>
      <c r="AN70" s="250"/>
      <c r="AO70" s="250"/>
      <c r="AP70" s="250"/>
      <c r="AQ70" s="250"/>
      <c r="AR70" s="250"/>
    </row>
    <row r="71" spans="1:46" ht="13" hidden="1" x14ac:dyDescent="0.2">
      <c r="AK71" s="250"/>
      <c r="AL71" s="250"/>
      <c r="AM71" s="250"/>
      <c r="AN71" s="250"/>
      <c r="AO71" s="250"/>
      <c r="AP71" s="250"/>
      <c r="AQ71" s="250"/>
      <c r="AR71" s="250"/>
    </row>
    <row r="72" spans="1:46" ht="13" hidden="1" x14ac:dyDescent="0.2">
      <c r="AK72" s="250"/>
      <c r="AL72" s="250"/>
      <c r="AM72" s="250"/>
      <c r="AN72" s="250"/>
      <c r="AO72" s="250"/>
      <c r="AP72" s="250"/>
      <c r="AQ72" s="250"/>
      <c r="AR72" s="250"/>
    </row>
    <row r="73" spans="1:46" ht="13" hidden="1" x14ac:dyDescent="0.2">
      <c r="AK73" s="250"/>
      <c r="AL73" s="250"/>
      <c r="AM73" s="250"/>
      <c r="AN73" s="250"/>
      <c r="AO73" s="250"/>
      <c r="AP73" s="250"/>
      <c r="AQ73" s="250"/>
      <c r="AR73" s="250"/>
    </row>
  </sheetData>
  <sheetProtection algorithmName="SHA-512" hashValue="OWNOOXFKC3jfqC/B2jusBPjdlSxxtOTamCIqTA9cWiW+k918wKGmIRrOyaiZr2gTerxjtjsMY3wjN8265PzVvQ==" saltValue="zUPbStN1Ozq3QBlrp8K3Y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48" customWidth="1"/>
    <col min="126" max="16384" width="9" style="247" hidden="1"/>
  </cols>
  <sheetData>
    <row r="1" spans="2:125" ht="13.5" customHeight="1"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ht="13" x14ac:dyDescent="0.2">
      <c r="B2" s="247"/>
      <c r="DG2" s="247"/>
    </row>
    <row r="3" spans="2:125" ht="13" x14ac:dyDescent="0.2">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ht="13" x14ac:dyDescent="0.2"/>
    <row r="5" spans="2:125" ht="13" x14ac:dyDescent="0.2"/>
    <row r="6" spans="2:125" ht="13" x14ac:dyDescent="0.2"/>
    <row r="7" spans="2:125" ht="13" x14ac:dyDescent="0.2"/>
    <row r="8" spans="2:125" ht="13" x14ac:dyDescent="0.2"/>
    <row r="9" spans="2:125" ht="13" x14ac:dyDescent="0.2">
      <c r="DU9" s="247"/>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47"/>
    </row>
    <row r="18" spans="125:125" ht="13" x14ac:dyDescent="0.2"/>
    <row r="19" spans="125:125" ht="13" x14ac:dyDescent="0.2"/>
    <row r="20" spans="125:125" ht="13" x14ac:dyDescent="0.2">
      <c r="DU20" s="247"/>
    </row>
    <row r="21" spans="125:125" ht="13" x14ac:dyDescent="0.2">
      <c r="DU21" s="247"/>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47"/>
    </row>
    <row r="29" spans="125:125" ht="13" x14ac:dyDescent="0.2"/>
    <row r="30" spans="125:125" ht="13" x14ac:dyDescent="0.2"/>
    <row r="31" spans="125:125" ht="13" x14ac:dyDescent="0.2"/>
    <row r="32" spans="125:125" ht="13" x14ac:dyDescent="0.2"/>
    <row r="33" spans="2:125" ht="13" x14ac:dyDescent="0.2">
      <c r="B33" s="247"/>
      <c r="G33" s="247"/>
      <c r="I33" s="247"/>
    </row>
    <row r="34" spans="2:125" ht="13" x14ac:dyDescent="0.2">
      <c r="C34" s="247"/>
      <c r="P34" s="247"/>
      <c r="DE34" s="247"/>
      <c r="DH34" s="247"/>
    </row>
    <row r="35" spans="2:125" ht="13" x14ac:dyDescent="0.2">
      <c r="D35" s="247"/>
      <c r="E35" s="247"/>
      <c r="DG35" s="247"/>
      <c r="DJ35" s="247"/>
      <c r="DP35" s="247"/>
      <c r="DQ35" s="247"/>
      <c r="DR35" s="247"/>
      <c r="DS35" s="247"/>
      <c r="DT35" s="247"/>
      <c r="DU35" s="247"/>
    </row>
    <row r="36" spans="2:125" ht="13" x14ac:dyDescent="0.2">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ht="13" x14ac:dyDescent="0.2">
      <c r="DU37" s="247"/>
    </row>
    <row r="38" spans="2:125" ht="13" x14ac:dyDescent="0.2">
      <c r="DT38" s="247"/>
      <c r="DU38" s="247"/>
    </row>
    <row r="39" spans="2:125" ht="13" x14ac:dyDescent="0.2"/>
    <row r="40" spans="2:125" ht="13" x14ac:dyDescent="0.2">
      <c r="DH40" s="247"/>
    </row>
    <row r="41" spans="2:125" ht="13" x14ac:dyDescent="0.2">
      <c r="DE41" s="247"/>
    </row>
    <row r="42" spans="2:125" ht="13" x14ac:dyDescent="0.2">
      <c r="DG42" s="247"/>
      <c r="DJ42" s="247"/>
    </row>
    <row r="43" spans="2:125" ht="13" x14ac:dyDescent="0.2">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ht="13" x14ac:dyDescent="0.2">
      <c r="DU44" s="247"/>
    </row>
    <row r="45" spans="2:125" ht="13" x14ac:dyDescent="0.2"/>
    <row r="46" spans="2:125" ht="13" x14ac:dyDescent="0.2"/>
    <row r="47" spans="2:125" ht="13" x14ac:dyDescent="0.2"/>
    <row r="48" spans="2:125" ht="13" x14ac:dyDescent="0.2">
      <c r="DT48" s="247"/>
      <c r="DU48" s="247"/>
    </row>
    <row r="49" spans="120:125" ht="13" x14ac:dyDescent="0.2">
      <c r="DU49" s="247"/>
    </row>
    <row r="50" spans="120:125" ht="13" x14ac:dyDescent="0.2">
      <c r="DU50" s="247"/>
    </row>
    <row r="51" spans="120:125" ht="13" x14ac:dyDescent="0.2">
      <c r="DP51" s="247"/>
      <c r="DQ51" s="247"/>
      <c r="DR51" s="247"/>
      <c r="DS51" s="247"/>
      <c r="DT51" s="247"/>
      <c r="DU51" s="247"/>
    </row>
    <row r="52" spans="120:125" ht="13" x14ac:dyDescent="0.2"/>
    <row r="53" spans="120:125" ht="13" x14ac:dyDescent="0.2"/>
    <row r="54" spans="120:125" ht="13" x14ac:dyDescent="0.2">
      <c r="DU54" s="247"/>
    </row>
    <row r="55" spans="120:125" ht="13" x14ac:dyDescent="0.2"/>
    <row r="56" spans="120:125" ht="13" x14ac:dyDescent="0.2"/>
    <row r="57" spans="120:125" ht="13" x14ac:dyDescent="0.2"/>
    <row r="58" spans="120:125" ht="13" x14ac:dyDescent="0.2">
      <c r="DU58" s="247"/>
    </row>
    <row r="59" spans="120:125" ht="13" x14ac:dyDescent="0.2"/>
    <row r="60" spans="120:125" ht="13" x14ac:dyDescent="0.2"/>
    <row r="61" spans="120:125" ht="13" x14ac:dyDescent="0.2"/>
    <row r="62" spans="120:125" ht="13" x14ac:dyDescent="0.2"/>
    <row r="63" spans="120:125" ht="13" x14ac:dyDescent="0.2">
      <c r="DU63" s="247"/>
    </row>
    <row r="64" spans="120:125" ht="13" x14ac:dyDescent="0.2">
      <c r="DT64" s="247"/>
      <c r="DU64" s="247"/>
    </row>
    <row r="65" spans="123:125" ht="13" x14ac:dyDescent="0.2"/>
    <row r="66" spans="123:125" ht="13" x14ac:dyDescent="0.2"/>
    <row r="67" spans="123:125" ht="13" x14ac:dyDescent="0.2"/>
    <row r="68" spans="123:125" ht="13" x14ac:dyDescent="0.2"/>
    <row r="69" spans="123:125" ht="13" x14ac:dyDescent="0.2">
      <c r="DS69" s="247"/>
      <c r="DT69" s="247"/>
      <c r="DU69" s="247"/>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47"/>
    </row>
    <row r="83" spans="116:125" ht="13" x14ac:dyDescent="0.2">
      <c r="DM83" s="247"/>
      <c r="DN83" s="247"/>
      <c r="DO83" s="247"/>
      <c r="DP83" s="247"/>
      <c r="DQ83" s="247"/>
      <c r="DR83" s="247"/>
      <c r="DS83" s="247"/>
      <c r="DT83" s="247"/>
      <c r="DU83" s="247"/>
    </row>
    <row r="84" spans="116:125" ht="13" x14ac:dyDescent="0.2"/>
    <row r="85" spans="116:125" ht="13" x14ac:dyDescent="0.2"/>
    <row r="86" spans="116:125" ht="13" x14ac:dyDescent="0.2"/>
    <row r="87" spans="116:125" ht="13" x14ac:dyDescent="0.2"/>
    <row r="88" spans="116:125" ht="13" x14ac:dyDescent="0.2">
      <c r="DU88" s="247"/>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47"/>
      <c r="DT94" s="247"/>
      <c r="DU94" s="247"/>
    </row>
    <row r="95" spans="116:125" ht="13.5" customHeight="1" x14ac:dyDescent="0.2">
      <c r="DU95" s="247"/>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7"/>
    </row>
    <row r="102" spans="124:125" ht="13.5" customHeight="1" x14ac:dyDescent="0.2"/>
    <row r="103" spans="124:125" ht="13.5" customHeight="1" x14ac:dyDescent="0.2"/>
    <row r="104" spans="124:125" ht="13.5" customHeight="1" x14ac:dyDescent="0.2">
      <c r="DT104" s="247"/>
      <c r="DU104" s="247"/>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7" t="s">
        <v>477</v>
      </c>
    </row>
    <row r="121" spans="125:125" ht="13.5" hidden="1" customHeight="1" x14ac:dyDescent="0.2">
      <c r="DU121" s="247"/>
    </row>
  </sheetData>
  <sheetProtection algorithmName="SHA-512" hashValue="qF1DIvRPJGtrQBcHCA5kowfN3U4Cuh/RhV6DxoUuED5bEsmVMZ8KYWLDWMF7H3qp49zh2ANLjYaXnSu3FZnG/Q==" saltValue="e9Yb0g6AKxpR6sdqNbNqW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48" customWidth="1"/>
    <col min="126" max="142" width="0" style="247" hidden="1" customWidth="1"/>
    <col min="143" max="16384" width="9" style="247" hidden="1"/>
  </cols>
  <sheetData>
    <row r="1" spans="1:125" ht="13.5" customHeight="1"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ht="13" x14ac:dyDescent="0.2">
      <c r="B2" s="247"/>
      <c r="T2" s="247"/>
    </row>
    <row r="3" spans="1:125" ht="13" x14ac:dyDescent="0.2">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47"/>
      <c r="G33" s="247"/>
      <c r="I33" s="247"/>
    </row>
    <row r="34" spans="2:125" ht="13" x14ac:dyDescent="0.2">
      <c r="C34" s="247"/>
      <c r="P34" s="247"/>
      <c r="R34" s="247"/>
      <c r="U34" s="247"/>
    </row>
    <row r="35" spans="2:125" ht="13" x14ac:dyDescent="0.2">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ht="13" x14ac:dyDescent="0.2">
      <c r="F36" s="247"/>
      <c r="H36" s="247"/>
      <c r="J36" s="247"/>
      <c r="K36" s="247"/>
      <c r="L36" s="247"/>
      <c r="M36" s="247"/>
      <c r="N36" s="247"/>
      <c r="O36" s="247"/>
      <c r="Q36" s="247"/>
      <c r="S36" s="247"/>
      <c r="V36" s="247"/>
    </row>
    <row r="37" spans="2:125" ht="13" x14ac:dyDescent="0.2"/>
    <row r="38" spans="2:125" ht="13" x14ac:dyDescent="0.2"/>
    <row r="39" spans="2:125" ht="13" x14ac:dyDescent="0.2"/>
    <row r="40" spans="2:125" ht="13" x14ac:dyDescent="0.2">
      <c r="U40" s="247"/>
    </row>
    <row r="41" spans="2:125" ht="13" x14ac:dyDescent="0.2">
      <c r="R41" s="247"/>
    </row>
    <row r="42" spans="2:125" ht="13" x14ac:dyDescent="0.2">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ht="13" x14ac:dyDescent="0.2">
      <c r="Q43" s="247"/>
      <c r="S43" s="247"/>
      <c r="V43" s="247"/>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8" t="s">
        <v>477</v>
      </c>
    </row>
  </sheetData>
  <sheetProtection algorithmName="SHA-512" hashValue="tibOdCSiFL+WqhCpOG7zMuJ6+s6rSfaWof7ufkPyWZzQFZmdGQqIURnDtfFmFT6XxcWUDoGMxUOJMv1/PoRSZg==" saltValue="VH9f5TehuxVPZz3PotHVG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527</v>
      </c>
      <c r="G46" s="8" t="s">
        <v>528</v>
      </c>
      <c r="H46" s="8" t="s">
        <v>529</v>
      </c>
      <c r="I46" s="8" t="s">
        <v>530</v>
      </c>
      <c r="J46" s="9" t="s">
        <v>531</v>
      </c>
    </row>
    <row r="47" spans="2:10" ht="57.75" customHeight="1" x14ac:dyDescent="0.2">
      <c r="B47" s="10"/>
      <c r="C47" s="1139" t="s">
        <v>3</v>
      </c>
      <c r="D47" s="1139"/>
      <c r="E47" s="1140"/>
      <c r="F47" s="11">
        <v>25.76</v>
      </c>
      <c r="G47" s="12">
        <v>31.54</v>
      </c>
      <c r="H47" s="12">
        <v>38.64</v>
      </c>
      <c r="I47" s="12">
        <v>34.979999999999997</v>
      </c>
      <c r="J47" s="13">
        <v>45.56</v>
      </c>
    </row>
    <row r="48" spans="2:10" ht="57.75" customHeight="1" x14ac:dyDescent="0.2">
      <c r="B48" s="14"/>
      <c r="C48" s="1141" t="s">
        <v>4</v>
      </c>
      <c r="D48" s="1141"/>
      <c r="E48" s="1142"/>
      <c r="F48" s="15">
        <v>7.32</v>
      </c>
      <c r="G48" s="16">
        <v>7.91</v>
      </c>
      <c r="H48" s="16">
        <v>6.66</v>
      </c>
      <c r="I48" s="16">
        <v>7.47</v>
      </c>
      <c r="J48" s="17">
        <v>6.68</v>
      </c>
    </row>
    <row r="49" spans="2:10" ht="57.75" customHeight="1" thickBot="1" x14ac:dyDescent="0.25">
      <c r="B49" s="18"/>
      <c r="C49" s="1143" t="s">
        <v>5</v>
      </c>
      <c r="D49" s="1143"/>
      <c r="E49" s="1144"/>
      <c r="F49" s="19" t="s">
        <v>532</v>
      </c>
      <c r="G49" s="20">
        <v>5.68</v>
      </c>
      <c r="H49" s="20">
        <v>6.04</v>
      </c>
      <c r="I49" s="20" t="s">
        <v>533</v>
      </c>
      <c r="J49" s="21">
        <v>10.46</v>
      </c>
    </row>
    <row r="50" spans="2:10" ht="13" x14ac:dyDescent="0.2"/>
  </sheetData>
  <sheetProtection algorithmName="SHA-512" hashValue="R9+LTnuS+xQe70qTb6Y6+RY3mnS4qFzoZu5jJs86x4DvcXGyjHaNYHBXINykPxlTRkQApRnSkZ7FjHJ5vgH03w==" saltValue="Ot+H39NLJlTh1WD+Qoqq6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左右津 若奈</cp:lastModifiedBy>
  <cp:lastPrinted>2026-03-23T06:43:45Z</cp:lastPrinted>
  <dcterms:created xsi:type="dcterms:W3CDTF">2026-02-23T06:06:40Z</dcterms:created>
  <dcterms:modified xsi:type="dcterms:W3CDTF">2026-03-25T03:09:56Z</dcterms:modified>
  <cp:category/>
</cp:coreProperties>
</file>