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13389A2D-2DC5-488F-8A06-142C04D35FAE}"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BW34" i="10"/>
  <c r="CO34"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<sst xmlns="http://schemas.openxmlformats.org/spreadsheetml/2006/main" count="1079" uniqueCount="555">
  <si>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</si>
  <si>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</si>
  <si>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</si>
  <si>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</si>
  <si>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</si>
  <si>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</si>
  <si>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</si>
  <si>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</si>
  <si>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</si>
  <si>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</si>
  <si>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</si>
  <si>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</si>
  <si>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</si>
  <si>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</si>
  <si>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</si>
  <si>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</si>
  <si>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</si>
  <si>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</si>
  <si>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</si>
  <si>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</si>
  <si>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</si>
  <si>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</si>
  <si>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</si>
  <si>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</si>
  <si>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</si>
  <si>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</si>
  <si>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</si>
  <si>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</si>
  <si>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</si>
  <si>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</si>
  <si>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</si>
  <si>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</si>
  <si>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</si>
  <si>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</si>
  <si>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</si>
  <si>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</si>
  <si>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</si>
  <si>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</si>
  <si>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</si>
  <si>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</si>
  <si>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</si>
  <si>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</si>
  <si>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</si>
  <si>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</si>
  <si>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</si>
  <si>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</si>
  <si>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</si>
  <si>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</si>
  <si>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</si>
  <si>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</si>
  <si>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</si>
  <si>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</si>
  <si>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</si>
  <si>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</si>
  <si>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</si>
  <si>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</si>
  <si>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</si>
  <si>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</si>
  <si>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</si>
  <si>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</si>
  <si>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</si>
  <si>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</si>
  <si>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</si>
  <si>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</si>
  <si>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</si>
  <si>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</si>
  <si>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</si>
  <si>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</si>
  <si>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</si>
  <si>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</si>
  <si>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</si>
  <si>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</si>
  <si>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</si>
  <si>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</si>
  <si>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</si>
  <si>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</si>
  <si>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</si>
  <si>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</si>
  <si>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</si>
  <si>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</si>
  <si>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</si>
  <si>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</si>
  <si>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</si>
  <si>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</si>
  <si>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</si>
  <si>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</si>
  <si>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</si>
  <si>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</si>
  <si>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</si>
  <si>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</si>
  <si>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</si>
  <si>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</si>
  <si>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</si>
  <si>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</si>
  <si>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愛川町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</si>
  <si>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</si>
  <si>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</si>
  <si>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</si>
  <si>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</si>
  <si>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</si>
  <si>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</si>
  <si>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</si>
  <si>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</si>
  <si>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</si>
  <si>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</si>
  <si>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</si>
  <si>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</si>
  <si>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</si>
  <si>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</si>
  <si>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</si>
  <si>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</si>
  <si>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</si>
  <si>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</si>
  <si>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</si>
  <si>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</si>
  <si>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</si>
  <si>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</si>
  <si>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</si>
  <si>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</si>
  <si>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</si>
  <si>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</si>
  <si>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</si>
  <si>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</si>
  <si>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</si>
  <si>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</si>
  <si>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</si>
  <si>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</si>
  <si>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</si>
  <si>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</si>
  <si>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</si>
  <si>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</si>
  <si>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</si>
  <si>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</si>
  <si>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</si>
  <si>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</si>
  <si>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</si>
  <si>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</si>
  <si>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</si>
  <si>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</si>
  <si>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</si>
  <si>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</si>
  <si>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</si>
  <si>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</si>
  <si>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</si>
  <si>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</si>
  <si>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</si>
  <si>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</si>
  <si>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</si>
  <si>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</si>
  <si>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</si>
  <si>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</si>
  <si>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</si>
  <si>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</si>
  <si>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</si>
  <si>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</si>
  <si>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</si>
  <si>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</si>
  <si>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</si>
  <si>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</si>
  <si>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</si>
  <si>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</si>
  <si>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</si>
  <si>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</si>
  <si>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</si>
  <si>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</si>
  <si>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</si>
  <si>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</si>
  <si>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</si>
  <si>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</si>
  <si>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</si>
  <si>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</si>
  <si>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</si>
  <si>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</si>
  <si>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</si>
  <si>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</si>
  <si>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</si>
  <si>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</si>
  <si>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</si>
  <si>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</si>
  <si>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</si>
  <si>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</si>
  <si>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</si>
  <si>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</si>
  <si>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</si>
  <si>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</si>
  <si>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</si>
  <si>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</si>
  <si>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</si>
  <si>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</si>
  <si>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</si>
  <si>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</si>
  <si>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</si>
  <si>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</si>
  <si>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</si>
  <si>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</si>
  <si>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</si>
  <si>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</si>
  <si>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</si>
  <si>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</si>
  <si>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</si>
  <si>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</si>
  <si>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</si>
  <si>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</si>
  <si>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神奈川県愛川町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</si>
  <si>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</si>
  <si>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</si>
  <si>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</si>
  <si>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</si>
  <si>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</si>
  <si>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</si>
  <si>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</si>
  <si>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</si>
  <si>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</si>
  <si>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</si>
  <si>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</si>
  <si>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</si>
  <si>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</si>
  <si>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</si>
  <si>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</si>
  <si>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</si>
  <si>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</si>
  <si>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</si>
  <si>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</si>
  <si>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</si>
  <si>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</si>
  <si>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</si>
  <si>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</si>
  <si>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</si>
  <si>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</si>
  <si>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</si>
  <si>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</si>
  <si>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</si>
  <si>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</si>
  <si>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</si>
  <si>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</si>
  <si>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</si>
  <si>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</si>
  <si>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</si>
  <si>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</si>
  <si>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</si>
  <si>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</si>
  <si>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</si>
  <si>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</si>
  <si>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</si>
  <si>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</si>
  <si>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</si>
  <si>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</si>
  <si>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</si>
  <si>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</si>
  <si>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</si>
  <si>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</si>
  <si>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</si>
  <si>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</si>
  <si>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</si>
  <si>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</si>
  <si>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</si>
  <si>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</si>
  <si>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</si>
  <si>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</si>
  <si>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</si>
  <si>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</si>
  <si>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</si>
  <si>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</si>
  <si>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</si>
  <si>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</si>
  <si>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</si>
  <si>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</si>
  <si>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</si>
  <si>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</si>
  <si>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</si>
  <si>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</si>
  <si>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</si>
  <si>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</si>
  <si>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</si>
  <si>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</si>
  <si>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</si>
  <si>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</si>
  <si>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</si>
  <si>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</si>
  <si>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</si>
  <si>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</si>
  <si>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</si>
  <si>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</si>
  <si>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</si>
  <si>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</si>
  <si>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</si>
  <si>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</si>
  <si>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</si>
  <si>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</si>
  <si>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</si>
  <si>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</si>
  <si>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</si>
  <si>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</si>
  <si>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</si>
  <si>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</si>
  <si>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</si>
  <si>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</si>
  <si>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</si>
  <si>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</si>
  <si>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</si>
  <si>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</si>
  <si>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</si>
  <si>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</si>
  <si>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</si>
  <si>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</si>
  <si>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</si>
  <si>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</si>
  <si>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</si>
  <si>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</si>
  <si>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</si>
  <si>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</si>
  <si>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</si>
  <si>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</si>
  <si>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</si>
  <si>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</si>
  <si>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</si>
  <si>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</si>
  <si>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</si>
  <si>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</si>
  <si>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</si>
  <si>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</si>
  <si>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</si>
  <si>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</si>
  <si>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</si>
  <si>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</si>
  <si>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</si>
  <si>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</si>
  <si>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</si>
  <si>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</si>
  <si>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</si>
  <si>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</si>
  <si>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</si>
  <si>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</si>
  <si>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</si>
  <si>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</si>
  <si>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</si>
  <si>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</si>
  <si>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</si>
  <si>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</si>
  <si>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</si>
  <si>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</si>
  <si>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</si>
  <si>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</si>
  <si>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</si>
  <si>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</si>
  <si>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</si>
  <si>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</si>
  <si>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</si>
  <si>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</si>
  <si>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</si>
  <si>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</si>
  <si>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</si>
  <si>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</si>
  <si>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</si>
  <si>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神奈川県愛川町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</si>
  <si>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</si>
  <si>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</si>
  <si>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</si>
  <si>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</si>
  <si>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</si>
  <si>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</si>
  <si>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</si>
  <si>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</si>
  <si>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</si>
  <si>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</si>
  <si>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</si>
  <si>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</si>
  <si>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</si>
  <si>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</si>
  <si>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</si>
  <si>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</si>
  <si>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</si>
  <si>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</si>
  <si>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</si>
  <si>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</si>
  <si>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</si>
  <si>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</si>
  <si>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</si>
  <si>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</si>
  <si>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</si>
  <si>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</si>
  <si>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</si>
  <si>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</si>
  <si>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</si>
  <si>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</si>
  <si>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</si>
  <si>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</si>
  <si>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</si>
  <si>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</si>
  <si>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</si>
  <si>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</si>
  <si>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</si>
  <si>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</si>
  <si>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</si>
  <si>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</si>
  <si>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</si>
  <si>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</si>
  <si>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</si>
  <si>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</si>
  <si>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</si>
  <si>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</si>
  <si>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</si>
  <si>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</si>
  <si>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</si>
  <si>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</si>
  <si>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</si>
  <si>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</si>
  <si>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</si>
  <si>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</si>
  <si>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</si>
  <si>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</si>
  <si>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</si>
  <si>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</si>
  <si>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</si>
  <si>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</si>
  <si>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</si>
  <si>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</si>
  <si>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</si>
  <si>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</si>
  <si>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</si>
  <si>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</si>
  <si>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</si>
  <si>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</si>
  <si>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</si>
  <si>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</si>
  <si>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</si>
  <si>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</si>
  <si>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</si>
  <si>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</si>
  <si>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</si>
  <si>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</si>
  <si>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</si>
  <si>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</si>
  <si>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</si>
  <si>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</si>
  <si>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</si>
  <si>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</si>
  <si>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</si>
  <si>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</si>
  <si>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</si>
  <si>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</si>
  <si>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</si>
  <si>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</si>
  <si>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</si>
  <si>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</si>
  <si>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</si>
  <si>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</si>
  <si>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</si>
  <si>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</si>
  <si>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</si>
  <si>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</si>
  <si>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</si>
  <si>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</si>
  <si>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</si>
  <si>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</si>
  <si>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</si>
  <si>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</si>
  <si>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</si>
  <si>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</si>
  <si>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</si>
  <si>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</si>
  <si>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</si>
  <si>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</si>
  <si>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</si>
  <si>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</si>
  <si>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</si>
  <si>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</si>
  <si>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</si>
  <si>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</si>
  <si>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</si>
  <si>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</si>
  <si>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</si>
  <si>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</si>
  <si>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</si>
  <si>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</si>
  <si>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</si>
  <si>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</si>
  <si>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</si>
  <si>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</si>
  <si>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</si>
  <si>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</si>
  <si>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</si>
  <si>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</si>
  <si>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</si>
  <si>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</si>
  <si>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</si>
  <si>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</si>
  <si>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</si>
  <si>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</si>
  <si>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</si>
  <si>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</si>
  <si>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</si>
  <si>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</si>
  <si>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</si>
  <si>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</si>
  <si>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</si>
  <si>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</si>
  <si>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</si>
  <si>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</si>
  <si>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</si>
  <si>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</si>
  <si>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</si>
  <si>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</si>
  <si>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</si>
  <si>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</si>
  <si>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</si>
  <si>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</si>
  <si>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</si>
  <si>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</si>
  <si>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</si>
  <si>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</si>
  <si>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</si>
  <si>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</si>
  <si>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</si>
  <si>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</si>
  <si>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</si>
  <si>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</si>
  <si>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</si>
  <si>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</si>
  <si>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</si>
  <si>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</si>
  <si>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</si>
  <si>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</si>
  <si>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</si>
  <si>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</si>
  <si>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</si>
  <si>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</si>
  <si>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</si>
  <si>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</si>
  <si>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3.08</t>
  </si>
  <si>
    <t>▲ 0.16</t>
  </si>
  <si>
    <t>一般会計</t>
  </si>
  <si>
    <t>水道事業会計</t>
  </si>
  <si>
    <t>公共下水道事業会計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</si>
  <si>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</si>
  <si>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</si>
  <si>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</si>
  <si>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</si>
  <si>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</si>
  <si>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</si>
  <si>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</si>
  <si>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</si>
  <si>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</si>
  <si>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</si>
  <si>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t>
    <phoneticPr fontId="2"/>
  </si>
  <si>
    <t>愛川町土地開発公社</t>
    <rPh sb="0" eb="3">
      <t>アイカワマチ</t>
    </rPh>
    <rPh sb="3" eb="7">
      <t>トチカイハツ</t>
    </rPh>
    <rPh sb="7" eb="9">
      <t>コウシャ</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</si>
  <si>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</si>
  <si>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6">
      <t>カナガワケンコウキ</t>
    </rPh>
    <rPh sb="6" eb="9">
      <t>コウレイシャ</t>
    </rPh>
    <rPh sb="9" eb="11">
      <t>イリョウ</t>
    </rPh>
    <rPh sb="11" eb="13">
      <t>コウイキ</t>
    </rPh>
    <rPh sb="13" eb="15">
      <t>レンゴウ</t>
    </rPh>
    <rPh sb="16" eb="20">
      <t>イッパンカイケイ</t>
    </rPh>
    <phoneticPr fontId="2"/>
  </si>
  <si>
    <t>神奈川県後期高齢者医療広域連合（特別会計）</t>
    <rPh sb="0" eb="6">
      <t>カナガワケンコウキ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</si>
  <si>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6">
      <t>キョウドウジギョウ</t>
    </rPh>
    <rPh sb="16" eb="18">
      <t>クミアイ</t>
    </rPh>
    <phoneticPr fontId="2"/>
  </si>
  <si>
    <t>厚木愛甲環境施設組合</t>
    <rPh sb="0" eb="4">
      <t>アツギアイコウ</t>
    </rPh>
    <rPh sb="4" eb="8">
      <t>カンキョウシセツ</t>
    </rPh>
    <rPh sb="8" eb="10">
      <t>クミアイ</t>
    </rPh>
    <phoneticPr fontId="2"/>
  </si>
  <si>
    <t>公共施設整備基金</t>
    <rPh sb="0" eb="4">
      <t>コウキョウシセツ</t>
    </rPh>
    <rPh sb="4" eb="8">
      <t>セイビキキン</t>
    </rPh>
    <phoneticPr fontId="5"/>
  </si>
  <si>
    <t>ハートピア基金</t>
    <rPh sb="5" eb="7">
      <t>キキン</t>
    </rPh>
    <phoneticPr fontId="5"/>
  </si>
  <si>
    <t>文化・スポーツ振興基金</t>
    <rPh sb="0" eb="2">
      <t>ブンカ</t>
    </rPh>
    <rPh sb="7" eb="11">
      <t>シンコウキキン</t>
    </rPh>
    <phoneticPr fontId="5"/>
  </si>
  <si>
    <t>いのちを守る基金</t>
    <rPh sb="4" eb="5">
      <t>マモ</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</si>
</sst>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80F3-4591-8F1C-464E806ED7A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20455</c:v>
                </c:pt>
                <c:pt idx="1">
                  <c:v>21206</c:v>
                </c:pt>
                <c:pt idx="2">
                  <c:v>17383</c:v>
                </c:pt>
                <c:pt idx="3">
                  <c:v>22805</c:v>
                </c:pt>
                <c:pt idx="4">
                  <c:v>22092</c:v>
                </c:pt>
              </c:numCache>
            </c:numRef>
          </c:val>
          <c:smooth val="0"/>
          <c:extLst>
            <c:ext xmlns:c16="http://schemas.microsoft.com/office/drawing/2014/chart" uri="{C3380CC4-5D6E-409C-BE32-E72D297353CC}">
              <c16:uniqueId val="{00000001-80F3-4591-8F1C-464E806ED7A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6.82</c:v>
                </c:pt>
                <c:pt idx="1">
                  <c:v>8.43</c:v>
                </c:pt>
                <c:pt idx="2">
                  <c:v>7.9</c:v>
                </c:pt>
                <c:pt idx="3">
                  <c:v>6.2</c:v>
                </c:pt>
                <c:pt idx="4">
                  <c:v>4.3899999999999997</c:v>
                </c:pt>
              </c:numCache>
            </c:numRef>
          </c:val>
          <c:extLst>
            <c:ext xmlns:c16="http://schemas.microsoft.com/office/drawing/2014/chart" uri="{C3380CC4-5D6E-409C-BE32-E72D297353CC}">
              <c16:uniqueId val="{00000000-1D0C-44DD-85AB-07BBA03D8E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12.57</c:v>
                </c:pt>
                <c:pt idx="1">
                  <c:v>14.33</c:v>
                </c:pt>
                <c:pt idx="2">
                  <c:v>16.38</c:v>
                </c:pt>
                <c:pt idx="3">
                  <c:v>14.32</c:v>
                </c:pt>
                <c:pt idx="4">
                  <c:v>15.28</c:v>
                </c:pt>
              </c:numCache>
            </c:numRef>
          </c:val>
          <c:extLst>
            <c:ext xmlns:c16="http://schemas.microsoft.com/office/drawing/2014/chart" uri="{C3380CC4-5D6E-409C-BE32-E72D297353CC}">
              <c16:uniqueId val="{00000001-1D0C-44DD-85AB-07BBA03D8E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2.44</c:v>
                </c:pt>
                <c:pt idx="1">
                  <c:v>3.96</c:v>
                </c:pt>
                <c:pt idx="2">
                  <c:v>1.03</c:v>
                </c:pt>
                <c:pt idx="3">
                  <c:v>-3.08</c:v>
                </c:pt>
                <c:pt idx="4">
                  <c:v>-0.16</c:v>
                </c:pt>
              </c:numCache>
            </c:numRef>
          </c:val>
          <c:smooth val="0"/>
          <c:extLst>
            <c:ext xmlns:c16="http://schemas.microsoft.com/office/drawing/2014/chart" uri="{C3380CC4-5D6E-409C-BE32-E72D297353CC}">
              <c16:uniqueId val="{00000002-1D0C-44DD-85AB-07BBA03D8E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002-4FBB-943C-C7E4C721F0F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002-4FBB-943C-C7E4C721F0F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002-4FBB-943C-C7E4C721F0F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002-4FBB-943C-C7E4C721F0F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0.19</c:v>
                </c:pt>
                <c:pt idx="2">
                  <c:v>#N/A</c:v>
                </c:pt>
                <c:pt idx="3">
                  <c:v>0.22</c:v>
                </c:pt>
                <c:pt idx="4">
                  <c:v>#N/A</c:v>
                </c:pt>
                <c:pt idx="5">
                  <c:v>0.41</c:v>
                </c:pt>
                <c:pt idx="6">
                  <c:v>#N/A</c:v>
                </c:pt>
                <c:pt idx="7">
                  <c:v>0.19</c:v>
                </c:pt>
                <c:pt idx="8">
                  <c:v>#N/A</c:v>
                </c:pt>
                <c:pt idx="9">
                  <c:v>0.31</c:v>
                </c:pt>
              </c:numCache>
            </c:numRef>
          </c:val>
          <c:extLst>
            <c:ext xmlns:c16="http://schemas.microsoft.com/office/drawing/2014/chart" uri="{C3380CC4-5D6E-409C-BE32-E72D297353CC}">
              <c16:uniqueId val="{00000004-2002-4FBB-943C-C7E4C721F0F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0.26</c:v>
                </c:pt>
                <c:pt idx="2">
                  <c:v>#N/A</c:v>
                </c:pt>
                <c:pt idx="3">
                  <c:v>0.28999999999999998</c:v>
                </c:pt>
                <c:pt idx="4">
                  <c:v>#N/A</c:v>
                </c:pt>
                <c:pt idx="5">
                  <c:v>0.32</c:v>
                </c:pt>
                <c:pt idx="6">
                  <c:v>#N/A</c:v>
                </c:pt>
                <c:pt idx="7">
                  <c:v>0.28000000000000003</c:v>
                </c:pt>
                <c:pt idx="8">
                  <c:v>#N/A</c:v>
                </c:pt>
                <c:pt idx="9">
                  <c:v>0.44</c:v>
                </c:pt>
              </c:numCache>
            </c:numRef>
          </c:val>
          <c:extLst>
            <c:ext xmlns:c16="http://schemas.microsoft.com/office/drawing/2014/chart" uri="{C3380CC4-5D6E-409C-BE32-E72D297353CC}">
              <c16:uniqueId val="{00000005-2002-4FBB-943C-C7E4C721F0F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0.26</c:v>
                </c:pt>
                <c:pt idx="2">
                  <c:v>#N/A</c:v>
                </c:pt>
                <c:pt idx="3">
                  <c:v>0.15</c:v>
                </c:pt>
                <c:pt idx="4">
                  <c:v>#N/A</c:v>
                </c:pt>
                <c:pt idx="5">
                  <c:v>1.08</c:v>
                </c:pt>
                <c:pt idx="6">
                  <c:v>#N/A</c:v>
                </c:pt>
                <c:pt idx="7">
                  <c:v>0.24</c:v>
                </c:pt>
                <c:pt idx="8">
                  <c:v>#N/A</c:v>
                </c:pt>
                <c:pt idx="9">
                  <c:v>0.84</c:v>
                </c:pt>
              </c:numCache>
            </c:numRef>
          </c:val>
          <c:extLst>
            <c:ext xmlns:c16="http://schemas.microsoft.com/office/drawing/2014/chart" uri="{C3380CC4-5D6E-409C-BE32-E72D297353CC}">
              <c16:uniqueId val="{00000006-2002-4FBB-943C-C7E4C721F0FD}"/>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1.1200000000000001</c:v>
                </c:pt>
                <c:pt idx="2">
                  <c:v>#N/A</c:v>
                </c:pt>
                <c:pt idx="3">
                  <c:v>1.85</c:v>
                </c:pt>
                <c:pt idx="4">
                  <c:v>#N/A</c:v>
                </c:pt>
                <c:pt idx="5">
                  <c:v>2.23</c:v>
                </c:pt>
                <c:pt idx="6">
                  <c:v>#N/A</c:v>
                </c:pt>
                <c:pt idx="7">
                  <c:v>2.68</c:v>
                </c:pt>
                <c:pt idx="8">
                  <c:v>#N/A</c:v>
                </c:pt>
                <c:pt idx="9">
                  <c:v>3.03</c:v>
                </c:pt>
              </c:numCache>
            </c:numRef>
          </c:val>
          <c:extLst>
            <c:ext xmlns:c16="http://schemas.microsoft.com/office/drawing/2014/chart" uri="{C3380CC4-5D6E-409C-BE32-E72D297353CC}">
              <c16:uniqueId val="{00000007-2002-4FBB-943C-C7E4C721F0F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5.21</c:v>
                </c:pt>
                <c:pt idx="2">
                  <c:v>#N/A</c:v>
                </c:pt>
                <c:pt idx="3">
                  <c:v>5.27</c:v>
                </c:pt>
                <c:pt idx="4">
                  <c:v>#N/A</c:v>
                </c:pt>
                <c:pt idx="5">
                  <c:v>5.95</c:v>
                </c:pt>
                <c:pt idx="6">
                  <c:v>#N/A</c:v>
                </c:pt>
                <c:pt idx="7">
                  <c:v>6.66</c:v>
                </c:pt>
                <c:pt idx="8">
                  <c:v>#N/A</c:v>
                </c:pt>
                <c:pt idx="9">
                  <c:v>4.04</c:v>
                </c:pt>
              </c:numCache>
            </c:numRef>
          </c:val>
          <c:extLst>
            <c:ext xmlns:c16="http://schemas.microsoft.com/office/drawing/2014/chart" uri="{C3380CC4-5D6E-409C-BE32-E72D297353CC}">
              <c16:uniqueId val="{00000008-2002-4FBB-943C-C7E4C721F0F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6.82</c:v>
                </c:pt>
                <c:pt idx="2">
                  <c:v>#N/A</c:v>
                </c:pt>
                <c:pt idx="3">
                  <c:v>8.42</c:v>
                </c:pt>
                <c:pt idx="4">
                  <c:v>#N/A</c:v>
                </c:pt>
                <c:pt idx="5">
                  <c:v>7.9</c:v>
                </c:pt>
                <c:pt idx="6">
                  <c:v>#N/A</c:v>
                </c:pt>
                <c:pt idx="7">
                  <c:v>6.19</c:v>
                </c:pt>
                <c:pt idx="8">
                  <c:v>#N/A</c:v>
                </c:pt>
                <c:pt idx="9">
                  <c:v>4.38</c:v>
                </c:pt>
              </c:numCache>
            </c:numRef>
          </c:val>
          <c:extLst>
            <c:ext xmlns:c16="http://schemas.microsoft.com/office/drawing/2014/chart" uri="{C3380CC4-5D6E-409C-BE32-E72D297353CC}">
              <c16:uniqueId val="{00000009-2002-4FBB-943C-C7E4C721F0F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966</c:v>
                </c:pt>
                <c:pt idx="5">
                  <c:v>905</c:v>
                </c:pt>
                <c:pt idx="8">
                  <c:v>852</c:v>
                </c:pt>
                <c:pt idx="11">
                  <c:v>824</c:v>
                </c:pt>
                <c:pt idx="14">
                  <c:v>779</c:v>
                </c:pt>
              </c:numCache>
            </c:numRef>
          </c:val>
          <c:extLst>
            <c:ext xmlns:c16="http://schemas.microsoft.com/office/drawing/2014/chart" uri="{C3380CC4-5D6E-409C-BE32-E72D297353CC}">
              <c16:uniqueId val="{00000000-BC4A-4823-9526-9670E396A1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C4A-4823-9526-9670E396A1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C4A-4823-9526-9670E396A1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1</c:v>
                </c:pt>
                <c:pt idx="9">
                  <c:v>2</c:v>
                </c:pt>
                <c:pt idx="12">
                  <c:v>15</c:v>
                </c:pt>
              </c:numCache>
            </c:numRef>
          </c:val>
          <c:extLst>
            <c:ext xmlns:c16="http://schemas.microsoft.com/office/drawing/2014/chart" uri="{C3380CC4-5D6E-409C-BE32-E72D297353CC}">
              <c16:uniqueId val="{00000003-BC4A-4823-9526-9670E396A1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224</c:v>
                </c:pt>
                <c:pt idx="3">
                  <c:v>191</c:v>
                </c:pt>
                <c:pt idx="6">
                  <c:v>169</c:v>
                </c:pt>
                <c:pt idx="9">
                  <c:v>168</c:v>
                </c:pt>
                <c:pt idx="12">
                  <c:v>154</c:v>
                </c:pt>
              </c:numCache>
            </c:numRef>
          </c:val>
          <c:extLst>
            <c:ext xmlns:c16="http://schemas.microsoft.com/office/drawing/2014/chart" uri="{C3380CC4-5D6E-409C-BE32-E72D297353CC}">
              <c16:uniqueId val="{00000004-BC4A-4823-9526-9670E396A1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4A-4823-9526-9670E396A1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C4A-4823-9526-9670E396A1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682</c:v>
                </c:pt>
                <c:pt idx="3">
                  <c:v>737</c:v>
                </c:pt>
                <c:pt idx="6">
                  <c:v>755</c:v>
                </c:pt>
                <c:pt idx="9">
                  <c:v>766</c:v>
                </c:pt>
                <c:pt idx="12">
                  <c:v>799</c:v>
                </c:pt>
              </c:numCache>
            </c:numRef>
          </c:val>
          <c:extLst>
            <c:ext xmlns:c16="http://schemas.microsoft.com/office/drawing/2014/chart" uri="{C3380CC4-5D6E-409C-BE32-E72D297353CC}">
              <c16:uniqueId val="{00000007-BC4A-4823-9526-9670E396A1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-60</c:v>
                </c:pt>
                <c:pt idx="2">
                  <c:v>#N/A</c:v>
                </c:pt>
                <c:pt idx="3">
                  <c:v>#N/A</c:v>
                </c:pt>
                <c:pt idx="4">
                  <c:v>23</c:v>
                </c:pt>
                <c:pt idx="5">
                  <c:v>#N/A</c:v>
                </c:pt>
                <c:pt idx="6">
                  <c:v>#N/A</c:v>
                </c:pt>
                <c:pt idx="7">
                  <c:v>73</c:v>
                </c:pt>
                <c:pt idx="8">
                  <c:v>#N/A</c:v>
                </c:pt>
                <c:pt idx="9">
                  <c:v>#N/A</c:v>
                </c:pt>
                <c:pt idx="10">
                  <c:v>112</c:v>
                </c:pt>
                <c:pt idx="11">
                  <c:v>#N/A</c:v>
                </c:pt>
                <c:pt idx="12">
                  <c:v>#N/A</c:v>
                </c:pt>
                <c:pt idx="13">
                  <c:v>189</c:v>
                </c:pt>
                <c:pt idx="14">
                  <c:v>#N/A</c:v>
                </c:pt>
              </c:numCache>
            </c:numRef>
          </c:val>
          <c:smooth val="0"/>
          <c:extLst>
            <c:ext xmlns:c16="http://schemas.microsoft.com/office/drawing/2014/chart" uri="{C3380CC4-5D6E-409C-BE32-E72D297353CC}">
              <c16:uniqueId val="{00000008-BC4A-4823-9526-9670E396A1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6764</c:v>
                </c:pt>
                <c:pt idx="5">
                  <c:v>6521</c:v>
                </c:pt>
                <c:pt idx="8">
                  <c:v>6098</c:v>
                </c:pt>
                <c:pt idx="11">
                  <c:v>5763</c:v>
                </c:pt>
                <c:pt idx="14">
                  <c:v>5819</c:v>
                </c:pt>
              </c:numCache>
            </c:numRef>
          </c:val>
          <c:extLst>
            <c:ext xmlns:c16="http://schemas.microsoft.com/office/drawing/2014/chart" uri="{C3380CC4-5D6E-409C-BE32-E72D297353CC}">
              <c16:uniqueId val="{00000000-C71D-4147-8961-00B980F2F3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3582</c:v>
                </c:pt>
                <c:pt idx="5">
                  <c:v>2876</c:v>
                </c:pt>
                <c:pt idx="8">
                  <c:v>2092</c:v>
                </c:pt>
                <c:pt idx="11">
                  <c:v>1783</c:v>
                </c:pt>
                <c:pt idx="14">
                  <c:v>1560</c:v>
                </c:pt>
              </c:numCache>
            </c:numRef>
          </c:val>
          <c:extLst>
            <c:ext xmlns:c16="http://schemas.microsoft.com/office/drawing/2014/chart" uri="{C3380CC4-5D6E-409C-BE32-E72D297353CC}">
              <c16:uniqueId val="{00000001-C71D-4147-8961-00B980F2F3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2407</c:v>
                </c:pt>
                <c:pt idx="5">
                  <c:v>3109</c:v>
                </c:pt>
                <c:pt idx="8">
                  <c:v>3306</c:v>
                </c:pt>
                <c:pt idx="11">
                  <c:v>2976</c:v>
                </c:pt>
                <c:pt idx="14">
                  <c:v>3193</c:v>
                </c:pt>
              </c:numCache>
            </c:numRef>
          </c:val>
          <c:extLst>
            <c:ext xmlns:c16="http://schemas.microsoft.com/office/drawing/2014/chart" uri="{C3380CC4-5D6E-409C-BE32-E72D297353CC}">
              <c16:uniqueId val="{00000002-C71D-4147-8961-00B980F2F3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71D-4147-8961-00B980F2F3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71D-4147-8961-00B980F2F3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71D-4147-8961-00B980F2F3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1288</c:v>
                </c:pt>
                <c:pt idx="3">
                  <c:v>1317</c:v>
                </c:pt>
                <c:pt idx="6">
                  <c:v>1242</c:v>
                </c:pt>
                <c:pt idx="9">
                  <c:v>1215</c:v>
                </c:pt>
                <c:pt idx="12">
                  <c:v>1108</c:v>
                </c:pt>
              </c:numCache>
            </c:numRef>
          </c:val>
          <c:extLst>
            <c:ext xmlns:c16="http://schemas.microsoft.com/office/drawing/2014/chart" uri="{C3380CC4-5D6E-409C-BE32-E72D297353CC}">
              <c16:uniqueId val="{00000006-C71D-4147-8961-00B980F2F3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123</c:v>
                </c:pt>
                <c:pt idx="3">
                  <c:v>145</c:v>
                </c:pt>
                <c:pt idx="6">
                  <c:v>333</c:v>
                </c:pt>
                <c:pt idx="9">
                  <c:v>818</c:v>
                </c:pt>
                <c:pt idx="12">
                  <c:v>2113</c:v>
                </c:pt>
              </c:numCache>
            </c:numRef>
          </c:val>
          <c:extLst>
            <c:ext xmlns:c16="http://schemas.microsoft.com/office/drawing/2014/chart" uri="{C3380CC4-5D6E-409C-BE32-E72D297353CC}">
              <c16:uniqueId val="{00000007-C71D-4147-8961-00B980F2F3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3497</c:v>
                </c:pt>
                <c:pt idx="3">
                  <c:v>2777</c:v>
                </c:pt>
                <c:pt idx="6">
                  <c:v>1982</c:v>
                </c:pt>
                <c:pt idx="9">
                  <c:v>1672</c:v>
                </c:pt>
                <c:pt idx="12">
                  <c:v>1453</c:v>
                </c:pt>
              </c:numCache>
            </c:numRef>
          </c:val>
          <c:extLst>
            <c:ext xmlns:c16="http://schemas.microsoft.com/office/drawing/2014/chart" uri="{C3380CC4-5D6E-409C-BE32-E72D297353CC}">
              <c16:uniqueId val="{00000008-C71D-4147-8961-00B980F2F3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163</c:v>
                </c:pt>
                <c:pt idx="3">
                  <c:v>59</c:v>
                </c:pt>
                <c:pt idx="6">
                  <c:v>9</c:v>
                </c:pt>
                <c:pt idx="9">
                  <c:v>9</c:v>
                </c:pt>
                <c:pt idx="12">
                  <c:v>17</c:v>
                </c:pt>
              </c:numCache>
            </c:numRef>
          </c:val>
          <c:extLst>
            <c:ext xmlns:c16="http://schemas.microsoft.com/office/drawing/2014/chart" uri="{C3380CC4-5D6E-409C-BE32-E72D297353CC}">
              <c16:uniqueId val="{00000009-C71D-4147-8961-00B980F2F3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6760</c:v>
                </c:pt>
                <c:pt idx="3">
                  <c:v>6689</c:v>
                </c:pt>
                <c:pt idx="6">
                  <c:v>6340</c:v>
                </c:pt>
                <c:pt idx="9">
                  <c:v>5991</c:v>
                </c:pt>
                <c:pt idx="12">
                  <c:v>5550</c:v>
                </c:pt>
              </c:numCache>
            </c:numRef>
          </c:val>
          <c:extLst>
            <c:ext xmlns:c16="http://schemas.microsoft.com/office/drawing/2014/chart" uri="{C3380CC4-5D6E-409C-BE32-E72D297353CC}">
              <c16:uniqueId val="{0000000A-C71D-4147-8961-00B980F2F31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71D-4147-8961-00B980F2F31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1433</c:v>
                </c:pt>
                <c:pt idx="1">
                  <c:v>1290</c:v>
                </c:pt>
                <c:pt idx="2">
                  <c:v>1424</c:v>
                </c:pt>
              </c:numCache>
            </c:numRef>
          </c:val>
          <c:extLst>
            <c:ext xmlns:c16="http://schemas.microsoft.com/office/drawing/2014/chart" uri="{C3380CC4-5D6E-409C-BE32-E72D297353CC}">
              <c16:uniqueId val="{00000000-149C-4FC3-9951-6F29F3FF22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149C-4FC3-9951-6F29F3FF22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1533</c:v>
                </c:pt>
                <c:pt idx="1">
                  <c:v>1383</c:v>
                </c:pt>
                <c:pt idx="2">
                  <c:v>1514</c:v>
                </c:pt>
              </c:numCache>
            </c:numRef>
          </c:val>
          <c:extLst>
            <c:ext xmlns:c16="http://schemas.microsoft.com/office/drawing/2014/chart" uri="{C3380CC4-5D6E-409C-BE32-E72D297353CC}">
              <c16:uniqueId val="{00000002-149C-4FC3-9951-6F29F3FF22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実質公債費比率の分子は、令和５年度に引き続きプラスとなった。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増加の主な要因としては、元利償還金に充てられる特定財源や災害復旧費等に係る基準財政需要額が減少した一方、元利償還金及び組合等が起こした地方債の元利償還金に対する負担金等が増となっ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今後、公共施設の老朽化に対応するための施設の更新や大規模改修などにより、地方債の活用も想定されるため、公債費が過度に増大することのないよう、引き続き十分配慮する。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将来負担比率の分子については、将来負担額よりも充当可能財源等が多いことから、マイナス状態が続いている。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令和６年度は一般会計等に係る地方債の現在高や公営企業債等繰入見込額が減少したものの、厚木愛甲環境施設組合の共同ごみ処理施設建設に伴い、組合等負担等見込額が増加したことにより、黒字額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今後も将来負担比率が低い水準を維持できるよう努める。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神奈川県愛川町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年度は、ふるさと納税の寄附額の増や、余剰財源の積立などにより、積立額が取崩額を上回り、前年度と比較し基金全体で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及び感染症対策への備えとして、また、公共施設の老朽化に対応するための施設の更新や大規模改修などの備えとして、決算剰余金が生じた場合は可能な限り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　　　　：社会福祉の増進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文化・スポーツ振興基金：文化およびスポーツの振興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いのちを守る基金　　　：感染症に係る地域経済対策、予防対策等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ハートピア基金及び文化・スポーツ振興基金については、ふるさと納税寄附金の増により、取崩額を上回る積立を行うことができ、ハートピア基金は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百万円の増、文化・スポーツ振興基金は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いのちを守る基金については、次年度以降の感染症対策費用として剰余金を積立したことにより、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公共施設整備基金についても、各公共施設の長寿命化に向けた改修工事等の財源として、取崩額を上回る積立を行ったため、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今後、個別施設計画に基づく公共施設の長寿命化や統廃合等を実施していくため、これに備え、決算剰余金が生じた場合は、新たな財政需要や財政調整基金残高などを見据えた上で、積み立てを行っていく。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文化・スポーツ振興基金については、ふるさと納税による寄附金や運用による利子収入を確保し、いのちを守る基金については、ふるさと納税による寄附金を確保し、基金を積極的に活用し感染症対策等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不足する財源を補うため繰入を行ったものの、これを上回る余剰財源の積立などにより、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多様化する住民ニーズや突発的な大規模災害及び感染症対策への備えとして決算剰余金が生じた場合は可能な限り積立を行い、年度間の財源調整を維持していく。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39,377
35,741
34.28
15,692,971
15,129,524
408,847
9,316,215
5,550,421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固定資産税が町内工業系地域の地価上昇により増となるなど、基準財政収入額は増となった一方、下水道費の増や給与改定費の皆増により基準財政需要額も増となった。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基準財政需要額の増加が基準財政収入額の増加を上回ったことから、単年度の財政力指数は</a:t>
          </a:r>
          <a:r>
            <a:rPr kumimoji="1" lang="en-US" altLang="ja-JP" sz="1300">
              <a:latin typeface="ＭＳ Ｐゴシック" panose="020B0600070205080204" pitchFamily="50" charset="-128"/>
              <a:ea typeface="ＭＳ Ｐゴシック" panose="020B0600070205080204" pitchFamily="50" charset="-128"/>
            </a:rPr>
            <a:t>0.963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カ年平均の財政力指数は</a:t>
          </a:r>
          <a:r>
            <a:rPr kumimoji="1" lang="en-US" altLang="ja-JP" sz="1300">
              <a:latin typeface="ＭＳ Ｐゴシック" panose="020B0600070205080204" pitchFamily="50" charset="-128"/>
              <a:ea typeface="ＭＳ Ｐゴシック" panose="020B0600070205080204" pitchFamily="50" charset="-128"/>
            </a:rPr>
            <a:t>0.966</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年度に引き続き</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年連続交付団体となった。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33161</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911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60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46567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911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164395</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5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164395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153811</xdr:rowOff>
    </xdr:from>
    <xdr:to>
      <xdr:col>23</xdr:col>
      <xdr:colOff>184150</xdr:colOff>
      <xdr:row>40</xdr:row>
      <xdr:rowOff>83961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170338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113595</xdr:rowOff>
    </xdr:from>
    <xdr:to>
      <xdr:col>11</xdr:col>
      <xdr:colOff>82550</xdr:colOff>
      <xdr:row>40</xdr:row>
      <xdr:rowOff>43745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53922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人件費及び物件費が類似団体内平均値を大きく上回っていることが主な要因となり、経常収支比率は</a:t>
          </a:r>
          <a:r>
            <a:rPr kumimoji="1" lang="en-US" altLang="ja-JP" sz="1300">
              <a:latin typeface="ＭＳ Ｐゴシック" panose="020B0600070205080204" pitchFamily="50" charset="-128"/>
              <a:ea typeface="ＭＳ Ｐゴシック" panose="020B0600070205080204" pitchFamily="50" charset="-128"/>
            </a:rPr>
            <a:t>94.1</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人件費については、給与改定や会計年度任用職員への勤勉手当支給による増、物件費については防災備蓄食料購入費の増などにより増加したほか、扶助費や繰出金の増加により経常経費は増額となった。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一方で、固定資産税の増などにより経常一般財源が増加した結果、経常収支比率は前年度に比べ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158538</xdr:rowOff>
    </xdr:from>
    <xdr:to>
      <xdr:col>23</xdr:col>
      <xdr:colOff>133350</xdr:colOff>
      <xdr:row>64</xdr:row>
      <xdr:rowOff>35348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5988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64</xdr:row>
      <xdr:rowOff>35348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907606"/>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153035</xdr:rowOff>
    </xdr:from>
    <xdr:to>
      <xdr:col>15</xdr:col>
      <xdr:colOff>82550</xdr:colOff>
      <xdr:row>63</xdr:row>
      <xdr:rowOff>106256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82935"/>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153035</xdr:rowOff>
    </xdr:from>
    <xdr:to>
      <xdr:col>11</xdr:col>
      <xdr:colOff>31750</xdr:colOff>
      <xdr:row>63</xdr:row>
      <xdr:rowOff>110279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82935"/>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157708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107738</xdr:rowOff>
    </xdr:from>
    <xdr:to>
      <xdr:col>23</xdr:col>
      <xdr:colOff>184150</xdr:colOff>
      <xdr:row>64</xdr:row>
      <xdr:rowOff>37888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79815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8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155998</xdr:rowOff>
    </xdr:from>
    <xdr:to>
      <xdr:col>19</xdr:col>
      <xdr:colOff>184150</xdr:colOff>
      <xdr:row>64</xdr:row>
      <xdr:rowOff>86148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70925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141833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102235</xdr:rowOff>
    </xdr:from>
    <xdr:to>
      <xdr:col>11</xdr:col>
      <xdr:colOff>82550</xdr:colOff>
      <xdr:row>63</xdr:row>
      <xdr:rowOff>32385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17162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59479</xdr:rowOff>
    </xdr:from>
    <xdr:to>
      <xdr:col>7</xdr:col>
      <xdr:colOff>31750</xdr:colOff>
      <xdr:row>63</xdr:row>
      <xdr:rowOff>161079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145856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[154,709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人口一人当たりの人件費・物件費等決算額は、令和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年度から類似団体内平均値を下回っており、令和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人件費については、給与改定や会計年度任用職員への勤勉手当の支給により増となったほか、物件費については給食費の公会計化に伴う賄材料費の皆増等により増となったことから、決算額は前年度に比べ</a:t>
          </a:r>
          <a:r>
            <a:rPr kumimoji="1" lang="en-US" altLang="ja-JP" sz="1300">
              <a:latin typeface="ＭＳ Ｐゴシック" panose="020B0600070205080204" pitchFamily="50" charset="-128"/>
              <a:ea typeface="ＭＳ Ｐゴシック" panose="020B0600070205080204" pitchFamily="50" charset="-128"/>
            </a:rPr>
            <a:t>10,119</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今後とも適切な人員管理を行うとともに、事務事業の見直しなどにより費用の抑制に努める。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81133</xdr:rowOff>
    </xdr:from>
    <xdr:to>
      <xdr:col>23</xdr:col>
      <xdr:colOff>133350</xdr:colOff>
      <xdr:row>84</xdr:row>
      <xdr:rowOff>7351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11483"/>
          <a:ext cx="838200" cy="9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81133</xdr:rowOff>
    </xdr:from>
    <xdr:to>
      <xdr:col>19</xdr:col>
      <xdr:colOff>133350</xdr:colOff>
      <xdr:row>83</xdr:row>
      <xdr:rowOff>137057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311483"/>
          <a:ext cx="889000" cy="5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63556</xdr:rowOff>
    </xdr:from>
    <xdr:to>
      <xdr:col>15</xdr:col>
      <xdr:colOff>82550</xdr:colOff>
      <xdr:row>83</xdr:row>
      <xdr:rowOff>137057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93906"/>
          <a:ext cx="889000" cy="7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129741</xdr:rowOff>
    </xdr:from>
    <xdr:to>
      <xdr:col>11</xdr:col>
      <xdr:colOff>31750</xdr:colOff>
      <xdr:row>83</xdr:row>
      <xdr:rowOff>63556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88641"/>
          <a:ext cx="889000" cy="10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128001</xdr:rowOff>
    </xdr:from>
    <xdr:to>
      <xdr:col>23</xdr:col>
      <xdr:colOff>184150</xdr:colOff>
      <xdr:row>84</xdr:row>
      <xdr:rowOff>58151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5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144528</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203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30333</xdr:rowOff>
    </xdr:from>
    <xdr:to>
      <xdr:col>19</xdr:col>
      <xdr:colOff>184150</xdr:colOff>
      <xdr:row>83</xdr:row>
      <xdr:rowOff>131933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26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142110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29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86257</xdr:rowOff>
    </xdr:from>
    <xdr:to>
      <xdr:col>15</xdr:col>
      <xdr:colOff>133350</xdr:colOff>
      <xdr:row>84</xdr:row>
      <xdr:rowOff>16407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1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26584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8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12756</xdr:rowOff>
    </xdr:from>
    <xdr:to>
      <xdr:col>11</xdr:col>
      <xdr:colOff>82550</xdr:colOff>
      <xdr:row>83</xdr:row>
      <xdr:rowOff>114356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4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124533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78941</xdr:rowOff>
    </xdr:from>
    <xdr:to>
      <xdr:col>7</xdr:col>
      <xdr:colOff>31750</xdr:colOff>
      <xdr:row>83</xdr:row>
      <xdr:rowOff>9091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3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19268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年度から類似団体内平均値を上回っているが、要因の一つとしては、人材確保の必要性から近隣自治体の水準を考慮し、新卒初任給を国より高く設定していることが挙げられる。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年度は職員構成の変動による平均給料月額の上昇や、退職者の平均給料月額が相対的に低かったことにより、前年度に比べ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地域の実情を考慮しつつ、人事院勧告に準拠した給与改定などにより、給与水準の適正化に努める。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55372"/>
          <a:ext cx="0" cy="1152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5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67028</xdr:rowOff>
    </xdr:from>
    <xdr:to>
      <xdr:col>81</xdr:col>
      <xdr:colOff>44450</xdr:colOff>
      <xdr:row>88</xdr:row>
      <xdr:rowOff>120650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54628"/>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67028</xdr:rowOff>
    </xdr:from>
    <xdr:to>
      <xdr:col>77</xdr:col>
      <xdr:colOff>44450</xdr:colOff>
      <xdr:row>89</xdr:row>
      <xdr:rowOff>136878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5462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136878</xdr:rowOff>
    </xdr:from>
    <xdr:to>
      <xdr:col>72</xdr:col>
      <xdr:colOff>203200</xdr:colOff>
      <xdr:row>89</xdr:row>
      <xdr:rowOff>150284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3959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29634</xdr:rowOff>
    </xdr:from>
    <xdr:to>
      <xdr:col>68</xdr:col>
      <xdr:colOff>152400</xdr:colOff>
      <xdr:row>89</xdr:row>
      <xdr:rowOff>150284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886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137177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5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16228</xdr:rowOff>
    </xdr:from>
    <xdr:to>
      <xdr:col>77</xdr:col>
      <xdr:colOff>95250</xdr:colOff>
      <xdr:row>88</xdr:row>
      <xdr:rowOff>117828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102605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9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86078</xdr:rowOff>
    </xdr:from>
    <xdr:to>
      <xdr:col>73</xdr:col>
      <xdr:colOff>44450</xdr:colOff>
      <xdr:row>90</xdr:row>
      <xdr:rowOff>16228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1005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43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99484</xdr:rowOff>
    </xdr:from>
    <xdr:to>
      <xdr:col>68</xdr:col>
      <xdr:colOff>203200</xdr:colOff>
      <xdr:row>90</xdr:row>
      <xdr:rowOff>29634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14411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行政需要が増大する中、事務処理の合理化や職員の新陳代謝などにより職員数の抑制に努めているが、本町の地形上、消防分署が必要となるほか、保育園（</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園）やごみ収集の一部の運営を町単独で実施しているため、類似団体内平均値を</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今後も適切な定員管理に努める。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58238</xdr:rowOff>
    </xdr:from>
    <xdr:to>
      <xdr:col>81</xdr:col>
      <xdr:colOff>44450</xdr:colOff>
      <xdr:row>62</xdr:row>
      <xdr:rowOff>66856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88138"/>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37556</xdr:rowOff>
    </xdr:from>
    <xdr:to>
      <xdr:col>77</xdr:col>
      <xdr:colOff>44450</xdr:colOff>
      <xdr:row>62</xdr:row>
      <xdr:rowOff>58238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67456"/>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25491</xdr:rowOff>
    </xdr:from>
    <xdr:to>
      <xdr:col>72</xdr:col>
      <xdr:colOff>203200</xdr:colOff>
      <xdr:row>62</xdr:row>
      <xdr:rowOff>37556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5539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15149</xdr:rowOff>
    </xdr:from>
    <xdr:to>
      <xdr:col>68</xdr:col>
      <xdr:colOff>152400</xdr:colOff>
      <xdr:row>62</xdr:row>
      <xdr:rowOff>25491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4504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16056</xdr:rowOff>
    </xdr:from>
    <xdr:to>
      <xdr:col>81</xdr:col>
      <xdr:colOff>95250</xdr:colOff>
      <xdr:row>62</xdr:row>
      <xdr:rowOff>117656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4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159583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1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7438</xdr:rowOff>
    </xdr:from>
    <xdr:to>
      <xdr:col>77</xdr:col>
      <xdr:colOff>95250</xdr:colOff>
      <xdr:row>62</xdr:row>
      <xdr:rowOff>109038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93815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23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158206</xdr:rowOff>
    </xdr:from>
    <xdr:to>
      <xdr:col>73</xdr:col>
      <xdr:colOff>44450</xdr:colOff>
      <xdr:row>62</xdr:row>
      <xdr:rowOff>88356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73133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146141</xdr:rowOff>
    </xdr:from>
    <xdr:to>
      <xdr:col>68</xdr:col>
      <xdr:colOff>203200</xdr:colOff>
      <xdr:row>62</xdr:row>
      <xdr:rowOff>76291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0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61068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9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135799</xdr:rowOff>
    </xdr:from>
    <xdr:to>
      <xdr:col>64</xdr:col>
      <xdr:colOff>152400</xdr:colOff>
      <xdr:row>62</xdr:row>
      <xdr:rowOff>65949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50726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8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年度から新規の地方債の発行を原則として当該年度の元金償還額以内に抑制してきたことや、過去の高利子の地方債の償還が終了してきていることにより、類似団体内平均値を下回っている。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ただし、令和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年度は前年度に引き続き、元利償還金の増及び災害復旧費等に係る基準財政需要額の減により、実質公債費比率は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今後も健全財政を念頭に置きながら地方債の活用を図り、低い水準を維持できるよう努める。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83820</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9892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170197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83820</xdr:rowOff>
    </xdr:from>
    <xdr:to>
      <xdr:col>81</xdr:col>
      <xdr:colOff>133350</xdr:colOff>
      <xdr:row>38</xdr:row>
      <xdr:rowOff>83820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9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39</xdr:row>
      <xdr:rowOff>8890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471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75777</xdr:rowOff>
    </xdr:from>
    <xdr:to>
      <xdr:col>77</xdr:col>
      <xdr:colOff>44450</xdr:colOff>
      <xdr:row>38</xdr:row>
      <xdr:rowOff>132080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9087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3387</xdr:rowOff>
    </xdr:from>
    <xdr:to>
      <xdr:col>72</xdr:col>
      <xdr:colOff>203200</xdr:colOff>
      <xdr:row>38</xdr:row>
      <xdr:rowOff>75777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184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94403</xdr:rowOff>
    </xdr:from>
    <xdr:to>
      <xdr:col>68</xdr:col>
      <xdr:colOff>152400</xdr:colOff>
      <xdr:row>38</xdr:row>
      <xdr:rowOff>3387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43805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148590</xdr:rowOff>
    </xdr:from>
    <xdr:to>
      <xdr:col>68</xdr:col>
      <xdr:colOff>203200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50817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6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24977</xdr:rowOff>
    </xdr:from>
    <xdr:to>
      <xdr:col>73</xdr:col>
      <xdr:colOff>44450</xdr:colOff>
      <xdr:row>38</xdr:row>
      <xdr:rowOff>126577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136754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124037</xdr:rowOff>
    </xdr:from>
    <xdr:to>
      <xdr:col>68</xdr:col>
      <xdr:colOff>203200</xdr:colOff>
      <xdr:row>38</xdr:row>
      <xdr:rowOff>54187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64364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43603</xdr:rowOff>
    </xdr:from>
    <xdr:to>
      <xdr:col>64</xdr:col>
      <xdr:colOff>152400</xdr:colOff>
      <xdr:row>37</xdr:row>
      <xdr:rowOff>145203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155380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将来負担比率はマイナスとなっており、全国平均や県平均を大きく下回っている。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主な要因として、令和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年度は共同ごみ処理施設建設による組合等負担額の増により将来負担額が増加したが、将来負担額を上回る基金等の充当可能財源が確保されていることによるものである。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今後も公債費の削減や基金の確保など、低い水準を維持できるよう努める。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39,377
35,741
34.28
15,692,971
15,129,524
408,847
9,316,215
5,550,421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人件費については、給与改定や会計年度任用職員への勤勉手当支給開始などにより、前年度に比べ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類似団体内平均値を大きく上回っているため、今後とも適切な定員管理に努め、人件費の抑制を図っていく。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138430</xdr:rowOff>
    </xdr:from>
    <xdr:to>
      <xdr:col>24</xdr:col>
      <xdr:colOff>25400</xdr:colOff>
      <xdr:row>42</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1678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85090</xdr:rowOff>
    </xdr:from>
    <xdr:to>
      <xdr:col>19</xdr:col>
      <xdr:colOff>187325</xdr:colOff>
      <xdr:row>41</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7114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54610</xdr:rowOff>
    </xdr:from>
    <xdr:to>
      <xdr:col>15</xdr:col>
      <xdr:colOff>98425</xdr:colOff>
      <xdr:row>41</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7084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54610</xdr:rowOff>
    </xdr:from>
    <xdr:to>
      <xdr:col>11</xdr:col>
      <xdr:colOff>9525</xdr:colOff>
      <xdr:row>42</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7084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163830</xdr:rowOff>
    </xdr:from>
    <xdr:to>
      <xdr:col>24</xdr:col>
      <xdr:colOff>76200</xdr:colOff>
      <xdr:row>42</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41</xdr:row>
      <xdr:rowOff>72407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87630</xdr:rowOff>
    </xdr:from>
    <xdr:to>
      <xdr:col>20</xdr:col>
      <xdr:colOff>38100</xdr:colOff>
      <xdr:row>42</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11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42</xdr:row>
      <xdr:rowOff>2557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20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34290</xdr:rowOff>
    </xdr:from>
    <xdr:to>
      <xdr:col>15</xdr:col>
      <xdr:colOff>149225</xdr:colOff>
      <xdr:row>41</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3810</xdr:rowOff>
    </xdr:from>
    <xdr:to>
      <xdr:col>11</xdr:col>
      <xdr:colOff>60325</xdr:colOff>
      <xdr:row>41</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163830</xdr:rowOff>
    </xdr:from>
    <xdr:to>
      <xdr:col>6</xdr:col>
      <xdr:colOff>171450</xdr:colOff>
      <xdr:row>42</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7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27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物件費については、防災備蓄食料購入費の増等により、費用自体は増加したが、人件費等の増加幅が大きいことから、割合は前年度に比べ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類似団体内平均値を上回る状況が継続していることから、事務事業の見直し等により費用の抑制に努める。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63500</xdr:rowOff>
    </xdr:from>
    <xdr:to>
      <xdr:col>82</xdr:col>
      <xdr:colOff>107950</xdr:colOff>
      <xdr:row>20</xdr:row>
      <xdr:rowOff>139700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49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1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146050</xdr:rowOff>
    </xdr:from>
    <xdr:to>
      <xdr:col>78</xdr:col>
      <xdr:colOff>69850</xdr:colOff>
      <xdr:row>20</xdr:row>
      <xdr:rowOff>139700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4036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114300</xdr:rowOff>
    </xdr:from>
    <xdr:to>
      <xdr:col>73</xdr:col>
      <xdr:colOff>180975</xdr:colOff>
      <xdr:row>19</xdr:row>
      <xdr:rowOff>146050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004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114300</xdr:rowOff>
    </xdr:from>
    <xdr:to>
      <xdr:col>69</xdr:col>
      <xdr:colOff>92075</xdr:colOff>
      <xdr:row>18</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0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12700</xdr:rowOff>
    </xdr:from>
    <xdr:to>
      <xdr:col>82</xdr:col>
      <xdr:colOff>158750</xdr:colOff>
      <xdr:row>20</xdr:row>
      <xdr:rowOff>114300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88900</xdr:rowOff>
    </xdr:from>
    <xdr:to>
      <xdr:col>78</xdr:col>
      <xdr:colOff>120650</xdr:colOff>
      <xdr:row>21</xdr:row>
      <xdr:rowOff>19050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3827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0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95250</xdr:rowOff>
    </xdr:from>
    <xdr:to>
      <xdr:col>74</xdr:col>
      <xdr:colOff>31750</xdr:colOff>
      <xdr:row>20</xdr:row>
      <xdr:rowOff>25400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63500</xdr:rowOff>
    </xdr:from>
    <xdr:to>
      <xdr:col>69</xdr:col>
      <xdr:colOff>142875</xdr:colOff>
      <xdr:row>18</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扶助費については、障害者総合支援法に基づく給付費が増となったことにより増額となり、前年度に比べ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依然として、全国平均や県平均は下回っているものの、類似団体内平均値は上回っており、引き続き適正化に努める。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61685</xdr:rowOff>
    </xdr:from>
    <xdr:to>
      <xdr:col>24</xdr:col>
      <xdr:colOff>25400</xdr:colOff>
      <xdr:row>59</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05785"/>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61685</xdr:rowOff>
    </xdr:from>
    <xdr:to>
      <xdr:col>19</xdr:col>
      <xdr:colOff>187325</xdr:colOff>
      <xdr:row>58</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05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167822</xdr:rowOff>
    </xdr:from>
    <xdr:to>
      <xdr:col>15</xdr:col>
      <xdr:colOff>98425</xdr:colOff>
      <xdr:row>58</xdr:row>
      <xdr:rowOff>61685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58</xdr:row>
      <xdr:rowOff>61685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155320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100693</xdr:rowOff>
    </xdr:from>
    <xdr:to>
      <xdr:col>24</xdr:col>
      <xdr:colOff>76200</xdr:colOff>
      <xdr:row>60</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72770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10885</xdr:rowOff>
    </xdr:from>
    <xdr:to>
      <xdr:col>20</xdr:col>
      <xdr:colOff>38100</xdr:colOff>
      <xdr:row>58</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97262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10885</xdr:rowOff>
    </xdr:from>
    <xdr:to>
      <xdr:col>15</xdr:col>
      <xdr:colOff>149225</xdr:colOff>
      <xdr:row>58</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97262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維持補修費については、美化プラント施設修繕工事の皆増により増となり、繰出金についても後期高齢者医療広域連合への負担金等の増により増加したが、人件費等の増加幅が大きかったことから、割合は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63500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425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38100</xdr:rowOff>
    </xdr:from>
    <xdr:to>
      <xdr:col>78</xdr:col>
      <xdr:colOff>69850</xdr:colOff>
      <xdr:row>58</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82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38100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06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57</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93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118127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158750</xdr:rowOff>
    </xdr:from>
    <xdr:to>
      <xdr:col>74</xdr:col>
      <xdr:colOff>31750</xdr:colOff>
      <xdr:row>58</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補助費等については、公共下水道事業会計補助金の減により減額となり、割合についても</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類似団体内平均値や国・県平均値を下回ったことから、引き続き補助金の必要性や有効性などについて、検証・見直しを行い、適正化に努める。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147574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6145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147574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147574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437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21844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89933</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公債費については、平成</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年度に借り入れた田代住宅建設事業債などの</a:t>
          </a:r>
          <a:r>
            <a:rPr kumimoji="1" lang="en-US" altLang="ja-JP" sz="1200">
              <a:latin typeface="ＭＳ Ｐゴシック" panose="020B0600070205080204" pitchFamily="50" charset="-128"/>
              <a:ea typeface="ＭＳ Ｐゴシック" panose="020B0600070205080204" pitchFamily="50" charset="-128"/>
            </a:rPr>
            <a:t>7</a:t>
          </a:r>
          <a:r>
            <a:rPr kumimoji="1" lang="ja-JP" altLang="en-US" sz="1200">
              <a:latin typeface="ＭＳ Ｐゴシック" panose="020B0600070205080204" pitchFamily="50" charset="-128"/>
              <a:ea typeface="ＭＳ Ｐゴシック" panose="020B0600070205080204" pitchFamily="50" charset="-128"/>
            </a:rPr>
            <a:t>件の償還が終了した一方で、令和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年度に借り入れた</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件の償還が開始されたことにより、前年度と同じ</a:t>
          </a:r>
          <a:r>
            <a:rPr kumimoji="1" lang="en-US" altLang="ja-JP" sz="1200">
              <a:latin typeface="ＭＳ Ｐゴシック" panose="020B0600070205080204" pitchFamily="50" charset="-128"/>
              <a:ea typeface="ＭＳ Ｐゴシック" panose="020B0600070205080204" pitchFamily="50" charset="-128"/>
            </a:rPr>
            <a:t>8.3%</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現状は類似団体内平均値を下回っているものの、個別施設計画に基づく公共施設の計画的な修繕や統合などを行っていく必要があることから、将来負担が過度に増大しないよう配慮していく。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28702</xdr:rowOff>
    </xdr:from>
    <xdr:to>
      <xdr:col>24</xdr:col>
      <xdr:colOff>25400</xdr:colOff>
      <xdr:row>75</xdr:row>
      <xdr:rowOff>28702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8874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61992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10414</xdr:rowOff>
    </xdr:from>
    <xdr:to>
      <xdr:col>19</xdr:col>
      <xdr:colOff>187325</xdr:colOff>
      <xdr:row>75</xdr:row>
      <xdr:rowOff>28702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8691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163576</xdr:rowOff>
    </xdr:from>
    <xdr:to>
      <xdr:col>15</xdr:col>
      <xdr:colOff>98425</xdr:colOff>
      <xdr:row>75</xdr:row>
      <xdr:rowOff>10414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8508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145288</xdr:rowOff>
    </xdr:from>
    <xdr:to>
      <xdr:col>11</xdr:col>
      <xdr:colOff>9525</xdr:colOff>
      <xdr:row>74</xdr:row>
      <xdr:rowOff>163576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8325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149352</xdr:rowOff>
    </xdr:from>
    <xdr:to>
      <xdr:col>24</xdr:col>
      <xdr:colOff>76200</xdr:colOff>
      <xdr:row>75</xdr:row>
      <xdr:rowOff>79502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165879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149352</xdr:rowOff>
    </xdr:from>
    <xdr:to>
      <xdr:col>20</xdr:col>
      <xdr:colOff>38100</xdr:colOff>
      <xdr:row>75</xdr:row>
      <xdr:rowOff>79502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89679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131064</xdr:rowOff>
    </xdr:from>
    <xdr:to>
      <xdr:col>15</xdr:col>
      <xdr:colOff>149225</xdr:colOff>
      <xdr:row>75</xdr:row>
      <xdr:rowOff>61214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71391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112776</xdr:rowOff>
    </xdr:from>
    <xdr:to>
      <xdr:col>11</xdr:col>
      <xdr:colOff>60325</xdr:colOff>
      <xdr:row>75</xdr:row>
      <xdr:rowOff>42926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53103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94488</xdr:rowOff>
    </xdr:from>
    <xdr:to>
      <xdr:col>6</xdr:col>
      <xdr:colOff>171450</xdr:colOff>
      <xdr:row>75</xdr:row>
      <xdr:rowOff>24638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34815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人件費や扶助費は増となったものの、物件費や補助費等、その他の減により、前年度に比べ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類似団体内平均との比較においては、前年度にくらべ差は縮小したが、</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ポイントと依然として大きな開きがある。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今後も財政の硬直化を招かないよう、経常経費の削減を図り財政基盤の強化に努める。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49276</xdr:rowOff>
    </xdr:from>
    <xdr:to>
      <xdr:col>82</xdr:col>
      <xdr:colOff>107950</xdr:colOff>
      <xdr:row>80</xdr:row>
      <xdr:rowOff>104139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765276"/>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170435</xdr:rowOff>
    </xdr:from>
    <xdr:to>
      <xdr:col>78</xdr:col>
      <xdr:colOff>69850</xdr:colOff>
      <xdr:row>80</xdr:row>
      <xdr:rowOff>104139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714985"/>
          <a:ext cx="8890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37846</xdr:rowOff>
    </xdr:from>
    <xdr:to>
      <xdr:col>73</xdr:col>
      <xdr:colOff>180975</xdr:colOff>
      <xdr:row>79</xdr:row>
      <xdr:rowOff>170435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82396"/>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37846</xdr:rowOff>
    </xdr:from>
    <xdr:to>
      <xdr:col>69</xdr:col>
      <xdr:colOff>92075</xdr:colOff>
      <xdr:row>80</xdr:row>
      <xdr:rowOff>21844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8239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169926</xdr:rowOff>
    </xdr:from>
    <xdr:to>
      <xdr:col>82</xdr:col>
      <xdr:colOff>158750</xdr:colOff>
      <xdr:row>80</xdr:row>
      <xdr:rowOff>100076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78503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53339</xdr:rowOff>
    </xdr:from>
    <xdr:to>
      <xdr:col>78</xdr:col>
      <xdr:colOff>120650</xdr:colOff>
      <xdr:row>80</xdr:row>
      <xdr:rowOff>154939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139716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8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119635</xdr:rowOff>
    </xdr:from>
    <xdr:to>
      <xdr:col>74</xdr:col>
      <xdr:colOff>31750</xdr:colOff>
      <xdr:row>80</xdr:row>
      <xdr:rowOff>49785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34562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158496</xdr:rowOff>
    </xdr:from>
    <xdr:to>
      <xdr:col>69</xdr:col>
      <xdr:colOff>142875</xdr:colOff>
      <xdr:row>79</xdr:row>
      <xdr:rowOff>88646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73423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142494</xdr:rowOff>
    </xdr:from>
    <xdr:to>
      <xdr:col>65</xdr:col>
      <xdr:colOff>53975</xdr:colOff>
      <xdr:row>80</xdr:row>
      <xdr:rowOff>72644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57421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96313</xdr:rowOff>
    </xdr:from>
    <xdr:to>
      <xdr:col>29</xdr:col>
      <xdr:colOff>127000</xdr:colOff>
      <xdr:row>18</xdr:row>
      <xdr:rowOff>42363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8588"/>
          <a:ext cx="647700" cy="117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81091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43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42363</xdr:rowOff>
    </xdr:from>
    <xdr:to>
      <xdr:col>26</xdr:col>
      <xdr:colOff>50800</xdr:colOff>
      <xdr:row>18</xdr:row>
      <xdr:rowOff>64930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76088"/>
          <a:ext cx="698500" cy="22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64930</xdr:rowOff>
    </xdr:from>
    <xdr:to>
      <xdr:col>22</xdr:col>
      <xdr:colOff>114300</xdr:colOff>
      <xdr:row>18</xdr:row>
      <xdr:rowOff>89488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98655"/>
          <a:ext cx="6985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75266</xdr:rowOff>
    </xdr:from>
    <xdr:to>
      <xdr:col>18</xdr:col>
      <xdr:colOff>177800</xdr:colOff>
      <xdr:row>18</xdr:row>
      <xdr:rowOff>89488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08991"/>
          <a:ext cx="698500" cy="1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45513</xdr:rowOff>
    </xdr:from>
    <xdr:to>
      <xdr:col>29</xdr:col>
      <xdr:colOff>177800</xdr:colOff>
      <xdr:row>17</xdr:row>
      <xdr:rowOff>147113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7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62040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5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163013</xdr:rowOff>
    </xdr:from>
    <xdr:to>
      <xdr:col>26</xdr:col>
      <xdr:colOff>101600</xdr:colOff>
      <xdr:row>18</xdr:row>
      <xdr:rowOff>93163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25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103340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94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14130</xdr:rowOff>
    </xdr:from>
    <xdr:to>
      <xdr:col>22</xdr:col>
      <xdr:colOff>165100</xdr:colOff>
      <xdr:row>18</xdr:row>
      <xdr:rowOff>115730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47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125907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1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38688</xdr:rowOff>
    </xdr:from>
    <xdr:to>
      <xdr:col>19</xdr:col>
      <xdr:colOff>38100</xdr:colOff>
      <xdr:row>18</xdr:row>
      <xdr:rowOff>140288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72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150465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4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24466</xdr:rowOff>
    </xdr:from>
    <xdr:to>
      <xdr:col>15</xdr:col>
      <xdr:colOff>101600</xdr:colOff>
      <xdr:row>18</xdr:row>
      <xdr:rowOff>126066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8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136243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2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329768</xdr:rowOff>
    </xdr:from>
    <xdr:to>
      <xdr:col>29</xdr:col>
      <xdr:colOff>127000</xdr:colOff>
      <xdr:row>38</xdr:row>
      <xdr:rowOff>50942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54468"/>
          <a:ext cx="647700" cy="64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50942</xdr:rowOff>
    </xdr:from>
    <xdr:to>
      <xdr:col>26</xdr:col>
      <xdr:colOff>50800</xdr:colOff>
      <xdr:row>38</xdr:row>
      <xdr:rowOff>82390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18542"/>
          <a:ext cx="698500" cy="3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82390</xdr:rowOff>
    </xdr:from>
    <xdr:to>
      <xdr:col>22</xdr:col>
      <xdr:colOff>114300</xdr:colOff>
      <xdr:row>38</xdr:row>
      <xdr:rowOff>123865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7549990"/>
          <a:ext cx="698500" cy="41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123865</xdr:rowOff>
    </xdr:from>
    <xdr:to>
      <xdr:col>18</xdr:col>
      <xdr:colOff>177800</xdr:colOff>
      <xdr:row>39</xdr:row>
      <xdr:rowOff>20930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91465"/>
          <a:ext cx="698500" cy="68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278968</xdr:rowOff>
    </xdr:from>
    <xdr:to>
      <xdr:col>29</xdr:col>
      <xdr:colOff>177800</xdr:colOff>
      <xdr:row>38</xdr:row>
      <xdr:rowOff>37668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03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251045</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37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142</xdr:rowOff>
    </xdr:from>
    <xdr:to>
      <xdr:col>26</xdr:col>
      <xdr:colOff>101600</xdr:colOff>
      <xdr:row>38</xdr:row>
      <xdr:rowOff>101742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677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86519</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54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31590</xdr:rowOff>
    </xdr:from>
    <xdr:to>
      <xdr:col>22</xdr:col>
      <xdr:colOff>165100</xdr:colOff>
      <xdr:row>38</xdr:row>
      <xdr:rowOff>133190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99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117967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73065</xdr:rowOff>
    </xdr:from>
    <xdr:to>
      <xdr:col>19</xdr:col>
      <xdr:colOff>38100</xdr:colOff>
      <xdr:row>39</xdr:row>
      <xdr:rowOff>3215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40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159442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627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141580</xdr:rowOff>
    </xdr:from>
    <xdr:to>
      <xdr:col>15</xdr:col>
      <xdr:colOff>101600</xdr:colOff>
      <xdr:row>39</xdr:row>
      <xdr:rowOff>71730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609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56507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69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39,377
35,741
34.28
15,692,971
15,129,524
408,847
9,316,215
5,550,421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61462</xdr:rowOff>
    </xdr:from>
    <xdr:to>
      <xdr:col>24</xdr:col>
      <xdr:colOff>63500</xdr:colOff>
      <xdr:row>36</xdr:row>
      <xdr:rowOff>33477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2212"/>
          <a:ext cx="838200" cy="14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33477</xdr:rowOff>
    </xdr:from>
    <xdr:to>
      <xdr:col>19</xdr:col>
      <xdr:colOff>177800</xdr:colOff>
      <xdr:row>36</xdr:row>
      <xdr:rowOff>48432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5677"/>
          <a:ext cx="8890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48432</xdr:rowOff>
    </xdr:from>
    <xdr:to>
      <xdr:col>15</xdr:col>
      <xdr:colOff>50800</xdr:colOff>
      <xdr:row>36</xdr:row>
      <xdr:rowOff>74663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20632"/>
          <a:ext cx="889000" cy="2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56985</xdr:rowOff>
    </xdr:from>
    <xdr:to>
      <xdr:col>10</xdr:col>
      <xdr:colOff>114300</xdr:colOff>
      <xdr:row>36</xdr:row>
      <xdr:rowOff>74663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29185"/>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10662</xdr:rowOff>
    </xdr:from>
    <xdr:to>
      <xdr:col>24</xdr:col>
      <xdr:colOff>114300</xdr:colOff>
      <xdr:row>35</xdr:row>
      <xdr:rowOff>112262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33539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154127</xdr:rowOff>
    </xdr:from>
    <xdr:to>
      <xdr:col>20</xdr:col>
      <xdr:colOff>38100</xdr:colOff>
      <xdr:row>36</xdr:row>
      <xdr:rowOff>84277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100804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3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169082</xdr:rowOff>
    </xdr:from>
    <xdr:to>
      <xdr:col>15</xdr:col>
      <xdr:colOff>101600</xdr:colOff>
      <xdr:row>36</xdr:row>
      <xdr:rowOff>99232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115759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4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23863</xdr:rowOff>
    </xdr:from>
    <xdr:to>
      <xdr:col>10</xdr:col>
      <xdr:colOff>165100</xdr:colOff>
      <xdr:row>36</xdr:row>
      <xdr:rowOff>125463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9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141990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6185</xdr:rowOff>
    </xdr:from>
    <xdr:to>
      <xdr:col>6</xdr:col>
      <xdr:colOff>38100</xdr:colOff>
      <xdr:row>36</xdr:row>
      <xdr:rowOff>107785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124312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5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144958</xdr:rowOff>
    </xdr:from>
    <xdr:to>
      <xdr:col>24</xdr:col>
      <xdr:colOff>63500</xdr:colOff>
      <xdr:row>57</xdr:row>
      <xdr:rowOff>11836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46158"/>
          <a:ext cx="8382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102286</xdr:rowOff>
    </xdr:from>
    <xdr:to>
      <xdr:col>19</xdr:col>
      <xdr:colOff>177800</xdr:colOff>
      <xdr:row>57</xdr:row>
      <xdr:rowOff>11836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03486"/>
          <a:ext cx="889000" cy="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102286</xdr:rowOff>
    </xdr:from>
    <xdr:to>
      <xdr:col>15</xdr:col>
      <xdr:colOff>50800</xdr:colOff>
      <xdr:row>57</xdr:row>
      <xdr:rowOff>1981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03486"/>
          <a:ext cx="889000" cy="7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1981</xdr:rowOff>
    </xdr:from>
    <xdr:to>
      <xdr:col>10</xdr:col>
      <xdr:colOff>114300</xdr:colOff>
      <xdr:row>57</xdr:row>
      <xdr:rowOff>154508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4631"/>
          <a:ext cx="889000" cy="15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94158</xdr:rowOff>
    </xdr:from>
    <xdr:to>
      <xdr:col>24</xdr:col>
      <xdr:colOff>114300</xdr:colOff>
      <xdr:row>57</xdr:row>
      <xdr:rowOff>24308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72585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7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132486</xdr:rowOff>
    </xdr:from>
    <xdr:to>
      <xdr:col>20</xdr:col>
      <xdr:colOff>38100</xdr:colOff>
      <xdr:row>57</xdr:row>
      <xdr:rowOff>62636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53763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2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51486</xdr:rowOff>
    </xdr:from>
    <xdr:to>
      <xdr:col>15</xdr:col>
      <xdr:colOff>101600</xdr:colOff>
      <xdr:row>56</xdr:row>
      <xdr:rowOff>153086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5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144213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74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122631</xdr:rowOff>
    </xdr:from>
    <xdr:to>
      <xdr:col>10</xdr:col>
      <xdr:colOff>165100</xdr:colOff>
      <xdr:row>57</xdr:row>
      <xdr:rowOff>52781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43908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1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103708</xdr:rowOff>
    </xdr:from>
    <xdr:to>
      <xdr:col>6</xdr:col>
      <xdr:colOff>38100</xdr:colOff>
      <xdr:row>58</xdr:row>
      <xdr:rowOff>33858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24985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6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93066</xdr:rowOff>
    </xdr:from>
    <xdr:to>
      <xdr:col>24</xdr:col>
      <xdr:colOff>63500</xdr:colOff>
      <xdr:row>77</xdr:row>
      <xdr:rowOff>99752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94716"/>
          <a:ext cx="8382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62948</xdr:rowOff>
    </xdr:from>
    <xdr:to>
      <xdr:col>19</xdr:col>
      <xdr:colOff>177800</xdr:colOff>
      <xdr:row>77</xdr:row>
      <xdr:rowOff>99752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64598"/>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62948</xdr:rowOff>
    </xdr:from>
    <xdr:to>
      <xdr:col>15</xdr:col>
      <xdr:colOff>50800</xdr:colOff>
      <xdr:row>77</xdr:row>
      <xdr:rowOff>95752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64598"/>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80663</xdr:rowOff>
    </xdr:from>
    <xdr:to>
      <xdr:col>10</xdr:col>
      <xdr:colOff>114300</xdr:colOff>
      <xdr:row>77</xdr:row>
      <xdr:rowOff>95752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82313"/>
          <a:ext cx="8890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42266</xdr:rowOff>
    </xdr:from>
    <xdr:to>
      <xdr:col>24</xdr:col>
      <xdr:colOff>114300</xdr:colOff>
      <xdr:row>77</xdr:row>
      <xdr:rowOff>143866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128643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5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48952</xdr:rowOff>
    </xdr:from>
    <xdr:to>
      <xdr:col>20</xdr:col>
      <xdr:colOff>38100</xdr:colOff>
      <xdr:row>77</xdr:row>
      <xdr:rowOff>150552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141679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12148</xdr:rowOff>
    </xdr:from>
    <xdr:to>
      <xdr:col>15</xdr:col>
      <xdr:colOff>101600</xdr:colOff>
      <xdr:row>77</xdr:row>
      <xdr:rowOff>113748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104875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0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44952</xdr:rowOff>
    </xdr:from>
    <xdr:to>
      <xdr:col>10</xdr:col>
      <xdr:colOff>165100</xdr:colOff>
      <xdr:row>77</xdr:row>
      <xdr:rowOff>146552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137679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3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29863</xdr:rowOff>
    </xdr:from>
    <xdr:to>
      <xdr:col>6</xdr:col>
      <xdr:colOff>38100</xdr:colOff>
      <xdr:row>77</xdr:row>
      <xdr:rowOff>131463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122590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103009</xdr:rowOff>
    </xdr:from>
    <xdr:to>
      <xdr:col>24</xdr:col>
      <xdr:colOff>63500</xdr:colOff>
      <xdr:row>97</xdr:row>
      <xdr:rowOff>86632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62209"/>
          <a:ext cx="838200" cy="15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86632</xdr:rowOff>
    </xdr:from>
    <xdr:to>
      <xdr:col>19</xdr:col>
      <xdr:colOff>177800</xdr:colOff>
      <xdr:row>98</xdr:row>
      <xdr:rowOff>23995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17282"/>
          <a:ext cx="889000" cy="10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16077</xdr:rowOff>
    </xdr:from>
    <xdr:to>
      <xdr:col>15</xdr:col>
      <xdr:colOff>50800</xdr:colOff>
      <xdr:row>98</xdr:row>
      <xdr:rowOff>23995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46727"/>
          <a:ext cx="889000" cy="17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54029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16077</xdr:rowOff>
    </xdr:from>
    <xdr:to>
      <xdr:col>10</xdr:col>
      <xdr:colOff>114300</xdr:colOff>
      <xdr:row>99</xdr:row>
      <xdr:rowOff>35475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6727"/>
          <a:ext cx="889000" cy="36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52209</xdr:rowOff>
    </xdr:from>
    <xdr:to>
      <xdr:col>24</xdr:col>
      <xdr:colOff>114300</xdr:colOff>
      <xdr:row>96</xdr:row>
      <xdr:rowOff>153809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1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75086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35832</xdr:rowOff>
    </xdr:from>
    <xdr:to>
      <xdr:col>20</xdr:col>
      <xdr:colOff>38100</xdr:colOff>
      <xdr:row>97</xdr:row>
      <xdr:rowOff>137432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128559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75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144645</xdr:rowOff>
    </xdr:from>
    <xdr:to>
      <xdr:col>15</xdr:col>
      <xdr:colOff>101600</xdr:colOff>
      <xdr:row>98</xdr:row>
      <xdr:rowOff>74795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7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65922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6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136727</xdr:rowOff>
    </xdr:from>
    <xdr:to>
      <xdr:col>10</xdr:col>
      <xdr:colOff>165100</xdr:colOff>
      <xdr:row>97</xdr:row>
      <xdr:rowOff>66877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58004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8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156125</xdr:rowOff>
    </xdr:from>
    <xdr:to>
      <xdr:col>6</xdr:col>
      <xdr:colOff>38100</xdr:colOff>
      <xdr:row>99</xdr:row>
      <xdr:rowOff>86275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5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77402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5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117238</xdr:rowOff>
    </xdr:from>
    <xdr:to>
      <xdr:col>55</xdr:col>
      <xdr:colOff>0</xdr:colOff>
      <xdr:row>37</xdr:row>
      <xdr:rowOff>162194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460888"/>
          <a:ext cx="838200" cy="4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117238</xdr:rowOff>
    </xdr:from>
    <xdr:to>
      <xdr:col>50</xdr:col>
      <xdr:colOff>114300</xdr:colOff>
      <xdr:row>37</xdr:row>
      <xdr:rowOff>122706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60888"/>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122706</xdr:rowOff>
    </xdr:from>
    <xdr:to>
      <xdr:col>45</xdr:col>
      <xdr:colOff>177800</xdr:colOff>
      <xdr:row>37</xdr:row>
      <xdr:rowOff>156301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66356"/>
          <a:ext cx="889000" cy="3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4794</xdr:rowOff>
    </xdr:from>
    <xdr:to>
      <xdr:col>41</xdr:col>
      <xdr:colOff>50800</xdr:colOff>
      <xdr:row>37</xdr:row>
      <xdr:rowOff>156301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005544"/>
          <a:ext cx="889000" cy="49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111394</xdr:rowOff>
    </xdr:from>
    <xdr:to>
      <xdr:col>55</xdr:col>
      <xdr:colOff>50800</xdr:colOff>
      <xdr:row>38</xdr:row>
      <xdr:rowOff>41545</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550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26321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3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66438</xdr:rowOff>
    </xdr:from>
    <xdr:to>
      <xdr:col>50</xdr:col>
      <xdr:colOff>165100</xdr:colOff>
      <xdr:row>37</xdr:row>
      <xdr:rowOff>168038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1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159165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0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71906</xdr:rowOff>
    </xdr:from>
    <xdr:to>
      <xdr:col>46</xdr:col>
      <xdr:colOff>38100</xdr:colOff>
      <xdr:row>38</xdr:row>
      <xdr:rowOff>2056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1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164633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0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105501</xdr:rowOff>
    </xdr:from>
    <xdr:to>
      <xdr:col>41</xdr:col>
      <xdr:colOff>101600</xdr:colOff>
      <xdr:row>38</xdr:row>
      <xdr:rowOff>35651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44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26778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54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125444</xdr:rowOff>
    </xdr:from>
    <xdr:to>
      <xdr:col>36</xdr:col>
      <xdr:colOff>165100</xdr:colOff>
      <xdr:row>35</xdr:row>
      <xdr:rowOff>55594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95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46721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04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42126</xdr:rowOff>
    </xdr:from>
    <xdr:to>
      <xdr:col>55</xdr:col>
      <xdr:colOff>0</xdr:colOff>
      <xdr:row>58</xdr:row>
      <xdr:rowOff>47559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986226"/>
          <a:ext cx="8382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42126</xdr:rowOff>
    </xdr:from>
    <xdr:to>
      <xdr:col>50</xdr:col>
      <xdr:colOff>114300</xdr:colOff>
      <xdr:row>58</xdr:row>
      <xdr:rowOff>83441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986226"/>
          <a:ext cx="889000" cy="4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54311</xdr:rowOff>
    </xdr:from>
    <xdr:to>
      <xdr:col>45</xdr:col>
      <xdr:colOff>177800</xdr:colOff>
      <xdr:row>58</xdr:row>
      <xdr:rowOff>83441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98411"/>
          <a:ext cx="8890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54311</xdr:rowOff>
    </xdr:from>
    <xdr:to>
      <xdr:col>41</xdr:col>
      <xdr:colOff>50800</xdr:colOff>
      <xdr:row>58</xdr:row>
      <xdr:rowOff>60033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98411"/>
          <a:ext cx="889000" cy="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43997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168209</xdr:rowOff>
    </xdr:from>
    <xdr:to>
      <xdr:col>55</xdr:col>
      <xdr:colOff>50800</xdr:colOff>
      <xdr:row>58</xdr:row>
      <xdr:rowOff>98359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4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83136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5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162776</xdr:rowOff>
    </xdr:from>
    <xdr:to>
      <xdr:col>50</xdr:col>
      <xdr:colOff>165100</xdr:colOff>
      <xdr:row>58</xdr:row>
      <xdr:rowOff>92926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3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84053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32641</xdr:rowOff>
    </xdr:from>
    <xdr:to>
      <xdr:col>46</xdr:col>
      <xdr:colOff>38100</xdr:colOff>
      <xdr:row>58</xdr:row>
      <xdr:rowOff>134241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7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125368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3511</xdr:rowOff>
    </xdr:from>
    <xdr:to>
      <xdr:col>41</xdr:col>
      <xdr:colOff>101600</xdr:colOff>
      <xdr:row>58</xdr:row>
      <xdr:rowOff>105111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4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96238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4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9233</xdr:rowOff>
    </xdr:from>
    <xdr:to>
      <xdr:col>36</xdr:col>
      <xdr:colOff>165100</xdr:colOff>
      <xdr:row>58</xdr:row>
      <xdr:rowOff>110833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5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101960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4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149409</xdr:rowOff>
    </xdr:from>
    <xdr:to>
      <xdr:col>55</xdr:col>
      <xdr:colOff>0</xdr:colOff>
      <xdr:row>79</xdr:row>
      <xdr:rowOff>28166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22509"/>
          <a:ext cx="838200" cy="5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11140</xdr:rowOff>
    </xdr:from>
    <xdr:to>
      <xdr:col>50</xdr:col>
      <xdr:colOff>114300</xdr:colOff>
      <xdr:row>79</xdr:row>
      <xdr:rowOff>28166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55690"/>
          <a:ext cx="889000" cy="1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11140</xdr:rowOff>
    </xdr:from>
    <xdr:to>
      <xdr:col>45</xdr:col>
      <xdr:colOff>177800</xdr:colOff>
      <xdr:row>79</xdr:row>
      <xdr:rowOff>86762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55690"/>
          <a:ext cx="889000" cy="7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16801</xdr:rowOff>
    </xdr:from>
    <xdr:to>
      <xdr:col>41</xdr:col>
      <xdr:colOff>50800</xdr:colOff>
      <xdr:row>79</xdr:row>
      <xdr:rowOff>86762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561351"/>
          <a:ext cx="889000" cy="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98609</xdr:rowOff>
    </xdr:from>
    <xdr:to>
      <xdr:col>55</xdr:col>
      <xdr:colOff>50800</xdr:colOff>
      <xdr:row>79</xdr:row>
      <xdr:rowOff>28759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13536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8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148816</xdr:rowOff>
    </xdr:from>
    <xdr:to>
      <xdr:col>50</xdr:col>
      <xdr:colOff>165100</xdr:colOff>
      <xdr:row>79</xdr:row>
      <xdr:rowOff>78966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2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70093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1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131790</xdr:rowOff>
    </xdr:from>
    <xdr:to>
      <xdr:col>46</xdr:col>
      <xdr:colOff>38100</xdr:colOff>
      <xdr:row>79</xdr:row>
      <xdr:rowOff>61940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53067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35962</xdr:rowOff>
    </xdr:from>
    <xdr:to>
      <xdr:col>41</xdr:col>
      <xdr:colOff>101600</xdr:colOff>
      <xdr:row>79</xdr:row>
      <xdr:rowOff>137562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128689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6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137451</xdr:rowOff>
    </xdr:from>
    <xdr:to>
      <xdr:col>36</xdr:col>
      <xdr:colOff>165100</xdr:colOff>
      <xdr:row>79</xdr:row>
      <xdr:rowOff>67601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1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58728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60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16638</xdr:rowOff>
    </xdr:from>
    <xdr:to>
      <xdr:col>55</xdr:col>
      <xdr:colOff>0</xdr:colOff>
      <xdr:row>98</xdr:row>
      <xdr:rowOff>94069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818738"/>
          <a:ext cx="838200" cy="7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16638</xdr:rowOff>
    </xdr:from>
    <xdr:to>
      <xdr:col>50</xdr:col>
      <xdr:colOff>114300</xdr:colOff>
      <xdr:row>98</xdr:row>
      <xdr:rowOff>123837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18738"/>
          <a:ext cx="889000" cy="10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70320</xdr:rowOff>
    </xdr:from>
    <xdr:to>
      <xdr:col>45</xdr:col>
      <xdr:colOff>177800</xdr:colOff>
      <xdr:row>98</xdr:row>
      <xdr:rowOff>123837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72420"/>
          <a:ext cx="889000" cy="5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57759</xdr:rowOff>
    </xdr:from>
    <xdr:to>
      <xdr:col>41</xdr:col>
      <xdr:colOff>50800</xdr:colOff>
      <xdr:row>98</xdr:row>
      <xdr:rowOff>70320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859859"/>
          <a:ext cx="889000" cy="1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43269</xdr:rowOff>
    </xdr:from>
    <xdr:to>
      <xdr:col>55</xdr:col>
      <xdr:colOff>50800</xdr:colOff>
      <xdr:row>98</xdr:row>
      <xdr:rowOff>144869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129646</xdr:rowOff>
    </xdr:from>
    <xdr:ext cx="469744"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6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137288</xdr:rowOff>
    </xdr:from>
    <xdr:to>
      <xdr:col>50</xdr:col>
      <xdr:colOff>165100</xdr:colOff>
      <xdr:row>98</xdr:row>
      <xdr:rowOff>67438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6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58565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6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73037</xdr:rowOff>
    </xdr:from>
    <xdr:to>
      <xdr:col>46</xdr:col>
      <xdr:colOff>38100</xdr:colOff>
      <xdr:row>99</xdr:row>
      <xdr:rowOff>3187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7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165764</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428" y="169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19520</xdr:rowOff>
    </xdr:from>
    <xdr:to>
      <xdr:col>41</xdr:col>
      <xdr:colOff>101600</xdr:colOff>
      <xdr:row>98</xdr:row>
      <xdr:rowOff>121120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2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112247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1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6959</xdr:rowOff>
    </xdr:from>
    <xdr:to>
      <xdr:col>36</xdr:col>
      <xdr:colOff>165100</xdr:colOff>
      <xdr:row>98</xdr:row>
      <xdr:rowOff>108559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0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99686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0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96135</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78268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89539</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76089"/>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89539</xdr:rowOff>
    </xdr:from>
    <xdr:to>
      <xdr:col>76</xdr:col>
      <xdr:colOff>114300</xdr:colOff>
      <xdr:row>39</xdr:row>
      <xdr:rowOff>97637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76089"/>
          <a:ext cx="889000" cy="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97637</xdr:rowOff>
    </xdr:from>
    <xdr:to>
      <xdr:col>71</xdr:col>
      <xdr:colOff>177800</xdr:colOff>
      <xdr:row>39</xdr:row>
      <xdr:rowOff>98454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84187"/>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45335</xdr:rowOff>
    </xdr:from>
    <xdr:to>
      <xdr:col>85</xdr:col>
      <xdr:colOff>177800</xdr:colOff>
      <xdr:row>39</xdr:row>
      <xdr:rowOff>146935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313932"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38739</xdr:rowOff>
    </xdr:from>
    <xdr:to>
      <xdr:col>76</xdr:col>
      <xdr:colOff>165100</xdr:colOff>
      <xdr:row>39</xdr:row>
      <xdr:rowOff>140339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2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131466</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8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46837</xdr:rowOff>
    </xdr:from>
    <xdr:to>
      <xdr:col>72</xdr:col>
      <xdr:colOff>38100</xdr:colOff>
      <xdr:row>39</xdr:row>
      <xdr:rowOff>148437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139564</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826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47654</xdr:rowOff>
    </xdr:from>
    <xdr:to>
      <xdr:col>67</xdr:col>
      <xdr:colOff>101600</xdr:colOff>
      <xdr:row>39</xdr:row>
      <xdr:rowOff>149254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140381</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82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825</xdr:rowOff>
    </xdr:from>
    <xdr:to>
      <xdr:col>85</xdr:col>
      <xdr:colOff>127000</xdr:colOff>
      <xdr:row>77</xdr:row>
      <xdr:rowOff>18123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02475"/>
          <a:ext cx="8382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18123</xdr:rowOff>
    </xdr:from>
    <xdr:to>
      <xdr:col>81</xdr:col>
      <xdr:colOff>50800</xdr:colOff>
      <xdr:row>77</xdr:row>
      <xdr:rowOff>23991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19773"/>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23991</xdr:rowOff>
    </xdr:from>
    <xdr:to>
      <xdr:col>76</xdr:col>
      <xdr:colOff>114300</xdr:colOff>
      <xdr:row>77</xdr:row>
      <xdr:rowOff>33629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25641"/>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33629</xdr:rowOff>
    </xdr:from>
    <xdr:to>
      <xdr:col>71</xdr:col>
      <xdr:colOff>177800</xdr:colOff>
      <xdr:row>77</xdr:row>
      <xdr:rowOff>62433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35279"/>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121475</xdr:rowOff>
    </xdr:from>
    <xdr:to>
      <xdr:col>85</xdr:col>
      <xdr:colOff>177800</xdr:colOff>
      <xdr:row>77</xdr:row>
      <xdr:rowOff>51625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99902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3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138773</xdr:rowOff>
    </xdr:from>
    <xdr:to>
      <xdr:col>81</xdr:col>
      <xdr:colOff>101600</xdr:colOff>
      <xdr:row>77</xdr:row>
      <xdr:rowOff>68923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6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60050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6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144641</xdr:rowOff>
    </xdr:from>
    <xdr:to>
      <xdr:col>76</xdr:col>
      <xdr:colOff>165100</xdr:colOff>
      <xdr:row>77</xdr:row>
      <xdr:rowOff>74791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65918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154279</xdr:rowOff>
    </xdr:from>
    <xdr:to>
      <xdr:col>72</xdr:col>
      <xdr:colOff>38100</xdr:colOff>
      <xdr:row>77</xdr:row>
      <xdr:rowOff>84429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75556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11633</xdr:rowOff>
    </xdr:from>
    <xdr:to>
      <xdr:col>67</xdr:col>
      <xdr:colOff>101600</xdr:colOff>
      <xdr:row>77</xdr:row>
      <xdr:rowOff>113233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104360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88252</xdr:rowOff>
    </xdr:from>
    <xdr:to>
      <xdr:col>85</xdr:col>
      <xdr:colOff>127000</xdr:colOff>
      <xdr:row>98</xdr:row>
      <xdr:rowOff>130666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890352"/>
          <a:ext cx="838200" cy="4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102722</xdr:rowOff>
    </xdr:from>
    <xdr:to>
      <xdr:col>81</xdr:col>
      <xdr:colOff>50800</xdr:colOff>
      <xdr:row>98</xdr:row>
      <xdr:rowOff>130666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904822"/>
          <a:ext cx="889000" cy="2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42687</xdr:rowOff>
    </xdr:from>
    <xdr:to>
      <xdr:col>76</xdr:col>
      <xdr:colOff>114300</xdr:colOff>
      <xdr:row>98</xdr:row>
      <xdr:rowOff>102722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844787"/>
          <a:ext cx="889000" cy="6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72742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3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42687</xdr:rowOff>
    </xdr:from>
    <xdr:to>
      <xdr:col>71</xdr:col>
      <xdr:colOff>177800</xdr:colOff>
      <xdr:row>98</xdr:row>
      <xdr:rowOff>109305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44787"/>
          <a:ext cx="889000" cy="6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37452</xdr:rowOff>
    </xdr:from>
    <xdr:to>
      <xdr:col>85</xdr:col>
      <xdr:colOff>177800</xdr:colOff>
      <xdr:row>98</xdr:row>
      <xdr:rowOff>139052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3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123829</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5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79866</xdr:rowOff>
    </xdr:from>
    <xdr:to>
      <xdr:col>81</xdr:col>
      <xdr:colOff>101600</xdr:colOff>
      <xdr:row>99</xdr:row>
      <xdr:rowOff>10016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8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1143</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7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51922</xdr:rowOff>
    </xdr:from>
    <xdr:to>
      <xdr:col>76</xdr:col>
      <xdr:colOff>165100</xdr:colOff>
      <xdr:row>98</xdr:row>
      <xdr:rowOff>153522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5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144649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694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163337</xdr:rowOff>
    </xdr:from>
    <xdr:to>
      <xdr:col>72</xdr:col>
      <xdr:colOff>38100</xdr:colOff>
      <xdr:row>98</xdr:row>
      <xdr:rowOff>93487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84614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88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58505</xdr:rowOff>
    </xdr:from>
    <xdr:to>
      <xdr:col>67</xdr:col>
      <xdr:colOff>101600</xdr:colOff>
      <xdr:row>98</xdr:row>
      <xdr:rowOff>160105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6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151232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5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125146</xdr:rowOff>
    </xdr:from>
    <xdr:to>
      <xdr:col>116</xdr:col>
      <xdr:colOff>63500</xdr:colOff>
      <xdr:row>37</xdr:row>
      <xdr:rowOff>161569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468796"/>
          <a:ext cx="8382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115544</xdr:rowOff>
    </xdr:from>
    <xdr:to>
      <xdr:col>111</xdr:col>
      <xdr:colOff>177800</xdr:colOff>
      <xdr:row>37</xdr:row>
      <xdr:rowOff>161569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459194"/>
          <a:ext cx="889000" cy="4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101829</xdr:rowOff>
    </xdr:from>
    <xdr:to>
      <xdr:col>107</xdr:col>
      <xdr:colOff>50800</xdr:colOff>
      <xdr:row>37</xdr:row>
      <xdr:rowOff>115544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445479"/>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121734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63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101829</xdr:rowOff>
    </xdr:from>
    <xdr:to>
      <xdr:col>102</xdr:col>
      <xdr:colOff>114300</xdr:colOff>
      <xdr:row>37</xdr:row>
      <xdr:rowOff>164922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445479"/>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84015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74346</xdr:rowOff>
    </xdr:from>
    <xdr:to>
      <xdr:col>116</xdr:col>
      <xdr:colOff>114300</xdr:colOff>
      <xdr:row>38</xdr:row>
      <xdr:rowOff>4496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4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97223</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2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110769</xdr:rowOff>
    </xdr:from>
    <xdr:to>
      <xdr:col>112</xdr:col>
      <xdr:colOff>38100</xdr:colOff>
      <xdr:row>38</xdr:row>
      <xdr:rowOff>40919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57446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2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64744</xdr:rowOff>
    </xdr:from>
    <xdr:to>
      <xdr:col>107</xdr:col>
      <xdr:colOff>101600</xdr:colOff>
      <xdr:row>37</xdr:row>
      <xdr:rowOff>166345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408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11421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1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51029</xdr:rowOff>
    </xdr:from>
    <xdr:to>
      <xdr:col>102</xdr:col>
      <xdr:colOff>165100</xdr:colOff>
      <xdr:row>37</xdr:row>
      <xdr:rowOff>152629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3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169156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16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114122</xdr:rowOff>
    </xdr:from>
    <xdr:to>
      <xdr:col>98</xdr:col>
      <xdr:colOff>38100</xdr:colOff>
      <xdr:row>38</xdr:row>
      <xdr:rowOff>44272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60799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32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116622</xdr:rowOff>
    </xdr:from>
    <xdr:to>
      <xdr:col>116</xdr:col>
      <xdr:colOff>63500</xdr:colOff>
      <xdr:row>56</xdr:row>
      <xdr:rowOff>156573</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9717822"/>
          <a:ext cx="8382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125239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97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156573</xdr:rowOff>
    </xdr:from>
    <xdr:to>
      <xdr:col>111</xdr:col>
      <xdr:colOff>177800</xdr:colOff>
      <xdr:row>56</xdr:row>
      <xdr:rowOff>163757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757773"/>
          <a:ext cx="8890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121320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9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60561</xdr:rowOff>
    </xdr:from>
    <xdr:to>
      <xdr:col>107</xdr:col>
      <xdr:colOff>50800</xdr:colOff>
      <xdr:row>56</xdr:row>
      <xdr:rowOff>163757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661761"/>
          <a:ext cx="889000" cy="10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33146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102580</xdr:rowOff>
    </xdr:from>
    <xdr:to>
      <xdr:col>102</xdr:col>
      <xdr:colOff>114300</xdr:colOff>
      <xdr:row>56</xdr:row>
      <xdr:rowOff>60561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532330"/>
          <a:ext cx="889000" cy="12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21607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21280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96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65822</xdr:rowOff>
    </xdr:from>
    <xdr:to>
      <xdr:col>116</xdr:col>
      <xdr:colOff>114300</xdr:colOff>
      <xdr:row>56</xdr:row>
      <xdr:rowOff>167422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6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88699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51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105773</xdr:rowOff>
    </xdr:from>
    <xdr:to>
      <xdr:col>112</xdr:col>
      <xdr:colOff>38100</xdr:colOff>
      <xdr:row>57</xdr:row>
      <xdr:rowOff>35923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70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52450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48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112957</xdr:rowOff>
    </xdr:from>
    <xdr:to>
      <xdr:col>107</xdr:col>
      <xdr:colOff>101600</xdr:colOff>
      <xdr:row>57</xdr:row>
      <xdr:rowOff>43107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71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59634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489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9761</xdr:rowOff>
    </xdr:from>
    <xdr:to>
      <xdr:col>102</xdr:col>
      <xdr:colOff>165100</xdr:colOff>
      <xdr:row>56</xdr:row>
      <xdr:rowOff>111361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6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127888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38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51780</xdr:rowOff>
    </xdr:from>
    <xdr:to>
      <xdr:col>98</xdr:col>
      <xdr:colOff>38100</xdr:colOff>
      <xdr:row>55</xdr:row>
      <xdr:rowOff>153380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4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169907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25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42202</xdr:rowOff>
    </xdr:from>
    <xdr:to>
      <xdr:col>116</xdr:col>
      <xdr:colOff>63500</xdr:colOff>
      <xdr:row>76</xdr:row>
      <xdr:rowOff>44466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3072402"/>
          <a:ext cx="8382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42202</xdr:rowOff>
    </xdr:from>
    <xdr:to>
      <xdr:col>111</xdr:col>
      <xdr:colOff>177800</xdr:colOff>
      <xdr:row>76</xdr:row>
      <xdr:rowOff>109936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72402"/>
          <a:ext cx="889000" cy="6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109936</xdr:rowOff>
    </xdr:from>
    <xdr:to>
      <xdr:col>107</xdr:col>
      <xdr:colOff>50800</xdr:colOff>
      <xdr:row>76</xdr:row>
      <xdr:rowOff>156136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40136"/>
          <a:ext cx="8890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156136</xdr:rowOff>
    </xdr:from>
    <xdr:to>
      <xdr:col>102</xdr:col>
      <xdr:colOff>114300</xdr:colOff>
      <xdr:row>77</xdr:row>
      <xdr:rowOff>31206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86336"/>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165116</xdr:rowOff>
    </xdr:from>
    <xdr:to>
      <xdr:col>116</xdr:col>
      <xdr:colOff>114300</xdr:colOff>
      <xdr:row>76</xdr:row>
      <xdr:rowOff>95266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16543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7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162852</xdr:rowOff>
    </xdr:from>
    <xdr:to>
      <xdr:col>112</xdr:col>
      <xdr:colOff>38100</xdr:colOff>
      <xdr:row>76</xdr:row>
      <xdr:rowOff>93002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2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84129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1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59136</xdr:rowOff>
    </xdr:from>
    <xdr:to>
      <xdr:col>107</xdr:col>
      <xdr:colOff>101600</xdr:colOff>
      <xdr:row>76</xdr:row>
      <xdr:rowOff>160736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8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151863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8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105336</xdr:rowOff>
    </xdr:from>
    <xdr:to>
      <xdr:col>102</xdr:col>
      <xdr:colOff>165100</xdr:colOff>
      <xdr:row>77</xdr:row>
      <xdr:rowOff>35486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3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26613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2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151856</xdr:rowOff>
    </xdr:from>
    <xdr:to>
      <xdr:col>98</xdr:col>
      <xdr:colOff>38100</xdr:colOff>
      <xdr:row>77</xdr:row>
      <xdr:rowOff>82006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73133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7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令和６年度の歳出決算総額に対する住民一人当たりの額は</a:t>
          </a:r>
          <a:r>
            <a:rPr kumimoji="1" lang="en-US" altLang="ja-JP" sz="1300">
              <a:latin typeface="ＭＳ Ｐゴシック" panose="020B0600070205080204" pitchFamily="50" charset="-128"/>
              <a:ea typeface="ＭＳ Ｐゴシック" panose="020B0600070205080204" pitchFamily="50" charset="-128"/>
            </a:rPr>
            <a:t>384,224</a:t>
          </a:r>
          <a:r>
            <a:rPr kumimoji="1" lang="ja-JP" altLang="en-US" sz="1300">
              <a:latin typeface="ＭＳ Ｐゴシック" panose="020B0600070205080204" pitchFamily="50" charset="-128"/>
              <a:ea typeface="ＭＳ Ｐゴシック" panose="020B0600070205080204" pitchFamily="50" charset="-128"/>
            </a:rPr>
            <a:t>円となっており、前年度と比べ</a:t>
          </a:r>
          <a:r>
            <a:rPr kumimoji="1" lang="en-US" altLang="ja-JP" sz="1300">
              <a:latin typeface="ＭＳ Ｐゴシック" panose="020B0600070205080204" pitchFamily="50" charset="-128"/>
              <a:ea typeface="ＭＳ Ｐゴシック" panose="020B0600070205080204" pitchFamily="50" charset="-128"/>
            </a:rPr>
            <a:t>20,632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363,592</a:t>
          </a:r>
          <a:r>
            <a:rPr kumimoji="1" lang="ja-JP" altLang="en-US" sz="1300">
              <a:latin typeface="ＭＳ Ｐゴシック" panose="020B0600070205080204" pitchFamily="50" charset="-128"/>
              <a:ea typeface="ＭＳ Ｐゴシック" panose="020B0600070205080204" pitchFamily="50" charset="-128"/>
            </a:rPr>
            <a:t>円）の増となった。これは、給与改定による人件費の増や、障害者総合支援法に基づくサービスに係る給付費の増などが主な要因となっている。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項目については、概ね類似団体内平均値と同水準か下回っているが、人件費については給与改定や会計年度任用職員への勤勉手当支給開始に伴い前年度に比べ増加し、類似団体内平均値も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また、扶助費についても障害者総合支援法に基づくサービスに係る給付費の増が増加の要因となっている。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さらに積立金については、財政調整基金への積立金の大幅な増額や、公共施設整備基金等への積立金の皆増により、前年度に比べ増加した。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今後も引き続き事業の優先度・緊急度を踏まえた選択と集中を行い、将来を見据えた持続可能な財政運営に努める。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39,377
35,741
34.28
15,692,971
15,129,524
408,847
9,316,215
5,550,421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167785</xdr:rowOff>
    </xdr:from>
    <xdr:to>
      <xdr:col>24</xdr:col>
      <xdr:colOff>63500</xdr:colOff>
      <xdr:row>36</xdr:row>
      <xdr:rowOff>10704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68535"/>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82223</xdr:rowOff>
    </xdr:from>
    <xdr:to>
      <xdr:col>19</xdr:col>
      <xdr:colOff>177800</xdr:colOff>
      <xdr:row>36</xdr:row>
      <xdr:rowOff>10704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82973"/>
          <a:ext cx="889000" cy="9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82223</xdr:rowOff>
    </xdr:from>
    <xdr:to>
      <xdr:col>15</xdr:col>
      <xdr:colOff>50800</xdr:colOff>
      <xdr:row>35</xdr:row>
      <xdr:rowOff>102471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82973"/>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89408</xdr:rowOff>
    </xdr:from>
    <xdr:to>
      <xdr:col>10</xdr:col>
      <xdr:colOff>114300</xdr:colOff>
      <xdr:row>35</xdr:row>
      <xdr:rowOff>102471</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09015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116985</xdr:rowOff>
    </xdr:from>
    <xdr:to>
      <xdr:col>24</xdr:col>
      <xdr:colOff>114300</xdr:colOff>
      <xdr:row>36</xdr:row>
      <xdr:rowOff>47135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1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95412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9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131354</xdr:rowOff>
    </xdr:from>
    <xdr:to>
      <xdr:col>20</xdr:col>
      <xdr:colOff>38100</xdr:colOff>
      <xdr:row>36</xdr:row>
      <xdr:rowOff>61504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52631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31423</xdr:rowOff>
    </xdr:from>
    <xdr:to>
      <xdr:col>15</xdr:col>
      <xdr:colOff>101600</xdr:colOff>
      <xdr:row>35</xdr:row>
      <xdr:rowOff>133023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149550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0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51671</xdr:rowOff>
    </xdr:from>
    <xdr:to>
      <xdr:col>10</xdr:col>
      <xdr:colOff>165100</xdr:colOff>
      <xdr:row>35</xdr:row>
      <xdr:rowOff>153271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169798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2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38608</xdr:rowOff>
    </xdr:from>
    <xdr:to>
      <xdr:col>6</xdr:col>
      <xdr:colOff>38100</xdr:colOff>
      <xdr:row>35</xdr:row>
      <xdr:rowOff>140208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3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156735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1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19802</xdr:rowOff>
    </xdr:from>
    <xdr:to>
      <xdr:col>24</xdr:col>
      <xdr:colOff>63500</xdr:colOff>
      <xdr:row>58</xdr:row>
      <xdr:rowOff>47403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63902"/>
          <a:ext cx="838200" cy="2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39434</xdr:rowOff>
    </xdr:from>
    <xdr:to>
      <xdr:col>19</xdr:col>
      <xdr:colOff>177800</xdr:colOff>
      <xdr:row>58</xdr:row>
      <xdr:rowOff>47403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83534"/>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39434</xdr:rowOff>
    </xdr:from>
    <xdr:to>
      <xdr:col>15</xdr:col>
      <xdr:colOff>50800</xdr:colOff>
      <xdr:row>58</xdr:row>
      <xdr:rowOff>39663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8353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149438</xdr:rowOff>
    </xdr:from>
    <xdr:to>
      <xdr:col>10</xdr:col>
      <xdr:colOff>114300</xdr:colOff>
      <xdr:row>58</xdr:row>
      <xdr:rowOff>39663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50638"/>
          <a:ext cx="889000" cy="2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140452</xdr:rowOff>
    </xdr:from>
    <xdr:to>
      <xdr:col>24</xdr:col>
      <xdr:colOff>114300</xdr:colOff>
      <xdr:row>58</xdr:row>
      <xdr:rowOff>70602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55379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168053</xdr:rowOff>
    </xdr:from>
    <xdr:to>
      <xdr:col>20</xdr:col>
      <xdr:colOff>38100</xdr:colOff>
      <xdr:row>58</xdr:row>
      <xdr:rowOff>98203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89330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160084</xdr:rowOff>
    </xdr:from>
    <xdr:to>
      <xdr:col>15</xdr:col>
      <xdr:colOff>101600</xdr:colOff>
      <xdr:row>58</xdr:row>
      <xdr:rowOff>90234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81361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160313</xdr:rowOff>
    </xdr:from>
    <xdr:to>
      <xdr:col>10</xdr:col>
      <xdr:colOff>165100</xdr:colOff>
      <xdr:row>58</xdr:row>
      <xdr:rowOff>90463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81590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98638</xdr:rowOff>
    </xdr:from>
    <xdr:to>
      <xdr:col>6</xdr:col>
      <xdr:colOff>38100</xdr:colOff>
      <xdr:row>57</xdr:row>
      <xdr:rowOff>28788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19915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65046</xdr:rowOff>
    </xdr:from>
    <xdr:to>
      <xdr:col>24</xdr:col>
      <xdr:colOff>63500</xdr:colOff>
      <xdr:row>78</xdr:row>
      <xdr:rowOff>10334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66696"/>
          <a:ext cx="838200" cy="1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10334</xdr:rowOff>
    </xdr:from>
    <xdr:to>
      <xdr:col>19</xdr:col>
      <xdr:colOff>177800</xdr:colOff>
      <xdr:row>78</xdr:row>
      <xdr:rowOff>102231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83434"/>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147734</xdr:rowOff>
    </xdr:from>
    <xdr:to>
      <xdr:col>15</xdr:col>
      <xdr:colOff>50800</xdr:colOff>
      <xdr:row>78</xdr:row>
      <xdr:rowOff>102231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9384"/>
          <a:ext cx="889000" cy="1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147734</xdr:rowOff>
    </xdr:from>
    <xdr:to>
      <xdr:col>10</xdr:col>
      <xdr:colOff>114300</xdr:colOff>
      <xdr:row>79</xdr:row>
      <xdr:rowOff>123785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9384"/>
          <a:ext cx="889000" cy="3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xdr:rowOff>
    </xdr:from>
    <xdr:to>
      <xdr:col>24</xdr:col>
      <xdr:colOff>114300</xdr:colOff>
      <xdr:row>77</xdr:row>
      <xdr:rowOff>115846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1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100623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3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130984</xdr:rowOff>
    </xdr:from>
    <xdr:to>
      <xdr:col>20</xdr:col>
      <xdr:colOff>38100</xdr:colOff>
      <xdr:row>78</xdr:row>
      <xdr:rowOff>61134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52261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2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51431</xdr:rowOff>
    </xdr:from>
    <xdr:to>
      <xdr:col>15</xdr:col>
      <xdr:colOff>101600</xdr:colOff>
      <xdr:row>78</xdr:row>
      <xdr:rowOff>153031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2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144158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1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96934</xdr:rowOff>
    </xdr:from>
    <xdr:to>
      <xdr:col>10</xdr:col>
      <xdr:colOff>165100</xdr:colOff>
      <xdr:row>78</xdr:row>
      <xdr:rowOff>27084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18211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9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72985</xdr:rowOff>
    </xdr:from>
    <xdr:to>
      <xdr:col>6</xdr:col>
      <xdr:colOff>38100</xdr:colOff>
      <xdr:row>80</xdr:row>
      <xdr:rowOff>3135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1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165712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10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117428</xdr:rowOff>
    </xdr:from>
    <xdr:to>
      <xdr:col>24</xdr:col>
      <xdr:colOff>63500</xdr:colOff>
      <xdr:row>96</xdr:row>
      <xdr:rowOff>19097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05178"/>
          <a:ext cx="838200" cy="7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7765</xdr:rowOff>
    </xdr:from>
    <xdr:to>
      <xdr:col>19</xdr:col>
      <xdr:colOff>177800</xdr:colOff>
      <xdr:row>95</xdr:row>
      <xdr:rowOff>117428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124065"/>
          <a:ext cx="889000" cy="28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7765</xdr:rowOff>
    </xdr:from>
    <xdr:to>
      <xdr:col>15</xdr:col>
      <xdr:colOff>50800</xdr:colOff>
      <xdr:row>94</xdr:row>
      <xdr:rowOff>76836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124065"/>
          <a:ext cx="889000" cy="6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76836</xdr:rowOff>
    </xdr:from>
    <xdr:to>
      <xdr:col>10</xdr:col>
      <xdr:colOff>114300</xdr:colOff>
      <xdr:row>96</xdr:row>
      <xdr:rowOff>132809</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193136"/>
          <a:ext cx="889000" cy="39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114933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2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139747</xdr:rowOff>
    </xdr:from>
    <xdr:to>
      <xdr:col>24</xdr:col>
      <xdr:colOff>114300</xdr:colOff>
      <xdr:row>96</xdr:row>
      <xdr:rowOff>69897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162624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27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66628</xdr:rowOff>
    </xdr:from>
    <xdr:to>
      <xdr:col>20</xdr:col>
      <xdr:colOff>38100</xdr:colOff>
      <xdr:row>95</xdr:row>
      <xdr:rowOff>168228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5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13305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2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128415</xdr:rowOff>
    </xdr:from>
    <xdr:to>
      <xdr:col>15</xdr:col>
      <xdr:colOff>101600</xdr:colOff>
      <xdr:row>94</xdr:row>
      <xdr:rowOff>58565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0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75092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84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26036</xdr:rowOff>
    </xdr:from>
    <xdr:to>
      <xdr:col>10</xdr:col>
      <xdr:colOff>165100</xdr:colOff>
      <xdr:row>94</xdr:row>
      <xdr:rowOff>127636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1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144163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91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82009</xdr:rowOff>
    </xdr:from>
    <xdr:to>
      <xdr:col>6</xdr:col>
      <xdr:colOff>38100</xdr:colOff>
      <xdr:row>97</xdr:row>
      <xdr:rowOff>12159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54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3286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6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38735</xdr:rowOff>
    </xdr:from>
    <xdr:to>
      <xdr:col>55</xdr:col>
      <xdr:colOff>0</xdr:colOff>
      <xdr:row>30</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182235"/>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38735</xdr:rowOff>
    </xdr:from>
    <xdr:to>
      <xdr:col>50</xdr:col>
      <xdr:colOff>114300</xdr:colOff>
      <xdr:row>30</xdr:row>
      <xdr:rowOff>92075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1822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92075</xdr:rowOff>
    </xdr:from>
    <xdr:to>
      <xdr:col>45</xdr:col>
      <xdr:colOff>177800</xdr:colOff>
      <xdr:row>31</xdr:row>
      <xdr:rowOff>26543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235575"/>
          <a:ext cx="8890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26543</xdr:rowOff>
    </xdr:from>
    <xdr:to>
      <xdr:col>41</xdr:col>
      <xdr:colOff>50800</xdr:colOff>
      <xdr:row>31</xdr:row>
      <xdr:rowOff>41783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341493"/>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164338</xdr:rowOff>
    </xdr:from>
    <xdr:to>
      <xdr:col>55</xdr:col>
      <xdr:colOff>50800</xdr:colOff>
      <xdr:row>30</xdr:row>
      <xdr:rowOff>94488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1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117365</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08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159385</xdr:rowOff>
    </xdr:from>
    <xdr:to>
      <xdr:col>50</xdr:col>
      <xdr:colOff>165100</xdr:colOff>
      <xdr:row>30</xdr:row>
      <xdr:rowOff>89535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13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28</xdr:row>
      <xdr:rowOff>106062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49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41275</xdr:rowOff>
    </xdr:from>
    <xdr:to>
      <xdr:col>46</xdr:col>
      <xdr:colOff>38100</xdr:colOff>
      <xdr:row>30</xdr:row>
      <xdr:rowOff>142875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1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159402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49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147193</xdr:rowOff>
    </xdr:from>
    <xdr:to>
      <xdr:col>41</xdr:col>
      <xdr:colOff>101600</xdr:colOff>
      <xdr:row>31</xdr:row>
      <xdr:rowOff>77343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29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93870</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06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162433</xdr:rowOff>
    </xdr:from>
    <xdr:to>
      <xdr:col>36</xdr:col>
      <xdr:colOff>165100</xdr:colOff>
      <xdr:row>31</xdr:row>
      <xdr:rowOff>92583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3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109110</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08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131661</xdr:rowOff>
    </xdr:from>
    <xdr:to>
      <xdr:col>55</xdr:col>
      <xdr:colOff>0</xdr:colOff>
      <xdr:row>58</xdr:row>
      <xdr:rowOff>136195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75761"/>
          <a:ext cx="8382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120936</xdr:rowOff>
    </xdr:from>
    <xdr:to>
      <xdr:col>50</xdr:col>
      <xdr:colOff>114300</xdr:colOff>
      <xdr:row>58</xdr:row>
      <xdr:rowOff>136195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65036"/>
          <a:ext cx="889000" cy="1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120936</xdr:rowOff>
    </xdr:from>
    <xdr:to>
      <xdr:col>45</xdr:col>
      <xdr:colOff>177800</xdr:colOff>
      <xdr:row>58</xdr:row>
      <xdr:rowOff>144349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65036"/>
          <a:ext cx="8890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132804</xdr:rowOff>
    </xdr:from>
    <xdr:to>
      <xdr:col>41</xdr:col>
      <xdr:colOff>50800</xdr:colOff>
      <xdr:row>58</xdr:row>
      <xdr:rowOff>144349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76904"/>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142429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80861</xdr:rowOff>
    </xdr:from>
    <xdr:to>
      <xdr:col>55</xdr:col>
      <xdr:colOff>50800</xdr:colOff>
      <xdr:row>59</xdr:row>
      <xdr:rowOff>11011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2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167238</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3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85395</xdr:rowOff>
    </xdr:from>
    <xdr:to>
      <xdr:col>50</xdr:col>
      <xdr:colOff>165100</xdr:colOff>
      <xdr:row>59</xdr:row>
      <xdr:rowOff>15545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6672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2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70136</xdr:rowOff>
    </xdr:from>
    <xdr:to>
      <xdr:col>46</xdr:col>
      <xdr:colOff>38100</xdr:colOff>
      <xdr:row>59</xdr:row>
      <xdr:rowOff>286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162863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0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93549</xdr:rowOff>
    </xdr:from>
    <xdr:to>
      <xdr:col>41</xdr:col>
      <xdr:colOff>101600</xdr:colOff>
      <xdr:row>59</xdr:row>
      <xdr:rowOff>23699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14826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3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82004</xdr:rowOff>
    </xdr:from>
    <xdr:to>
      <xdr:col>36</xdr:col>
      <xdr:colOff>165100</xdr:colOff>
      <xdr:row>59</xdr:row>
      <xdr:rowOff>12154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3281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31389</xdr:rowOff>
    </xdr:from>
    <xdr:to>
      <xdr:col>55</xdr:col>
      <xdr:colOff>0</xdr:colOff>
      <xdr:row>78</xdr:row>
      <xdr:rowOff>54660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33039"/>
          <a:ext cx="838200" cy="19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31389</xdr:rowOff>
    </xdr:from>
    <xdr:to>
      <xdr:col>50</xdr:col>
      <xdr:colOff>114300</xdr:colOff>
      <xdr:row>77</xdr:row>
      <xdr:rowOff>111170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33039"/>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111170</xdr:rowOff>
    </xdr:from>
    <xdr:to>
      <xdr:col>45</xdr:col>
      <xdr:colOff>177800</xdr:colOff>
      <xdr:row>78</xdr:row>
      <xdr:rowOff>13146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12820"/>
          <a:ext cx="889000" cy="7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59255</xdr:rowOff>
    </xdr:from>
    <xdr:to>
      <xdr:col>41</xdr:col>
      <xdr:colOff>50800</xdr:colOff>
      <xdr:row>78</xdr:row>
      <xdr:rowOff>13146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260905"/>
          <a:ext cx="8890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3860</xdr:rowOff>
    </xdr:from>
    <xdr:to>
      <xdr:col>55</xdr:col>
      <xdr:colOff>50800</xdr:colOff>
      <xdr:row>78</xdr:row>
      <xdr:rowOff>105460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90237</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9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152039</xdr:rowOff>
    </xdr:from>
    <xdr:to>
      <xdr:col>50</xdr:col>
      <xdr:colOff>165100</xdr:colOff>
      <xdr:row>77</xdr:row>
      <xdr:rowOff>82189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1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73316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2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60370</xdr:rowOff>
    </xdr:from>
    <xdr:to>
      <xdr:col>46</xdr:col>
      <xdr:colOff>38100</xdr:colOff>
      <xdr:row>77</xdr:row>
      <xdr:rowOff>161970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153097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5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133796</xdr:rowOff>
    </xdr:from>
    <xdr:to>
      <xdr:col>41</xdr:col>
      <xdr:colOff>101600</xdr:colOff>
      <xdr:row>78</xdr:row>
      <xdr:rowOff>63946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3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55073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28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8455</xdr:rowOff>
    </xdr:from>
    <xdr:to>
      <xdr:col>36</xdr:col>
      <xdr:colOff>165100</xdr:colOff>
      <xdr:row>77</xdr:row>
      <xdr:rowOff>110055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1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101182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102476</xdr:rowOff>
    </xdr:from>
    <xdr:to>
      <xdr:col>55</xdr:col>
      <xdr:colOff>0</xdr:colOff>
      <xdr:row>98</xdr:row>
      <xdr:rowOff>4178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73312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197</xdr:rowOff>
    </xdr:from>
    <xdr:to>
      <xdr:col>50</xdr:col>
      <xdr:colOff>114300</xdr:colOff>
      <xdr:row>98</xdr:row>
      <xdr:rowOff>4178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02297"/>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85389</xdr:rowOff>
    </xdr:from>
    <xdr:to>
      <xdr:col>45</xdr:col>
      <xdr:colOff>177800</xdr:colOff>
      <xdr:row>98</xdr:row>
      <xdr:rowOff>197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44589"/>
          <a:ext cx="889000" cy="25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85389</xdr:rowOff>
    </xdr:from>
    <xdr:to>
      <xdr:col>41</xdr:col>
      <xdr:colOff>50800</xdr:colOff>
      <xdr:row>98</xdr:row>
      <xdr:rowOff>2750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544589"/>
          <a:ext cx="889000" cy="26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51676</xdr:rowOff>
    </xdr:from>
    <xdr:to>
      <xdr:col>55</xdr:col>
      <xdr:colOff>50800</xdr:colOff>
      <xdr:row>97</xdr:row>
      <xdr:rowOff>153276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30103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6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124828</xdr:rowOff>
    </xdr:from>
    <xdr:to>
      <xdr:col>50</xdr:col>
      <xdr:colOff>165100</xdr:colOff>
      <xdr:row>98</xdr:row>
      <xdr:rowOff>54978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46105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120847</xdr:rowOff>
    </xdr:from>
    <xdr:to>
      <xdr:col>46</xdr:col>
      <xdr:colOff>38100</xdr:colOff>
      <xdr:row>98</xdr:row>
      <xdr:rowOff>50997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42124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4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34589</xdr:rowOff>
    </xdr:from>
    <xdr:to>
      <xdr:col>41</xdr:col>
      <xdr:colOff>101600</xdr:colOff>
      <xdr:row>96</xdr:row>
      <xdr:rowOff>136189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9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152716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6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123400</xdr:rowOff>
    </xdr:from>
    <xdr:to>
      <xdr:col>36</xdr:col>
      <xdr:colOff>165100</xdr:colOff>
      <xdr:row>98</xdr:row>
      <xdr:rowOff>53550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44677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164770</xdr:rowOff>
    </xdr:from>
    <xdr:to>
      <xdr:col>85</xdr:col>
      <xdr:colOff>127000</xdr:colOff>
      <xdr:row>37</xdr:row>
      <xdr:rowOff>6121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336970"/>
          <a:ext cx="8382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164770</xdr:rowOff>
    </xdr:from>
    <xdr:to>
      <xdr:col>81</xdr:col>
      <xdr:colOff>50800</xdr:colOff>
      <xdr:row>37</xdr:row>
      <xdr:rowOff>47346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336970"/>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47346</xdr:rowOff>
    </xdr:from>
    <xdr:to>
      <xdr:col>76</xdr:col>
      <xdr:colOff>114300</xdr:colOff>
      <xdr:row>37</xdr:row>
      <xdr:rowOff>158255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390996"/>
          <a:ext cx="889000" cy="1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156312</xdr:rowOff>
    </xdr:from>
    <xdr:to>
      <xdr:col>71</xdr:col>
      <xdr:colOff>177800</xdr:colOff>
      <xdr:row>37</xdr:row>
      <xdr:rowOff>158255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328512"/>
          <a:ext cx="889000" cy="17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126771</xdr:rowOff>
    </xdr:from>
    <xdr:to>
      <xdr:col>85</xdr:col>
      <xdr:colOff>177800</xdr:colOff>
      <xdr:row>37</xdr:row>
      <xdr:rowOff>56921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2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149648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1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113970</xdr:rowOff>
    </xdr:from>
    <xdr:to>
      <xdr:col>81</xdr:col>
      <xdr:colOff>101600</xdr:colOff>
      <xdr:row>37</xdr:row>
      <xdr:rowOff>44120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2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60647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167996</xdr:rowOff>
    </xdr:from>
    <xdr:to>
      <xdr:col>76</xdr:col>
      <xdr:colOff>165100</xdr:colOff>
      <xdr:row>37</xdr:row>
      <xdr:rowOff>98146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89273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107455</xdr:rowOff>
    </xdr:from>
    <xdr:to>
      <xdr:col>72</xdr:col>
      <xdr:colOff>38100</xdr:colOff>
      <xdr:row>38</xdr:row>
      <xdr:rowOff>37605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5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28732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4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105512</xdr:rowOff>
    </xdr:from>
    <xdr:to>
      <xdr:col>67</xdr:col>
      <xdr:colOff>101600</xdr:colOff>
      <xdr:row>37</xdr:row>
      <xdr:rowOff>35662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27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52189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05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79208</xdr:rowOff>
    </xdr:from>
    <xdr:to>
      <xdr:col>85</xdr:col>
      <xdr:colOff>127000</xdr:colOff>
      <xdr:row>58</xdr:row>
      <xdr:rowOff>120868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10023308"/>
          <a:ext cx="838200" cy="4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120868</xdr:rowOff>
    </xdr:from>
    <xdr:to>
      <xdr:col>81</xdr:col>
      <xdr:colOff>50800</xdr:colOff>
      <xdr:row>58</xdr:row>
      <xdr:rowOff>156551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064968"/>
          <a:ext cx="889000" cy="3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156551</xdr:rowOff>
    </xdr:from>
    <xdr:to>
      <xdr:col>76</xdr:col>
      <xdr:colOff>114300</xdr:colOff>
      <xdr:row>59</xdr:row>
      <xdr:rowOff>18248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10100651"/>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10693</xdr:rowOff>
    </xdr:from>
    <xdr:to>
      <xdr:col>71</xdr:col>
      <xdr:colOff>177800</xdr:colOff>
      <xdr:row>59</xdr:row>
      <xdr:rowOff>18248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10126243"/>
          <a:ext cx="88900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28408</xdr:rowOff>
    </xdr:from>
    <xdr:to>
      <xdr:col>85</xdr:col>
      <xdr:colOff>177800</xdr:colOff>
      <xdr:row>58</xdr:row>
      <xdr:rowOff>130008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97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114785</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8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70068</xdr:rowOff>
    </xdr:from>
    <xdr:to>
      <xdr:col>81</xdr:col>
      <xdr:colOff>101600</xdr:colOff>
      <xdr:row>59</xdr:row>
      <xdr:rowOff>218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1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162795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0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105751</xdr:rowOff>
    </xdr:from>
    <xdr:to>
      <xdr:col>76</xdr:col>
      <xdr:colOff>165100</xdr:colOff>
      <xdr:row>59</xdr:row>
      <xdr:rowOff>35901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4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27028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4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138898</xdr:rowOff>
    </xdr:from>
    <xdr:to>
      <xdr:col>72</xdr:col>
      <xdr:colOff>38100</xdr:colOff>
      <xdr:row>59</xdr:row>
      <xdr:rowOff>69048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08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60175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17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131343</xdr:rowOff>
    </xdr:from>
    <xdr:to>
      <xdr:col>67</xdr:col>
      <xdr:colOff>101600</xdr:colOff>
      <xdr:row>59</xdr:row>
      <xdr:rowOff>61493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7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52620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6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96135</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640685"/>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89539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4089"/>
          <a:ext cx="889000" cy="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89539</xdr:rowOff>
    </xdr:from>
    <xdr:to>
      <xdr:col>76</xdr:col>
      <xdr:colOff>114300</xdr:colOff>
      <xdr:row>79</xdr:row>
      <xdr:rowOff>97637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34089"/>
          <a:ext cx="889000" cy="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97637</xdr:rowOff>
    </xdr:from>
    <xdr:to>
      <xdr:col>71</xdr:col>
      <xdr:colOff>177800</xdr:colOff>
      <xdr:row>79</xdr:row>
      <xdr:rowOff>98454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42187"/>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45335</xdr:rowOff>
    </xdr:from>
    <xdr:to>
      <xdr:col>85</xdr:col>
      <xdr:colOff>177800</xdr:colOff>
      <xdr:row>79</xdr:row>
      <xdr:rowOff>146935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159289</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38739</xdr:rowOff>
    </xdr:from>
    <xdr:to>
      <xdr:col>76</xdr:col>
      <xdr:colOff>165100</xdr:colOff>
      <xdr:row>79</xdr:row>
      <xdr:rowOff>140339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131466</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76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46837</xdr:rowOff>
    </xdr:from>
    <xdr:to>
      <xdr:col>72</xdr:col>
      <xdr:colOff>38100</xdr:colOff>
      <xdr:row>79</xdr:row>
      <xdr:rowOff>148437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139564</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46333" y="13684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47654</xdr:rowOff>
    </xdr:from>
    <xdr:to>
      <xdr:col>67</xdr:col>
      <xdr:colOff>101600</xdr:colOff>
      <xdr:row>79</xdr:row>
      <xdr:rowOff>149254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140381</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57333" y="13684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825</xdr:rowOff>
    </xdr:from>
    <xdr:to>
      <xdr:col>85</xdr:col>
      <xdr:colOff>127000</xdr:colOff>
      <xdr:row>97</xdr:row>
      <xdr:rowOff>18123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631475"/>
          <a:ext cx="8382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18123</xdr:rowOff>
    </xdr:from>
    <xdr:to>
      <xdr:col>81</xdr:col>
      <xdr:colOff>50800</xdr:colOff>
      <xdr:row>97</xdr:row>
      <xdr:rowOff>23991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48773"/>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23991</xdr:rowOff>
    </xdr:from>
    <xdr:to>
      <xdr:col>76</xdr:col>
      <xdr:colOff>114300</xdr:colOff>
      <xdr:row>97</xdr:row>
      <xdr:rowOff>33629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54641"/>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33629</xdr:rowOff>
    </xdr:from>
    <xdr:to>
      <xdr:col>71</xdr:col>
      <xdr:colOff>177800</xdr:colOff>
      <xdr:row>97</xdr:row>
      <xdr:rowOff>62433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64279"/>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121475</xdr:rowOff>
    </xdr:from>
    <xdr:to>
      <xdr:col>85</xdr:col>
      <xdr:colOff>177800</xdr:colOff>
      <xdr:row>97</xdr:row>
      <xdr:rowOff>51625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99902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5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138773</xdr:rowOff>
    </xdr:from>
    <xdr:to>
      <xdr:col>81</xdr:col>
      <xdr:colOff>101600</xdr:colOff>
      <xdr:row>97</xdr:row>
      <xdr:rowOff>68923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9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60050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9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144641</xdr:rowOff>
    </xdr:from>
    <xdr:to>
      <xdr:col>76</xdr:col>
      <xdr:colOff>165100</xdr:colOff>
      <xdr:row>97</xdr:row>
      <xdr:rowOff>74791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6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65918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9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154279</xdr:rowOff>
    </xdr:from>
    <xdr:to>
      <xdr:col>72</xdr:col>
      <xdr:colOff>38100</xdr:colOff>
      <xdr:row>97</xdr:row>
      <xdr:rowOff>84429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6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75556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7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11633</xdr:rowOff>
    </xdr:from>
    <xdr:to>
      <xdr:col>67</xdr:col>
      <xdr:colOff>101600</xdr:colOff>
      <xdr:row>97</xdr:row>
      <xdr:rowOff>113233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6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104360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7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年度は、民生費の金額が最も大きく、</a:t>
          </a:r>
          <a:r>
            <a:rPr kumimoji="1" lang="en-US" altLang="ja-JP" sz="1300">
              <a:latin typeface="ＭＳ Ｐゴシック" panose="020B0600070205080204" pitchFamily="50" charset="-128"/>
              <a:ea typeface="ＭＳ Ｐゴシック" panose="020B0600070205080204" pitchFamily="50" charset="-128"/>
            </a:rPr>
            <a:t>154,608</a:t>
          </a:r>
          <a:r>
            <a:rPr kumimoji="1" lang="ja-JP" altLang="en-US" sz="1300">
              <a:latin typeface="ＭＳ Ｐゴシック" panose="020B0600070205080204" pitchFamily="50" charset="-128"/>
              <a:ea typeface="ＭＳ Ｐゴシック" panose="020B0600070205080204" pitchFamily="50" charset="-128"/>
            </a:rPr>
            <a:t>円となり、前年度に比べ</a:t>
          </a:r>
          <a:r>
            <a:rPr kumimoji="1" lang="en-US" altLang="ja-JP" sz="1300">
              <a:latin typeface="ＭＳ Ｐゴシック" panose="020B0600070205080204" pitchFamily="50" charset="-128"/>
              <a:ea typeface="ＭＳ Ｐゴシック" panose="020B0600070205080204" pitchFamily="50" charset="-128"/>
            </a:rPr>
            <a:t>10,724</a:t>
          </a:r>
          <a:r>
            <a:rPr kumimoji="1" lang="ja-JP" altLang="en-US" sz="1300">
              <a:latin typeface="ＭＳ Ｐゴシック" panose="020B0600070205080204" pitchFamily="50" charset="-128"/>
              <a:ea typeface="ＭＳ Ｐゴシック" panose="020B0600070205080204" pitchFamily="50" charset="-128"/>
            </a:rPr>
            <a:t>円の増となった。これは、障害者総合支援法に基づく給付費や高校生年代分の児童手当の皆増などが影響している。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このほか、総務費について、財政調整基金への積立金の増などにより、前年度に比べ</a:t>
          </a:r>
          <a:r>
            <a:rPr kumimoji="1" lang="en-US" altLang="ja-JP" sz="1300">
              <a:latin typeface="ＭＳ Ｐゴシック" panose="020B0600070205080204" pitchFamily="50" charset="-128"/>
              <a:ea typeface="ＭＳ Ｐゴシック" panose="020B0600070205080204" pitchFamily="50" charset="-128"/>
            </a:rPr>
            <a:t>12,074</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教育費については、給食費の公会計化に伴う賄材料費の皆増により、前年度に比べ</a:t>
          </a:r>
          <a:r>
            <a:rPr kumimoji="1" lang="en-US" altLang="ja-JP" sz="1300">
              <a:latin typeface="ＭＳ Ｐゴシック" panose="020B0600070205080204" pitchFamily="50" charset="-128"/>
              <a:ea typeface="ＭＳ Ｐゴシック" panose="020B0600070205080204" pitchFamily="50" charset="-128"/>
            </a:rPr>
            <a:t>3,827</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土木費については、公共施設整備基金積立金の皆増や、平山下平線整備事業費の増により前年度に比べ</a:t>
          </a:r>
          <a:r>
            <a:rPr kumimoji="1" lang="en-US" altLang="ja-JP" sz="1300">
              <a:latin typeface="ＭＳ Ｐゴシック" panose="020B0600070205080204" pitchFamily="50" charset="-128"/>
              <a:ea typeface="ＭＳ Ｐゴシック" panose="020B0600070205080204" pitchFamily="50" charset="-128"/>
            </a:rPr>
            <a:t>3,840</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商工費については、物価高騰対策地域振興券負担金の皆減などにより、前年度に比べ</a:t>
          </a:r>
          <a:r>
            <a:rPr kumimoji="1" lang="en-US" altLang="ja-JP" sz="1300">
              <a:latin typeface="ＭＳ Ｐゴシック" panose="020B0600070205080204" pitchFamily="50" charset="-128"/>
              <a:ea typeface="ＭＳ Ｐゴシック" panose="020B0600070205080204" pitchFamily="50" charset="-128"/>
            </a:rPr>
            <a:t>8,518</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衛生費については、新型コロナウイルスワクチンの集団接種にかかる費用の皆減により、前年度に比べ</a:t>
          </a:r>
          <a:r>
            <a:rPr kumimoji="1" lang="en-US" altLang="ja-JP" sz="1300">
              <a:latin typeface="ＭＳ Ｐゴシック" panose="020B0600070205080204" pitchFamily="50" charset="-128"/>
              <a:ea typeface="ＭＳ Ｐゴシック" panose="020B0600070205080204" pitchFamily="50" charset="-128"/>
            </a:rPr>
            <a:t>2,239</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令和６年度の実質収支比率は、前年度から</a:t>
          </a:r>
          <a:r>
            <a:rPr kumimoji="1" lang="en-US" altLang="ja-JP" sz="1200">
              <a:latin typeface="ＭＳ ゴシック" pitchFamily="49" charset="-128"/>
              <a:ea typeface="ＭＳ ゴシック" pitchFamily="49" charset="-128"/>
            </a:rPr>
            <a:t>1.81</a:t>
          </a:r>
          <a:r>
            <a:rPr kumimoji="1" lang="ja-JP" altLang="en-US" sz="1200">
              <a:latin typeface="ＭＳ ゴシック" pitchFamily="49" charset="-128"/>
              <a:ea typeface="ＭＳ ゴシック" pitchFamily="49" charset="-128"/>
            </a:rPr>
            <a:t>ポイント減少して</a:t>
          </a:r>
          <a:r>
            <a:rPr kumimoji="1" lang="en-US" altLang="ja-JP" sz="1200">
              <a:latin typeface="ＭＳ ゴシック" pitchFamily="49" charset="-128"/>
              <a:ea typeface="ＭＳ ゴシック" pitchFamily="49" charset="-128"/>
            </a:rPr>
            <a:t>4.39</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主な要因としては、固定資産税の増などにより基準財政収入額が増となったものの、翌年度への繰越財源増加による実質収支額の減などが挙げられる。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また、財政調整基金残高は前年度より</a:t>
          </a:r>
          <a:r>
            <a:rPr kumimoji="1" lang="en-US" altLang="ja-JP" sz="1200">
              <a:latin typeface="ＭＳ ゴシック" pitchFamily="49" charset="-128"/>
              <a:ea typeface="ＭＳ ゴシック" pitchFamily="49" charset="-128"/>
            </a:rPr>
            <a:t>0.96</a:t>
          </a:r>
          <a:r>
            <a:rPr kumimoji="1" lang="ja-JP" altLang="en-US" sz="1200">
              <a:latin typeface="ＭＳ ゴシック" pitchFamily="49" charset="-128"/>
              <a:ea typeface="ＭＳ ゴシック" pitchFamily="49" charset="-128"/>
            </a:rPr>
            <a:t>ポイント増と同水準となり、引き続き財源確保や経常経費の節減、予算執行管理の徹底等を通じ、持続可能な財政運営が行えるよう基金残高の確保に努める。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黒字であるが、今後、人口減少や少子高齢化の進行、景気の動向などにより厳しい財政状況が続くことが見込まれることから、町税等の徴収体制の強化や受益者負担の適正化による財源の確保、さらには、引き続き事業の優先度・緊急度を踏まえた選択と集中を行うなど、持続可能な健全財政の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15692971</v>
      </c>
      <c r="BO4" s="449"/>
      <c r="BP4" s="449"/>
      <c r="BQ4" s="449"/>
      <c r="BR4" s="449"/>
      <c r="BS4" s="449"/>
      <c r="BT4" s="449"/>
      <c r="BU4" s="450"/>
      <c r="BV4" s="448">
        <v>15030941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4.4000000000000004</v>
      </c>
      <c r="CU4" s="589"/>
      <c r="CV4" s="589"/>
      <c r="CW4" s="589"/>
      <c r="CX4" s="589"/>
      <c r="CY4" s="589"/>
      <c r="CZ4" s="589"/>
      <c r="DA4" s="590"/>
      <c r="DB4" s="588">
        <v>6.2</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15129524</v>
      </c>
      <c r="BO5" s="420"/>
      <c r="BP5" s="420"/>
      <c r="BQ5" s="420"/>
      <c r="BR5" s="420"/>
      <c r="BS5" s="420"/>
      <c r="BT5" s="420"/>
      <c r="BU5" s="421"/>
      <c r="BV5" s="419">
        <v>14361108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94.1</v>
      </c>
      <c r="CU5" s="417"/>
      <c r="CV5" s="417"/>
      <c r="CW5" s="417"/>
      <c r="CX5" s="417"/>
      <c r="CY5" s="417"/>
      <c r="CZ5" s="417"/>
      <c r="DA5" s="418"/>
      <c r="DB5" s="416">
        <v>95.3</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563447</v>
      </c>
      <c r="BO6" s="420"/>
      <c r="BP6" s="420"/>
      <c r="BQ6" s="420"/>
      <c r="BR6" s="420"/>
      <c r="BS6" s="420"/>
      <c r="BT6" s="420"/>
      <c r="BU6" s="421"/>
      <c r="BV6" s="419">
        <v>669833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94.1</v>
      </c>
      <c r="CU6" s="563"/>
      <c r="CV6" s="563"/>
      <c r="CW6" s="563"/>
      <c r="CX6" s="563"/>
      <c r="CY6" s="563"/>
      <c r="CZ6" s="563"/>
      <c r="DA6" s="564"/>
      <c r="DB6" s="562">
        <v>95.3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154600</v>
      </c>
      <c r="BO7" s="420"/>
      <c r="BP7" s="420"/>
      <c r="BQ7" s="420"/>
      <c r="BR7" s="420"/>
      <c r="BS7" s="420"/>
      <c r="BT7" s="420"/>
      <c r="BU7" s="421"/>
      <c r="BV7" s="419">
        <v>111813</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9316215</v>
      </c>
      <c r="CU7" s="420"/>
      <c r="CV7" s="420"/>
      <c r="CW7" s="420"/>
      <c r="CX7" s="420"/>
      <c r="CY7" s="420"/>
      <c r="CZ7" s="420"/>
      <c r="DA7" s="421"/>
      <c r="DB7" s="419">
        <v>9004715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408847</v>
      </c>
      <c r="BO8" s="420"/>
      <c r="BP8" s="420"/>
      <c r="BQ8" s="420"/>
      <c r="BR8" s="420"/>
      <c r="BS8" s="420"/>
      <c r="BT8" s="420"/>
      <c r="BU8" s="421"/>
      <c r="BV8" s="419">
        <v>558020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0.97</v>
      </c>
      <c r="CU8" s="523"/>
      <c r="CV8" s="523"/>
      <c r="CW8" s="523"/>
      <c r="CX8" s="523"/>
      <c r="CY8" s="523"/>
      <c r="CZ8" s="523"/>
      <c r="DA8" s="524"/>
      <c r="DB8" s="522">
        <v>0.96</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39869</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-149173</v>
      </c>
      <c r="BO9" s="420"/>
      <c r="BP9" s="420"/>
      <c r="BQ9" s="420"/>
      <c r="BR9" s="420"/>
      <c r="BS9" s="420"/>
      <c r="BT9" s="420"/>
      <c r="BU9" s="421"/>
      <c r="BV9" s="419">
        <v>-133320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6.7</v>
      </c>
      <c r="CU9" s="417"/>
      <c r="CV9" s="417"/>
      <c r="CW9" s="417"/>
      <c r="CX9" s="417"/>
      <c r="CY9" s="417"/>
      <c r="CZ9" s="417"/>
      <c r="DA9" s="418"/>
      <c r="DB9" s="416">
        <v>6.8</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40343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233835</v>
      </c>
      <c r="BO10" s="420"/>
      <c r="BP10" s="420"/>
      <c r="BQ10" s="420"/>
      <c r="BR10" s="420"/>
      <c r="BS10" s="420"/>
      <c r="BT10" s="420"/>
      <c r="BU10" s="421"/>
      <c r="BV10" s="419">
        <v>48664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39377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99479</v>
      </c>
      <c r="BO12" s="420"/>
      <c r="BP12" s="420"/>
      <c r="BQ12" s="420"/>
      <c r="BR12" s="420"/>
      <c r="BS12" s="420"/>
      <c r="BT12" s="420"/>
      <c r="BU12" s="421"/>
      <c r="BV12" s="419">
        <v>192581</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35741</v>
      </c>
      <c r="S13" s="507"/>
      <c r="T13" s="507"/>
      <c r="U13" s="507"/>
      <c r="V13" s="508"/>
      <c r="W13" s="509" t="s">
        <v>131</v>
      </c>
      <c r="X13" s="405"/>
      <c r="Y13" s="405"/>
      <c r="Z13" s="405"/>
      <c r="AA13" s="405"/>
      <c r="AB13" s="406"/>
      <c r="AC13" s="372">
        <v>322</v>
      </c>
      <c r="AD13" s="373"/>
      <c r="AE13" s="373"/>
      <c r="AF13" s="373"/>
      <c r="AG13" s="374"/>
      <c r="AH13" s="372">
        <v>353</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-14817</v>
      </c>
      <c r="BO13" s="420"/>
      <c r="BP13" s="420"/>
      <c r="BQ13" s="420"/>
      <c r="BR13" s="420"/>
      <c r="BS13" s="420"/>
      <c r="BT13" s="420"/>
      <c r="BU13" s="421"/>
      <c r="BV13" s="419">
        <v>-277237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1.4</v>
      </c>
      <c r="CU13" s="417"/>
      <c r="CV13" s="417"/>
      <c r="CW13" s="417"/>
      <c r="CX13" s="417"/>
      <c r="CY13" s="417"/>
      <c r="CZ13" s="417"/>
      <c r="DA13" s="418"/>
      <c r="DB13" s="416">
        <v>0.8</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39498</v>
      </c>
      <c r="S14" s="507"/>
      <c r="T14" s="507"/>
      <c r="U14" s="507"/>
      <c r="V14" s="508"/>
      <c r="W14" s="510"/>
      <c r="X14" s="408"/>
      <c r="Y14" s="408"/>
      <c r="Z14" s="408"/>
      <c r="AA14" s="408"/>
      <c r="AB14" s="409"/>
      <c r="AC14" s="499">
        <v>1.7</v>
      </c>
      <c r="AD14" s="500"/>
      <c r="AE14" s="500"/>
      <c r="AF14" s="500"/>
      <c r="AG14" s="501"/>
      <c r="AH14" s="499">
        <v>1.8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36106</v>
      </c>
      <c r="S15" s="507"/>
      <c r="T15" s="507"/>
      <c r="U15" s="507"/>
      <c r="V15" s="508"/>
      <c r="W15" s="509" t="s">
        <v>137</v>
      </c>
      <c r="X15" s="405"/>
      <c r="Y15" s="405"/>
      <c r="Z15" s="405"/>
      <c r="AA15" s="405"/>
      <c r="AB15" s="406"/>
      <c r="AC15" s="372">
        <v>7360</v>
      </c>
      <c r="AD15" s="373"/>
      <c r="AE15" s="373"/>
      <c r="AF15" s="373"/>
      <c r="AG15" s="374"/>
      <c r="AH15" s="372">
        <v>7747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7053289</v>
      </c>
      <c r="BO15" s="449"/>
      <c r="BP15" s="449"/>
      <c r="BQ15" s="449"/>
      <c r="BR15" s="449"/>
      <c r="BS15" s="449"/>
      <c r="BT15" s="449"/>
      <c r="BU15" s="450"/>
      <c r="BV15" s="448">
        <v>6891985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37.9</v>
      </c>
      <c r="AD16" s="500"/>
      <c r="AE16" s="500"/>
      <c r="AF16" s="500"/>
      <c r="AG16" s="501"/>
      <c r="AH16" s="499">
        <v>38.9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7324765</v>
      </c>
      <c r="BO16" s="420"/>
      <c r="BP16" s="420"/>
      <c r="BQ16" s="420"/>
      <c r="BR16" s="420"/>
      <c r="BS16" s="420"/>
      <c r="BT16" s="420"/>
      <c r="BU16" s="421"/>
      <c r="BV16" s="419">
        <v>7060705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11731</v>
      </c>
      <c r="AD17" s="373"/>
      <c r="AE17" s="373"/>
      <c r="AF17" s="373"/>
      <c r="AG17" s="374"/>
      <c r="AH17" s="372">
        <v>11828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9037256</v>
      </c>
      <c r="BO17" s="420"/>
      <c r="BP17" s="420"/>
      <c r="BQ17" s="420"/>
      <c r="BR17" s="420"/>
      <c r="BS17" s="420"/>
      <c r="BT17" s="420"/>
      <c r="BU17" s="421"/>
      <c r="BV17" s="419">
        <v>8818867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34.28</v>
      </c>
      <c r="M18" s="472"/>
      <c r="N18" s="472"/>
      <c r="O18" s="472"/>
      <c r="P18" s="472"/>
      <c r="Q18" s="472"/>
      <c r="R18" s="473"/>
      <c r="S18" s="473"/>
      <c r="T18" s="473"/>
      <c r="U18" s="473"/>
      <c r="V18" s="474"/>
      <c r="W18" s="490"/>
      <c r="X18" s="491"/>
      <c r="Y18" s="491"/>
      <c r="Z18" s="491"/>
      <c r="AA18" s="491"/>
      <c r="AB18" s="515"/>
      <c r="AC18" s="389">
        <v>60.4</v>
      </c>
      <c r="AD18" s="390"/>
      <c r="AE18" s="390"/>
      <c r="AF18" s="390"/>
      <c r="AG18" s="475"/>
      <c r="AH18" s="389">
        <v>59.4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8941244</v>
      </c>
      <c r="BO18" s="420"/>
      <c r="BP18" s="420"/>
      <c r="BQ18" s="420"/>
      <c r="BR18" s="420"/>
      <c r="BS18" s="420"/>
      <c r="BT18" s="420"/>
      <c r="BU18" s="421"/>
      <c r="BV18" s="419">
        <v>8616629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1163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11808357</v>
      </c>
      <c r="BO19" s="420"/>
      <c r="BP19" s="420"/>
      <c r="BQ19" s="420"/>
      <c r="BR19" s="420"/>
      <c r="BS19" s="420"/>
      <c r="BT19" s="420"/>
      <c r="BU19" s="421"/>
      <c r="BV19" s="419">
        <v>11092554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17099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5550421</v>
      </c>
      <c r="BO22" s="449"/>
      <c r="BP22" s="449"/>
      <c r="BQ22" s="449"/>
      <c r="BR22" s="449"/>
      <c r="BS22" s="449"/>
      <c r="BT22" s="449"/>
      <c r="BU22" s="450"/>
      <c r="BV22" s="448">
        <v>5990797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3811487</v>
      </c>
      <c r="BO23" s="420"/>
      <c r="BP23" s="420"/>
      <c r="BQ23" s="420"/>
      <c r="BR23" s="420"/>
      <c r="BS23" s="420"/>
      <c r="BT23" s="420"/>
      <c r="BU23" s="421"/>
      <c r="BV23" s="419">
        <v>4349970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8320</v>
      </c>
      <c r="R24" s="373"/>
      <c r="S24" s="373"/>
      <c r="T24" s="373"/>
      <c r="U24" s="373"/>
      <c r="V24" s="374"/>
      <c r="W24" s="462"/>
      <c r="X24" s="399"/>
      <c r="Y24" s="400"/>
      <c r="Z24" s="375" t="s">
        <v>162</v>
      </c>
      <c r="AA24" s="376"/>
      <c r="AB24" s="376"/>
      <c r="AC24" s="376"/>
      <c r="AD24" s="376"/>
      <c r="AE24" s="376"/>
      <c r="AF24" s="376"/>
      <c r="AG24" s="377"/>
      <c r="AH24" s="372">
        <v>328</v>
      </c>
      <c r="AI24" s="373"/>
      <c r="AJ24" s="373"/>
      <c r="AK24" s="373"/>
      <c r="AL24" s="374"/>
      <c r="AM24" s="372">
        <v>1010240</v>
      </c>
      <c r="AN24" s="373"/>
      <c r="AO24" s="373"/>
      <c r="AP24" s="373"/>
      <c r="AQ24" s="373"/>
      <c r="AR24" s="374"/>
      <c r="AS24" s="372">
        <v>3080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3813515</v>
      </c>
      <c r="BO24" s="420"/>
      <c r="BP24" s="420"/>
      <c r="BQ24" s="420"/>
      <c r="BR24" s="420"/>
      <c r="BS24" s="420"/>
      <c r="BT24" s="420"/>
      <c r="BU24" s="421"/>
      <c r="BV24" s="419">
        <v>4008904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6800</v>
      </c>
      <c r="R25" s="373"/>
      <c r="S25" s="373"/>
      <c r="T25" s="373"/>
      <c r="U25" s="373"/>
      <c r="V25" s="374"/>
      <c r="W25" s="462"/>
      <c r="X25" s="399"/>
      <c r="Y25" s="400"/>
      <c r="Z25" s="375" t="s">
        <v>165</v>
      </c>
      <c r="AA25" s="376"/>
      <c r="AB25" s="376"/>
      <c r="AC25" s="376"/>
      <c r="AD25" s="376"/>
      <c r="AE25" s="376"/>
      <c r="AF25" s="376"/>
      <c r="AG25" s="377"/>
      <c r="AH25" s="372">
        <v>67</v>
      </c>
      <c r="AI25" s="373"/>
      <c r="AJ25" s="373"/>
      <c r="AK25" s="373"/>
      <c r="AL25" s="374"/>
      <c r="AM25" s="372">
        <v>206293</v>
      </c>
      <c r="AN25" s="373"/>
      <c r="AO25" s="373"/>
      <c r="AP25" s="373"/>
      <c r="AQ25" s="373"/>
      <c r="AR25" s="374"/>
      <c r="AS25" s="372">
        <v>3079</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17171</v>
      </c>
      <c r="BO25" s="449"/>
      <c r="BP25" s="449"/>
      <c r="BQ25" s="449"/>
      <c r="BR25" s="449"/>
      <c r="BS25" s="449"/>
      <c r="BT25" s="449"/>
      <c r="BU25" s="450"/>
      <c r="BV25" s="448">
        <v>8760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6190</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30370</v>
      </c>
      <c r="AN26" s="373"/>
      <c r="AO26" s="373"/>
      <c r="AP26" s="373"/>
      <c r="AQ26" s="373"/>
      <c r="AR26" s="374"/>
      <c r="AS26" s="372">
        <v>3037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4450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14644</v>
      </c>
      <c r="AN27" s="373"/>
      <c r="AO27" s="373"/>
      <c r="AP27" s="373"/>
      <c r="AQ27" s="373"/>
      <c r="AR27" s="374"/>
      <c r="AS27" s="372">
        <v>3661</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3720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1423927</v>
      </c>
      <c r="BO28" s="449"/>
      <c r="BP28" s="449"/>
      <c r="BQ28" s="449"/>
      <c r="BR28" s="449"/>
      <c r="BS28" s="449"/>
      <c r="BT28" s="449"/>
      <c r="BU28" s="450"/>
      <c r="BV28" s="448">
        <v>1289571</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12</v>
      </c>
      <c r="M29" s="373"/>
      <c r="N29" s="373"/>
      <c r="O29" s="373"/>
      <c r="P29" s="374"/>
      <c r="Q29" s="372">
        <v>3400</v>
      </c>
      <c r="R29" s="373"/>
      <c r="S29" s="373"/>
      <c r="T29" s="373"/>
      <c r="U29" s="373"/>
      <c r="V29" s="374"/>
      <c r="W29" s="463"/>
      <c r="X29" s="464"/>
      <c r="Y29" s="465"/>
      <c r="Z29" s="375" t="s">
        <v>177</v>
      </c>
      <c r="AA29" s="376"/>
      <c r="AB29" s="376"/>
      <c r="AC29" s="376"/>
      <c r="AD29" s="376"/>
      <c r="AE29" s="376"/>
      <c r="AF29" s="376"/>
      <c r="AG29" s="377"/>
      <c r="AH29" s="372">
        <v>332</v>
      </c>
      <c r="AI29" s="373"/>
      <c r="AJ29" s="373"/>
      <c r="AK29" s="373"/>
      <c r="AL29" s="374"/>
      <c r="AM29" s="372">
        <v>1024884</v>
      </c>
      <c r="AN29" s="373"/>
      <c r="AO29" s="373"/>
      <c r="AP29" s="373"/>
      <c r="AQ29" s="373"/>
      <c r="AR29" s="374"/>
      <c r="AS29" s="372">
        <v>3087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1514239</v>
      </c>
      <c r="BO30" s="454"/>
      <c r="BP30" s="454"/>
      <c r="BQ30" s="454"/>
      <c r="BR30" s="454"/>
      <c r="BS30" s="454"/>
      <c r="BT30" s="454"/>
      <c r="BU30" s="455"/>
      <c r="BV30" s="453">
        <v>1383457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神奈川県市町村職員退職手当組合</v>
      </c>
      <c r="BZ34" s="368"/>
      <c r="CA34" s="368"/>
      <c r="CB34" s="368"/>
      <c r="CC34" s="368"/>
      <c r="CD34" s="368"/>
      <c r="CE34" s="368"/>
      <c r="CF34" s="368"/>
      <c r="CG34" s="368"/>
      <c r="CH34" s="368"/>
      <c r="CI34" s="368"/>
      <c r="CJ34" s="368"/>
      <c r="CK34" s="368"/>
      <c r="CL34" s="368"/>
      <c r="CM34" s="368"/>
      <c r="CN34" s="169"/>
      <c r="CO34" s="367">
        <f>IF(CQ34="","",MAX(C34:D43,U34:V43,AM34:AN43,BE34:BF43,BW34:BX43)+1)</f>
        <v>12</v>
      </c>
      <c r="CP34" s="367"/>
      <c r="CQ34" s="368" t="str">
        <f>IF('各会計、関係団体の財政状況及び健全化判断比率'!BS7="","",'各会計、関係団体の財政状況及び健全化判断比率'!BS7)</f>
        <v>愛川町土地開発公社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6</v>
      </c>
      <c r="AN35" s="367"/>
      <c r="AO35" s="368" t="str">
        <f>IF('各会計、関係団体の財政状況及び健全化判断比率'!B32="","",'各会計、関係団体の財政状況及び健全化判断比率'!B32)</f>
        <v>公共下水道事業会計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神奈川県後期高齢者医療広域連合（一般会計）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神奈川県後期高齢者医療広域連合（特別会計）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神奈川県町村情報システム共同事業組合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厚木愛甲環境施設組合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qP7sVabo47lWW4ZWyeW8sbJadvDPgVpuI34jiFqgcYdszR223oeXrXVc9D4qq9DhoUNyRaWx5DKNy3iGhNpP6A==" saltValue="kVkBMRU/oPE0STiAgs1I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531</v>
      </c>
      <c r="D34" s="1151"/>
      <c r="E34" s="1152"/>
      <c r="F34" s="32">
        <v>6.82</v>
      </c>
      <c r="G34" s="33">
        <v>8.42</v>
      </c>
      <c r="H34" s="33">
        <v>7.9</v>
      </c>
      <c r="I34" s="33">
        <v>6.19</v>
      </c>
      <c r="J34" s="34">
        <v>4.38</v>
      </c>
      <c r="K34" s="22"/>
      <c r="L34" s="22"/>
      <c r="M34" s="22"/>
      <c r="N34" s="22"/>
      <c r="O34" s="22"/>
      <c r="P34" s="22"/>
    </row>
    <row r="35" spans="1:16" ht="39" customHeight="1" x14ac:dyDescent="0.2">
      <c r="A35" s="22"/>
      <c r="B35" s="35"/>
      <c r="C35" s="1145" t="s">
        <v>532</v>
      </c>
      <c r="D35" s="1146"/>
      <c r="E35" s="1147"/>
      <c r="F35" s="36">
        <v>5.21</v>
      </c>
      <c r="G35" s="37">
        <v>5.27</v>
      </c>
      <c r="H35" s="37">
        <v>5.95</v>
      </c>
      <c r="I35" s="37">
        <v>6.66</v>
      </c>
      <c r="J35" s="38">
        <v>4.04</v>
      </c>
      <c r="K35" s="22"/>
      <c r="L35" s="22"/>
      <c r="M35" s="22"/>
      <c r="N35" s="22"/>
      <c r="O35" s="22"/>
      <c r="P35" s="22"/>
    </row>
    <row r="36" spans="1:16" ht="39" customHeight="1" x14ac:dyDescent="0.2">
      <c r="A36" s="22"/>
      <c r="B36" s="35"/>
      <c r="C36" s="1145" t="s">
        <v>533</v>
      </c>
      <c r="D36" s="1146"/>
      <c r="E36" s="1147"/>
      <c r="F36" s="36">
        <v>1.1200000000000001</v>
      </c>
      <c r="G36" s="37">
        <v>1.85</v>
      </c>
      <c r="H36" s="37">
        <v>2.23</v>
      </c>
      <c r="I36" s="37">
        <v>2.68</v>
      </c>
      <c r="J36" s="38">
        <v>3.03</v>
      </c>
      <c r="K36" s="22"/>
      <c r="L36" s="22"/>
      <c r="M36" s="22"/>
      <c r="N36" s="22"/>
      <c r="O36" s="22"/>
      <c r="P36" s="22"/>
    </row>
    <row r="37" spans="1:16" ht="39" customHeight="1" x14ac:dyDescent="0.2">
      <c r="A37" s="22"/>
      <c r="B37" s="35"/>
      <c r="C37" s="1145" t="s">
        <v>534</v>
      </c>
      <c r="D37" s="1146"/>
      <c r="E37" s="1147"/>
      <c r="F37" s="36">
        <v>0.26</v>
      </c>
      <c r="G37" s="37">
        <v>0.15</v>
      </c>
      <c r="H37" s="37">
        <v>1.08</v>
      </c>
      <c r="I37" s="37">
        <v>0.24</v>
      </c>
      <c r="J37" s="38">
        <v>0.84</v>
      </c>
      <c r="K37" s="22"/>
      <c r="L37" s="22"/>
      <c r="M37" s="22"/>
      <c r="N37" s="22"/>
      <c r="O37" s="22"/>
      <c r="P37" s="22"/>
    </row>
    <row r="38" spans="1:16" ht="39" customHeight="1" x14ac:dyDescent="0.2">
      <c r="A38" s="22"/>
      <c r="B38" s="35"/>
      <c r="C38" s="1145" t="s">
        <v>535</v>
      </c>
      <c r="D38" s="1146"/>
      <c r="E38" s="1147"/>
      <c r="F38" s="36">
        <v>0.26</v>
      </c>
      <c r="G38" s="37">
        <v>0.28999999999999998</v>
      </c>
      <c r="H38" s="37">
        <v>0.32</v>
      </c>
      <c r="I38" s="37">
        <v>0.28000000000000003</v>
      </c>
      <c r="J38" s="38">
        <v>0.44</v>
      </c>
      <c r="K38" s="22"/>
      <c r="L38" s="22"/>
      <c r="M38" s="22"/>
      <c r="N38" s="22"/>
      <c r="O38" s="22"/>
      <c r="P38" s="22"/>
    </row>
    <row r="39" spans="1:16" ht="39" customHeight="1" x14ac:dyDescent="0.2">
      <c r="A39" s="22"/>
      <c r="B39" s="35"/>
      <c r="C39" s="1145" t="s">
        <v>536</v>
      </c>
      <c r="D39" s="1146"/>
      <c r="E39" s="1147"/>
      <c r="F39" s="36">
        <v>0.19</v>
      </c>
      <c r="G39" s="37">
        <v>0.22</v>
      </c>
      <c r="H39" s="37">
        <v>0.41</v>
      </c>
      <c r="I39" s="37">
        <v>0.19</v>
      </c>
      <c r="J39" s="38">
        <v>0.31</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538</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73rgZXw0xUfUrIBFIzhJ4vgxAzgA/uwm/VkogQrzVtJVrYYtvTfPxa29MLdsBjYYRBnBti+KzuD1n2gF0UDPg==" saltValue="/aDWeviX3Rr6uzzB2jLK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682</v>
      </c>
      <c r="L45" s="60">
        <v>737</v>
      </c>
      <c r="M45" s="60">
        <v>755</v>
      </c>
      <c r="N45" s="60">
        <v>766</v>
      </c>
      <c r="O45" s="61">
        <v>799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224</v>
      </c>
      <c r="L48" s="64">
        <v>191</v>
      </c>
      <c r="M48" s="64">
        <v>169</v>
      </c>
      <c r="N48" s="64">
        <v>168</v>
      </c>
      <c r="O48" s="65">
        <v>154</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486</v>
      </c>
      <c r="L49" s="64" t="s">
        <v>486</v>
      </c>
      <c r="M49" s="64">
        <v>1</v>
      </c>
      <c r="N49" s="64">
        <v>2</v>
      </c>
      <c r="O49" s="65">
        <v>15</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966</v>
      </c>
      <c r="L52" s="64">
        <v>905</v>
      </c>
      <c r="M52" s="64">
        <v>852</v>
      </c>
      <c r="N52" s="64">
        <v>824</v>
      </c>
      <c r="O52" s="65">
        <v>779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-60</v>
      </c>
      <c r="L53" s="69">
        <v>23</v>
      </c>
      <c r="M53" s="69">
        <v>73</v>
      </c>
      <c r="N53" s="69">
        <v>112</v>
      </c>
      <c r="O53" s="70">
        <v>189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KrIHSXPu3PgZCQ0aBPO2WUFrQwK2GxMPnAC6AJ5EesF8BObhNZ1dUJO+dfc+eW9ixl8zYwo9Q/iw1pqG7Y1LA==" saltValue="ofU/EOcjw/1eD0lIAWfo4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96" t="s">
        <v>30</v>
      </c>
      <c r="C41" s="1197"/>
      <c r="D41" s="105"/>
      <c r="E41" s="1198" t="s">
        <v>31</v>
      </c>
      <c r="F41" s="1198"/>
      <c r="G41" s="1198"/>
      <c r="H41" s="1199"/>
      <c r="I41" s="343">
        <v>6760</v>
      </c>
      <c r="J41" s="344">
        <v>6689</v>
      </c>
      <c r="K41" s="344">
        <v>6340</v>
      </c>
      <c r="L41" s="344">
        <v>5991</v>
      </c>
      <c r="M41" s="345">
        <v>5550</v>
      </c>
    </row>
    <row r="42" spans="2:13" ht="27.75" customHeight="1" x14ac:dyDescent="0.2">
      <c r="B42" s="1186"/>
      <c r="C42" s="1187"/>
      <c r="D42" s="106"/>
      <c r="E42" s="1190" t="s">
        <v>32</v>
      </c>
      <c r="F42" s="1190"/>
      <c r="G42" s="1190"/>
      <c r="H42" s="1191"/>
      <c r="I42" s="346">
        <v>163</v>
      </c>
      <c r="J42" s="347">
        <v>59</v>
      </c>
      <c r="K42" s="347">
        <v>9</v>
      </c>
      <c r="L42" s="347">
        <v>9</v>
      </c>
      <c r="M42" s="348">
        <v>17</v>
      </c>
    </row>
    <row r="43" spans="2:13" ht="27.75" customHeight="1" x14ac:dyDescent="0.2">
      <c r="B43" s="1186"/>
      <c r="C43" s="1187"/>
      <c r="D43" s="106"/>
      <c r="E43" s="1190" t="s">
        <v>33</v>
      </c>
      <c r="F43" s="1190"/>
      <c r="G43" s="1190"/>
      <c r="H43" s="1191"/>
      <c r="I43" s="346">
        <v>3497</v>
      </c>
      <c r="J43" s="347">
        <v>2777</v>
      </c>
      <c r="K43" s="347">
        <v>1982</v>
      </c>
      <c r="L43" s="347">
        <v>1672</v>
      </c>
      <c r="M43" s="348">
        <v>1453</v>
      </c>
    </row>
    <row r="44" spans="2:13" ht="27.75" customHeight="1" x14ac:dyDescent="0.2">
      <c r="B44" s="1186"/>
      <c r="C44" s="1187"/>
      <c r="D44" s="106"/>
      <c r="E44" s="1190" t="s">
        <v>34</v>
      </c>
      <c r="F44" s="1190"/>
      <c r="G44" s="1190"/>
      <c r="H44" s="1191"/>
      <c r="I44" s="346">
        <v>123</v>
      </c>
      <c r="J44" s="347">
        <v>145</v>
      </c>
      <c r="K44" s="347">
        <v>333</v>
      </c>
      <c r="L44" s="347">
        <v>818</v>
      </c>
      <c r="M44" s="348">
        <v>2113</v>
      </c>
    </row>
    <row r="45" spans="2:13" ht="27.75" customHeight="1" x14ac:dyDescent="0.2">
      <c r="B45" s="1186"/>
      <c r="C45" s="1187"/>
      <c r="D45" s="106"/>
      <c r="E45" s="1190" t="s">
        <v>35</v>
      </c>
      <c r="F45" s="1190"/>
      <c r="G45" s="1190"/>
      <c r="H45" s="1191"/>
      <c r="I45" s="346">
        <v>1288</v>
      </c>
      <c r="J45" s="347">
        <v>1317</v>
      </c>
      <c r="K45" s="347">
        <v>1242</v>
      </c>
      <c r="L45" s="347">
        <v>1215</v>
      </c>
      <c r="M45" s="348">
        <v>1108</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2407</v>
      </c>
      <c r="J50" s="347">
        <v>3109</v>
      </c>
      <c r="K50" s="347">
        <v>3306</v>
      </c>
      <c r="L50" s="347">
        <v>2976</v>
      </c>
      <c r="M50" s="348">
        <v>3193</v>
      </c>
    </row>
    <row r="51" spans="2:13" ht="27.75" customHeight="1" x14ac:dyDescent="0.2">
      <c r="B51" s="1186"/>
      <c r="C51" s="1187"/>
      <c r="D51" s="106"/>
      <c r="E51" s="1190" t="s">
        <v>42</v>
      </c>
      <c r="F51" s="1190"/>
      <c r="G51" s="1190"/>
      <c r="H51" s="1191"/>
      <c r="I51" s="346">
        <v>3582</v>
      </c>
      <c r="J51" s="347">
        <v>2876</v>
      </c>
      <c r="K51" s="347">
        <v>2092</v>
      </c>
      <c r="L51" s="347">
        <v>1783</v>
      </c>
      <c r="M51" s="348">
        <v>1560</v>
      </c>
    </row>
    <row r="52" spans="2:13" ht="27.75" customHeight="1" x14ac:dyDescent="0.2">
      <c r="B52" s="1188"/>
      <c r="C52" s="1189"/>
      <c r="D52" s="106"/>
      <c r="E52" s="1190" t="s">
        <v>43</v>
      </c>
      <c r="F52" s="1190"/>
      <c r="G52" s="1190"/>
      <c r="H52" s="1191"/>
      <c r="I52" s="346">
        <v>6764</v>
      </c>
      <c r="J52" s="347">
        <v>6521</v>
      </c>
      <c r="K52" s="347">
        <v>6098</v>
      </c>
      <c r="L52" s="347">
        <v>5763</v>
      </c>
      <c r="M52" s="348">
        <v>5819</v>
      </c>
    </row>
    <row r="53" spans="2:13" ht="27.75" customHeight="1" thickBot="1" x14ac:dyDescent="0.25">
      <c r="B53" s="1192" t="s">
        <v>19</v>
      </c>
      <c r="C53" s="1193"/>
      <c r="D53" s="110"/>
      <c r="E53" s="1194" t="s">
        <v>44</v>
      </c>
      <c r="F53" s="1194"/>
      <c r="G53" s="1194"/>
      <c r="H53" s="1195"/>
      <c r="I53" s="349">
        <v>-920</v>
      </c>
      <c r="J53" s="350">
        <v>-1519</v>
      </c>
      <c r="K53" s="350">
        <v>-1591</v>
      </c>
      <c r="L53" s="350">
        <v>-818</v>
      </c>
      <c r="M53" s="351">
        <v>-330</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JMMqAjAbjEy3OAwwR3hJWYzGIfQjh3z2e2G8Pm5fkatjwNlqdjrwiLSyJqsT6lr7DyV43KVBmvTgDWXIZRwkDg==" saltValue="RngO3aNlW6RFICzi4BXI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1433</v>
      </c>
      <c r="G55" s="352">
        <v>1290</v>
      </c>
      <c r="H55" s="353">
        <v>1424</v>
      </c>
    </row>
    <row r="56" spans="2:8" ht="52.5" customHeight="1" x14ac:dyDescent="0.2">
      <c r="B56" s="122"/>
      <c r="C56" s="1213" t="s">
        <v>47</v>
      </c>
      <c r="D56" s="1213"/>
      <c r="E56" s="1214"/>
      <c r="F56" s="354" t="s">
        <v>486</v>
      </c>
      <c r="G56" s="354" t="s">
        <v>486</v>
      </c>
      <c r="H56" s="355" t="s">
        <v>486</v>
      </c>
    </row>
    <row r="57" spans="2:8" ht="53.25" customHeight="1" x14ac:dyDescent="0.2">
      <c r="B57" s="122"/>
      <c r="C57" s="1215" t="s">
        <v>48</v>
      </c>
      <c r="D57" s="1215"/>
      <c r="E57" s="1216"/>
      <c r="F57" s="356">
        <v>1533</v>
      </c>
      <c r="G57" s="356">
        <v>1383</v>
      </c>
      <c r="H57" s="357">
        <v>1514</v>
      </c>
    </row>
    <row r="58" spans="2:8" ht="45.75" customHeight="1" x14ac:dyDescent="0.2">
      <c r="B58" s="123"/>
      <c r="C58" s="1203" t="s">
        <v>551</v>
      </c>
      <c r="D58" s="1204"/>
      <c r="E58" s="1205"/>
      <c r="F58" s="358">
        <v>1213</v>
      </c>
      <c r="G58" s="358">
        <v>1157</v>
      </c>
      <c r="H58" s="359">
        <v>1234</v>
      </c>
    </row>
    <row r="59" spans="2:8" ht="45.75" customHeight="1" x14ac:dyDescent="0.2">
      <c r="B59" s="123"/>
      <c r="C59" s="1203" t="s">
        <v>552</v>
      </c>
      <c r="D59" s="1204"/>
      <c r="E59" s="1205"/>
      <c r="F59" s="358">
        <v>117</v>
      </c>
      <c r="G59" s="358">
        <v>114</v>
      </c>
      <c r="H59" s="359">
        <v>119</v>
      </c>
    </row>
    <row r="60" spans="2:8" ht="45.75" customHeight="1" x14ac:dyDescent="0.2">
      <c r="B60" s="123"/>
      <c r="C60" s="1203" t="s">
        <v>553</v>
      </c>
      <c r="D60" s="1204"/>
      <c r="E60" s="1205"/>
      <c r="F60" s="358">
        <v>104</v>
      </c>
      <c r="G60" s="358">
        <v>104</v>
      </c>
      <c r="H60" s="359">
        <v>107</v>
      </c>
    </row>
    <row r="61" spans="2:8" ht="45.75" customHeight="1" x14ac:dyDescent="0.2">
      <c r="B61" s="123"/>
      <c r="C61" s="1203" t="s">
        <v>554</v>
      </c>
      <c r="D61" s="1204"/>
      <c r="E61" s="1205"/>
      <c r="F61" s="358">
        <v>99</v>
      </c>
      <c r="G61" s="358">
        <v>9</v>
      </c>
      <c r="H61" s="359">
        <v>54</v>
      </c>
    </row>
    <row r="62" spans="2:8" ht="45.75" customHeight="1" thickBot="1" x14ac:dyDescent="0.25">
      <c r="B62" s="124"/>
      <c r="C62" s="1206"/>
      <c r="D62" s="1207"/>
      <c r="E62" s="1208"/>
      <c r="F62" s="360"/>
      <c r="G62" s="360"/>
      <c r="H62" s="361"/>
    </row>
    <row r="63" spans="2:8" ht="52.5" customHeight="1" thickBot="1" x14ac:dyDescent="0.25">
      <c r="B63" s="125"/>
      <c r="C63" s="1209" t="s">
        <v>49</v>
      </c>
      <c r="D63" s="1209"/>
      <c r="E63" s="1210"/>
      <c r="F63" s="362">
        <v>2967</v>
      </c>
      <c r="G63" s="362">
        <v>2673</v>
      </c>
      <c r="H63" s="363">
        <v>2938</v>
      </c>
    </row>
    <row r="64" spans="2:8" ht="13" x14ac:dyDescent="0.2"/>
  </sheetData>
  <sheetProtection algorithmName="SHA-512" hashValue="YmnIL3wHH7q9V+UIiw51KUKSZMnNr9LJIzze5jVFLjDoKK6yS2ZWgGj7UF+WZ/RnTwv8/Fmz3PHRCx6OUiEFAg==" saltValue="v1zDstiIQgsSnyBjdYLN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20455</v>
      </c>
      <c r="E3" s="144"/>
      <c r="F3" s="145">
        <v>53895</v>
      </c>
      <c r="G3" s="146"/>
      <c r="H3" s="147"/>
    </row>
    <row r="4" spans="1:8" x14ac:dyDescent="0.2">
      <c r="A4" s="148"/>
      <c r="B4" s="149"/>
      <c r="C4" s="150"/>
      <c r="D4" s="151">
        <v>15477</v>
      </c>
      <c r="E4" s="152"/>
      <c r="F4" s="153">
        <v>31224</v>
      </c>
      <c r="G4" s="154"/>
      <c r="H4" s="155"/>
    </row>
    <row r="5" spans="1:8" x14ac:dyDescent="0.2">
      <c r="A5" s="136" t="s">
        <v>518</v>
      </c>
      <c r="B5" s="141"/>
      <c r="C5" s="142"/>
      <c r="D5" s="143">
        <v>21206</v>
      </c>
      <c r="E5" s="144"/>
      <c r="F5" s="145">
        <v>56181</v>
      </c>
      <c r="G5" s="146"/>
      <c r="H5" s="147"/>
    </row>
    <row r="6" spans="1:8" x14ac:dyDescent="0.2">
      <c r="A6" s="148"/>
      <c r="B6" s="149"/>
      <c r="C6" s="150"/>
      <c r="D6" s="151">
        <v>12108</v>
      </c>
      <c r="E6" s="152"/>
      <c r="F6" s="153">
        <v>32039</v>
      </c>
      <c r="G6" s="154"/>
      <c r="H6" s="155"/>
    </row>
    <row r="7" spans="1:8" x14ac:dyDescent="0.2">
      <c r="A7" s="136" t="s">
        <v>519</v>
      </c>
      <c r="B7" s="141"/>
      <c r="C7" s="142"/>
      <c r="D7" s="143">
        <v>17383</v>
      </c>
      <c r="E7" s="144"/>
      <c r="F7" s="145">
        <v>47730</v>
      </c>
      <c r="G7" s="146"/>
      <c r="H7" s="147"/>
    </row>
    <row r="8" spans="1:8" x14ac:dyDescent="0.2">
      <c r="A8" s="148"/>
      <c r="B8" s="149"/>
      <c r="C8" s="150"/>
      <c r="D8" s="151">
        <v>12826</v>
      </c>
      <c r="E8" s="152"/>
      <c r="F8" s="153">
        <v>26378</v>
      </c>
      <c r="G8" s="154"/>
      <c r="H8" s="155"/>
    </row>
    <row r="9" spans="1:8" x14ac:dyDescent="0.2">
      <c r="A9" s="136" t="s">
        <v>520</v>
      </c>
      <c r="B9" s="141"/>
      <c r="C9" s="142"/>
      <c r="D9" s="143">
        <v>22805</v>
      </c>
      <c r="E9" s="144"/>
      <c r="F9" s="145">
        <v>61921</v>
      </c>
      <c r="G9" s="146"/>
      <c r="H9" s="147"/>
    </row>
    <row r="10" spans="1:8" x14ac:dyDescent="0.2">
      <c r="A10" s="148"/>
      <c r="B10" s="149"/>
      <c r="C10" s="150"/>
      <c r="D10" s="151">
        <v>20124</v>
      </c>
      <c r="E10" s="152"/>
      <c r="F10" s="153">
        <v>34719</v>
      </c>
      <c r="G10" s="154"/>
      <c r="H10" s="155"/>
    </row>
    <row r="11" spans="1:8" x14ac:dyDescent="0.2">
      <c r="A11" s="136" t="s">
        <v>521</v>
      </c>
      <c r="B11" s="141"/>
      <c r="C11" s="142"/>
      <c r="D11" s="143">
        <v>22092</v>
      </c>
      <c r="E11" s="144"/>
      <c r="F11" s="145">
        <v>62764</v>
      </c>
      <c r="G11" s="146"/>
      <c r="H11" s="147"/>
    </row>
    <row r="12" spans="1:8" x14ac:dyDescent="0.2">
      <c r="A12" s="148"/>
      <c r="B12" s="149"/>
      <c r="C12" s="156"/>
      <c r="D12" s="151">
        <v>17555</v>
      </c>
      <c r="E12" s="152"/>
      <c r="F12" s="153">
        <v>36476</v>
      </c>
      <c r="G12" s="154"/>
      <c r="H12" s="155"/>
    </row>
    <row r="13" spans="1:8" x14ac:dyDescent="0.2">
      <c r="A13" s="136"/>
      <c r="B13" s="141"/>
      <c r="C13" s="157"/>
      <c r="D13" s="158">
        <v>20788</v>
      </c>
      <c r="E13" s="159"/>
      <c r="F13" s="160">
        <v>56498</v>
      </c>
      <c r="G13" s="161"/>
      <c r="H13" s="147"/>
    </row>
    <row r="14" spans="1:8" x14ac:dyDescent="0.2">
      <c r="A14" s="148"/>
      <c r="B14" s="149"/>
      <c r="C14" s="150"/>
      <c r="D14" s="151">
        <v>15618</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6.82</v>
      </c>
      <c r="C19" s="162">
        <f>ROUND(VALUE(SUBSTITUTE(実質収支比率等に係る経年分析!G$48,"▲","-")),2)</f>
        <v>8.43</v>
      </c>
      <c r="D19" s="162">
        <f>ROUND(VALUE(SUBSTITUTE(実質収支比率等に係る経年分析!H$48,"▲","-")),2)</f>
        <v>7.9</v>
      </c>
      <c r="E19" s="162">
        <f>ROUND(VALUE(SUBSTITUTE(実質収支比率等に係る経年分析!I$48,"▲","-")),2)</f>
        <v>6.2</v>
      </c>
      <c r="F19" s="162">
        <f>ROUND(VALUE(SUBSTITUTE(実質収支比率等に係る経年分析!J$48,"▲","-")),2)</f>
        <v>4.3899999999999997</v>
      </c>
    </row>
    <row r="20" spans="1:11" x14ac:dyDescent="0.2">
      <c r="A20" s="162" t="s">
        <v>53</v>
      </c>
      <c r="B20" s="162">
        <f>ROUND(VALUE(SUBSTITUTE(実質収支比率等に係る経年分析!F$47,"▲","-")),2)</f>
        <v>12.57</v>
      </c>
      <c r="C20" s="162">
        <f>ROUND(VALUE(SUBSTITUTE(実質収支比率等に係る経年分析!G$47,"▲","-")),2)</f>
        <v>14.33</v>
      </c>
      <c r="D20" s="162">
        <f>ROUND(VALUE(SUBSTITUTE(実質収支比率等に係る経年分析!H$47,"▲","-")),2)</f>
        <v>16.38</v>
      </c>
      <c r="E20" s="162">
        <f>ROUND(VALUE(SUBSTITUTE(実質収支比率等に係る経年分析!I$47,"▲","-")),2)</f>
        <v>14.32</v>
      </c>
      <c r="F20" s="162">
        <f>ROUND(VALUE(SUBSTITUTE(実質収支比率等に係る経年分析!J$47,"▲","-")),2)</f>
        <v>15.28</v>
      </c>
    </row>
    <row r="21" spans="1:11" x14ac:dyDescent="0.2">
      <c r="A21" s="162" t="s">
        <v>54</v>
      </c>
      <c r="B21" s="162">
        <f>IF(ISNUMBER(VALUE(SUBSTITUTE(実質収支比率等に係る経年分析!F$49,"▲","-"))),ROUND(VALUE(SUBSTITUTE(実質収支比率等に係る経年分析!F$49,"▲","-")),2),NA())</f>
        <v>2.44</v>
      </c>
      <c r="C21" s="162">
        <f>IF(ISNUMBER(VALUE(SUBSTITUTE(実質収支比率等に係る経年分析!G$49,"▲","-"))),ROUND(VALUE(SUBSTITUTE(実質収支比率等に係る経年分析!G$49,"▲","-")),2),NA())</f>
        <v>3.96</v>
      </c>
      <c r="D21" s="162">
        <f>IF(ISNUMBER(VALUE(SUBSTITUTE(実質収支比率等に係る経年分析!H$49,"▲","-"))),ROUND(VALUE(SUBSTITUTE(実質収支比率等に係る経年分析!H$49,"▲","-")),2),NA())</f>
        <v>1.03</v>
      </c>
      <c r="E21" s="162">
        <f>IF(ISNUMBER(VALUE(SUBSTITUTE(実質収支比率等に係る経年分析!I$49,"▲","-"))),ROUND(VALUE(SUBSTITUTE(実質収支比率等に係る経年分析!I$49,"▲","-")),2),NA())</f>
        <v>-3.08</v>
      </c>
      <c r="F21" s="162">
        <f>IF(ISNUMBER(VALUE(SUBSTITUTE(実質収支比率等に係る経年分析!J$49,"▲","-"))),ROUND(VALUE(SUBSTITUTE(実質収支比率等に係る経年分析!J$49,"▲","-")),2),NA())</f>
        <v>-0.16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0.31</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0.28999999999999998</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0.28000000000000003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0.44</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0.26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0.84</v>
      </c>
    </row>
    <row r="34" spans="1:16" x14ac:dyDescent="0.2">
      <c r="A34" s="163" t="str">
        <f>IF(連結実質赤字比率に係る赤字・黒字の構成分析!C$36="",NA(),連結実質赤字比率に係る赤字・黒字の構成分析!C$36)</f>
        <v>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1.1200000000000001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2.68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3.03</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5.27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5.95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6.66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4.04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6.82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8.42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6.19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4.38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966</v>
      </c>
      <c r="E42" s="164"/>
      <c r="F42" s="164"/>
      <c r="G42" s="164">
        <f>'実質公債費比率（分子）の構造'!L$52</f>
        <v>905</v>
      </c>
      <c r="H42" s="164"/>
      <c r="I42" s="164"/>
      <c r="J42" s="164">
        <f>'実質公債費比率（分子）の構造'!M$52</f>
        <v>852</v>
      </c>
      <c r="K42" s="164"/>
      <c r="L42" s="164"/>
      <c r="M42" s="164">
        <f>'実質公債費比率（分子）の構造'!N$52</f>
        <v>824</v>
      </c>
      <c r="N42" s="164"/>
      <c r="O42" s="164"/>
      <c r="P42" s="164">
        <f>'実質公債費比率（分子）の構造'!O$52</f>
        <v>779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t="str">
        <f>'実質公債費比率（分子）の構造'!K$49</f>
        <v>-</v>
      </c>
      <c r="C45" s="164"/>
      <c r="D45" s="164"/>
      <c r="E45" s="164" t="str">
        <f>'実質公債費比率（分子）の構造'!L$49</f>
        <v>-</v>
      </c>
      <c r="F45" s="164"/>
      <c r="G45" s="164"/>
      <c r="H45" s="164">
        <f>'実質公債費比率（分子）の構造'!M$49</f>
        <v>1</v>
      </c>
      <c r="I45" s="164"/>
      <c r="J45" s="164"/>
      <c r="K45" s="164">
        <f>'実質公債費比率（分子）の構造'!N$49</f>
        <v>2</v>
      </c>
      <c r="L45" s="164"/>
      <c r="M45" s="164"/>
      <c r="N45" s="164">
        <f>'実質公債費比率（分子）の構造'!O$49</f>
        <v>15</v>
      </c>
      <c r="O45" s="164"/>
      <c r="P45" s="164"/>
    </row>
    <row r="46" spans="1:16" x14ac:dyDescent="0.2">
      <c r="A46" s="164" t="s">
        <v>64</v>
      </c>
      <c r="B46" s="164">
        <f>'実質公債費比率（分子）の構造'!K$48</f>
        <v>224</v>
      </c>
      <c r="C46" s="164"/>
      <c r="D46" s="164"/>
      <c r="E46" s="164">
        <f>'実質公債費比率（分子）の構造'!L$48</f>
        <v>191</v>
      </c>
      <c r="F46" s="164"/>
      <c r="G46" s="164"/>
      <c r="H46" s="164">
        <f>'実質公債費比率（分子）の構造'!M$48</f>
        <v>169</v>
      </c>
      <c r="I46" s="164"/>
      <c r="J46" s="164"/>
      <c r="K46" s="164">
        <f>'実質公債費比率（分子）の構造'!N$48</f>
        <v>168</v>
      </c>
      <c r="L46" s="164"/>
      <c r="M46" s="164"/>
      <c r="N46" s="164">
        <f>'実質公債費比率（分子）の構造'!O$48</f>
        <v>154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682</v>
      </c>
      <c r="C49" s="164"/>
      <c r="D49" s="164"/>
      <c r="E49" s="164">
        <f>'実質公債費比率（分子）の構造'!L$45</f>
        <v>737</v>
      </c>
      <c r="F49" s="164"/>
      <c r="G49" s="164"/>
      <c r="H49" s="164">
        <f>'実質公債費比率（分子）の構造'!M$45</f>
        <v>755</v>
      </c>
      <c r="I49" s="164"/>
      <c r="J49" s="164"/>
      <c r="K49" s="164">
        <f>'実質公債費比率（分子）の構造'!N$45</f>
        <v>766</v>
      </c>
      <c r="L49" s="164"/>
      <c r="M49" s="164"/>
      <c r="N49" s="164">
        <f>'実質公債費比率（分子）の構造'!O$45</f>
        <v>799</v>
      </c>
      <c r="O49" s="164"/>
      <c r="P49" s="164"/>
    </row>
    <row r="50" spans="1:16" x14ac:dyDescent="0.2">
      <c r="A50" s="164" t="s">
        <v>67</v>
      </c>
      <c r="B50" s="164" t="e">
        <f>NA()</f>
        <v>#N/A</v>
      </c>
      <c r="C50" s="164">
        <f>IF(ISNUMBER('実質公債費比率（分子）の構造'!K$53),'実質公債費比率（分子）の構造'!K$53,NA())</f>
        <v>-60</v>
      </c>
      <c r="D50" s="164" t="e">
        <f>NA()</f>
        <v>#N/A</v>
      </c>
      <c r="E50" s="164" t="e">
        <f>NA()</f>
        <v>#N/A</v>
      </c>
      <c r="F50" s="164">
        <f>IF(ISNUMBER('実質公債費比率（分子）の構造'!L$53),'実質公債費比率（分子）の構造'!L$53,NA())</f>
        <v>23</v>
      </c>
      <c r="G50" s="164" t="e">
        <f>NA()</f>
        <v>#N/A</v>
      </c>
      <c r="H50" s="164" t="e">
        <f>NA()</f>
        <v>#N/A</v>
      </c>
      <c r="I50" s="164">
        <f>IF(ISNUMBER('実質公債費比率（分子）の構造'!M$53),'実質公債費比率（分子）の構造'!M$53,NA())</f>
        <v>73</v>
      </c>
      <c r="J50" s="164" t="e">
        <f>NA()</f>
        <v>#N/A</v>
      </c>
      <c r="K50" s="164" t="e">
        <f>NA()</f>
        <v>#N/A</v>
      </c>
      <c r="L50" s="164">
        <f>IF(ISNUMBER('実質公債費比率（分子）の構造'!N$53),'実質公債費比率（分子）の構造'!N$53,NA())</f>
        <v>112</v>
      </c>
      <c r="M50" s="164" t="e">
        <f>NA()</f>
        <v>#N/A</v>
      </c>
      <c r="N50" s="164" t="e">
        <f>NA()</f>
        <v>#N/A</v>
      </c>
      <c r="O50" s="164">
        <f>IF(ISNUMBER('実質公債費比率（分子）の構造'!O$53),'実質公債費比率（分子）の構造'!O$53,NA())</f>
        <v>189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6764</v>
      </c>
      <c r="E56" s="163"/>
      <c r="F56" s="163"/>
      <c r="G56" s="163">
        <f>'将来負担比率（分子）の構造'!J$52</f>
        <v>6521</v>
      </c>
      <c r="H56" s="163"/>
      <c r="I56" s="163"/>
      <c r="J56" s="163">
        <f>'将来負担比率（分子）の構造'!K$52</f>
        <v>6098</v>
      </c>
      <c r="K56" s="163"/>
      <c r="L56" s="163"/>
      <c r="M56" s="163">
        <f>'将来負担比率（分子）の構造'!L$52</f>
        <v>5763</v>
      </c>
      <c r="N56" s="163"/>
      <c r="O56" s="163"/>
      <c r="P56" s="163">
        <f>'将来負担比率（分子）の構造'!M$52</f>
        <v>5819</v>
      </c>
    </row>
    <row r="57" spans="1:16" x14ac:dyDescent="0.2">
      <c r="A57" s="163" t="s">
        <v>42</v>
      </c>
      <c r="B57" s="163"/>
      <c r="C57" s="163"/>
      <c r="D57" s="163">
        <f>'将来負担比率（分子）の構造'!I$51</f>
        <v>3582</v>
      </c>
      <c r="E57" s="163"/>
      <c r="F57" s="163"/>
      <c r="G57" s="163">
        <f>'将来負担比率（分子）の構造'!J$51</f>
        <v>2876</v>
      </c>
      <c r="H57" s="163"/>
      <c r="I57" s="163"/>
      <c r="J57" s="163">
        <f>'将来負担比率（分子）の構造'!K$51</f>
        <v>2092</v>
      </c>
      <c r="K57" s="163"/>
      <c r="L57" s="163"/>
      <c r="M57" s="163">
        <f>'将来負担比率（分子）の構造'!L$51</f>
        <v>1783</v>
      </c>
      <c r="N57" s="163"/>
      <c r="O57" s="163"/>
      <c r="P57" s="163">
        <f>'将来負担比率（分子）の構造'!M$51</f>
        <v>1560</v>
      </c>
    </row>
    <row r="58" spans="1:16" x14ac:dyDescent="0.2">
      <c r="A58" s="163" t="s">
        <v>41</v>
      </c>
      <c r="B58" s="163"/>
      <c r="C58" s="163"/>
      <c r="D58" s="163">
        <f>'将来負担比率（分子）の構造'!I$50</f>
        <v>2407</v>
      </c>
      <c r="E58" s="163"/>
      <c r="F58" s="163"/>
      <c r="G58" s="163">
        <f>'将来負担比率（分子）の構造'!J$50</f>
        <v>3109</v>
      </c>
      <c r="H58" s="163"/>
      <c r="I58" s="163"/>
      <c r="J58" s="163">
        <f>'将来負担比率（分子）の構造'!K$50</f>
        <v>3306</v>
      </c>
      <c r="K58" s="163"/>
      <c r="L58" s="163"/>
      <c r="M58" s="163">
        <f>'将来負担比率（分子）の構造'!L$50</f>
        <v>2976</v>
      </c>
      <c r="N58" s="163"/>
      <c r="O58" s="163"/>
      <c r="P58" s="163">
        <f>'将来負担比率（分子）の構造'!M$50</f>
        <v>3193</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1288</v>
      </c>
      <c r="C62" s="163"/>
      <c r="D62" s="163"/>
      <c r="E62" s="163">
        <f>'将来負担比率（分子）の構造'!J$45</f>
        <v>1317</v>
      </c>
      <c r="F62" s="163"/>
      <c r="G62" s="163"/>
      <c r="H62" s="163">
        <f>'将来負担比率（分子）の構造'!K$45</f>
        <v>1242</v>
      </c>
      <c r="I62" s="163"/>
      <c r="J62" s="163"/>
      <c r="K62" s="163">
        <f>'将来負担比率（分子）の構造'!L$45</f>
        <v>1215</v>
      </c>
      <c r="L62" s="163"/>
      <c r="M62" s="163"/>
      <c r="N62" s="163">
        <f>'将来負担比率（分子）の構造'!M$45</f>
        <v>1108</v>
      </c>
      <c r="O62" s="163"/>
      <c r="P62" s="163"/>
    </row>
    <row r="63" spans="1:16" x14ac:dyDescent="0.2">
      <c r="A63" s="163" t="s">
        <v>34</v>
      </c>
      <c r="B63" s="163">
        <f>'将来負担比率（分子）の構造'!I$44</f>
        <v>123</v>
      </c>
      <c r="C63" s="163"/>
      <c r="D63" s="163"/>
      <c r="E63" s="163">
        <f>'将来負担比率（分子）の構造'!J$44</f>
        <v>145</v>
      </c>
      <c r="F63" s="163"/>
      <c r="G63" s="163"/>
      <c r="H63" s="163">
        <f>'将来負担比率（分子）の構造'!K$44</f>
        <v>333</v>
      </c>
      <c r="I63" s="163"/>
      <c r="J63" s="163"/>
      <c r="K63" s="163">
        <f>'将来負担比率（分子）の構造'!L$44</f>
        <v>818</v>
      </c>
      <c r="L63" s="163"/>
      <c r="M63" s="163"/>
      <c r="N63" s="163">
        <f>'将来負担比率（分子）の構造'!M$44</f>
        <v>2113</v>
      </c>
      <c r="O63" s="163"/>
      <c r="P63" s="163"/>
    </row>
    <row r="64" spans="1:16" x14ac:dyDescent="0.2">
      <c r="A64" s="163" t="s">
        <v>33</v>
      </c>
      <c r="B64" s="163">
        <f>'将来負担比率（分子）の構造'!I$43</f>
        <v>3497</v>
      </c>
      <c r="C64" s="163"/>
      <c r="D64" s="163"/>
      <c r="E64" s="163">
        <f>'将来負担比率（分子）の構造'!J$43</f>
        <v>2777</v>
      </c>
      <c r="F64" s="163"/>
      <c r="G64" s="163"/>
      <c r="H64" s="163">
        <f>'将来負担比率（分子）の構造'!K$43</f>
        <v>1982</v>
      </c>
      <c r="I64" s="163"/>
      <c r="J64" s="163"/>
      <c r="K64" s="163">
        <f>'将来負担比率（分子）の構造'!L$43</f>
        <v>1672</v>
      </c>
      <c r="L64" s="163"/>
      <c r="M64" s="163"/>
      <c r="N64" s="163">
        <f>'将来負担比率（分子）の構造'!M$43</f>
        <v>1453</v>
      </c>
      <c r="O64" s="163"/>
      <c r="P64" s="163"/>
    </row>
    <row r="65" spans="1:16" x14ac:dyDescent="0.2">
      <c r="A65" s="163" t="s">
        <v>32</v>
      </c>
      <c r="B65" s="163">
        <f>'将来負担比率（分子）の構造'!I$42</f>
        <v>163</v>
      </c>
      <c r="C65" s="163"/>
      <c r="D65" s="163"/>
      <c r="E65" s="163">
        <f>'将来負担比率（分子）の構造'!J$42</f>
        <v>59</v>
      </c>
      <c r="F65" s="163"/>
      <c r="G65" s="163"/>
      <c r="H65" s="163">
        <f>'将来負担比率（分子）の構造'!K$42</f>
        <v>9</v>
      </c>
      <c r="I65" s="163"/>
      <c r="J65" s="163"/>
      <c r="K65" s="163">
        <f>'将来負担比率（分子）の構造'!L$42</f>
        <v>9</v>
      </c>
      <c r="L65" s="163"/>
      <c r="M65" s="163"/>
      <c r="N65" s="163">
        <f>'将来負担比率（分子）の構造'!M$42</f>
        <v>17</v>
      </c>
      <c r="O65" s="163"/>
      <c r="P65" s="163"/>
    </row>
    <row r="66" spans="1:16" x14ac:dyDescent="0.2">
      <c r="A66" s="163" t="s">
        <v>31</v>
      </c>
      <c r="B66" s="163">
        <f>'将来負担比率（分子）の構造'!I$41</f>
        <v>6760</v>
      </c>
      <c r="C66" s="163"/>
      <c r="D66" s="163"/>
      <c r="E66" s="163">
        <f>'将来負担比率（分子）の構造'!J$41</f>
        <v>6689</v>
      </c>
      <c r="F66" s="163"/>
      <c r="G66" s="163"/>
      <c r="H66" s="163">
        <f>'将来負担比率（分子）の構造'!K$41</f>
        <v>6340</v>
      </c>
      <c r="I66" s="163"/>
      <c r="J66" s="163"/>
      <c r="K66" s="163">
        <f>'将来負担比率（分子）の構造'!L$41</f>
        <v>5991</v>
      </c>
      <c r="L66" s="163"/>
      <c r="M66" s="163"/>
      <c r="N66" s="163">
        <f>'将来負担比率（分子）の構造'!M$41</f>
        <v>5550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1433</v>
      </c>
      <c r="C72" s="167">
        <f>基金残高に係る経年分析!G55</f>
        <v>1290</v>
      </c>
      <c r="D72" s="167">
        <f>基金残高に係る経年分析!H55</f>
        <v>1424</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1533</v>
      </c>
      <c r="C74" s="167">
        <f>基金残高に係る経年分析!G57</f>
        <v>1383</v>
      </c>
      <c r="D74" s="167">
        <f>基金残高に係る経年分析!H57</f>
        <v>1514</v>
      </c>
    </row>
  </sheetData>
  <sheetProtection algorithmName="SHA-512" hashValue="DeSsEF3nNWONRTheVYnVTUAFepB7t5O07s/WSRMOOs5YqmYZi8862K3nRR5nevRe/yA98aB0hOaeF3HnGgowBA==" saltValue="AW/1lbgJvfLGLXPrX213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7902846</v>
      </c>
      <c r="S5" s="677"/>
      <c r="T5" s="677"/>
      <c r="U5" s="677"/>
      <c r="V5" s="677"/>
      <c r="W5" s="677"/>
      <c r="X5" s="677"/>
      <c r="Y5" s="702"/>
      <c r="Z5" s="715">
        <v>50.4</v>
      </c>
      <c r="AA5" s="715"/>
      <c r="AB5" s="715"/>
      <c r="AC5" s="715"/>
      <c r="AD5" s="716">
        <v>7420044</v>
      </c>
      <c r="AE5" s="716"/>
      <c r="AF5" s="716"/>
      <c r="AG5" s="716"/>
      <c r="AH5" s="716"/>
      <c r="AI5" s="716"/>
      <c r="AJ5" s="716"/>
      <c r="AK5" s="716"/>
      <c r="AL5" s="703">
        <v>78.099999999999994</v>
      </c>
      <c r="AM5" s="685"/>
      <c r="AN5" s="685"/>
      <c r="AO5" s="704"/>
      <c r="AP5" s="679" t="s">
        <v>216</v>
      </c>
      <c r="AQ5" s="680"/>
      <c r="AR5" s="680"/>
      <c r="AS5" s="680"/>
      <c r="AT5" s="680"/>
      <c r="AU5" s="680"/>
      <c r="AV5" s="680"/>
      <c r="AW5" s="680"/>
      <c r="AX5" s="680"/>
      <c r="AY5" s="680"/>
      <c r="AZ5" s="680"/>
      <c r="BA5" s="680"/>
      <c r="BB5" s="680"/>
      <c r="BC5" s="680"/>
      <c r="BD5" s="680"/>
      <c r="BE5" s="680"/>
      <c r="BF5" s="681"/>
      <c r="BG5" s="621">
        <v>7420045</v>
      </c>
      <c r="BH5" s="622"/>
      <c r="BI5" s="622"/>
      <c r="BJ5" s="622"/>
      <c r="BK5" s="622"/>
      <c r="BL5" s="622"/>
      <c r="BM5" s="622"/>
      <c r="BN5" s="623"/>
      <c r="BO5" s="659">
        <v>93.9</v>
      </c>
      <c r="BP5" s="659"/>
      <c r="BQ5" s="659"/>
      <c r="BR5" s="659"/>
      <c r="BS5" s="660">
        <v>76434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120209</v>
      </c>
      <c r="S6" s="622"/>
      <c r="T6" s="622"/>
      <c r="U6" s="622"/>
      <c r="V6" s="622"/>
      <c r="W6" s="622"/>
      <c r="X6" s="622"/>
      <c r="Y6" s="623"/>
      <c r="Z6" s="659">
        <v>0.8</v>
      </c>
      <c r="AA6" s="659"/>
      <c r="AB6" s="659"/>
      <c r="AC6" s="659"/>
      <c r="AD6" s="660">
        <v>120209</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7420045</v>
      </c>
      <c r="BH6" s="622"/>
      <c r="BI6" s="622"/>
      <c r="BJ6" s="622"/>
      <c r="BK6" s="622"/>
      <c r="BL6" s="622"/>
      <c r="BM6" s="622"/>
      <c r="BN6" s="623"/>
      <c r="BO6" s="659">
        <v>93.9</v>
      </c>
      <c r="BP6" s="659"/>
      <c r="BQ6" s="659"/>
      <c r="BR6" s="659"/>
      <c r="BS6" s="660">
        <v>76434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153120</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152918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2306</v>
      </c>
      <c r="S7" s="622"/>
      <c r="T7" s="622"/>
      <c r="U7" s="622"/>
      <c r="V7" s="622"/>
      <c r="W7" s="622"/>
      <c r="X7" s="622"/>
      <c r="Y7" s="623"/>
      <c r="Z7" s="659">
        <v>0</v>
      </c>
      <c r="AA7" s="659"/>
      <c r="AB7" s="659"/>
      <c r="AC7" s="659"/>
      <c r="AD7" s="660">
        <v>2306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2503331</v>
      </c>
      <c r="BH7" s="622"/>
      <c r="BI7" s="622"/>
      <c r="BJ7" s="622"/>
      <c r="BK7" s="622"/>
      <c r="BL7" s="622"/>
      <c r="BM7" s="622"/>
      <c r="BN7" s="623"/>
      <c r="BO7" s="659">
        <v>31.7</v>
      </c>
      <c r="BP7" s="659"/>
      <c r="BQ7" s="659"/>
      <c r="BR7" s="659"/>
      <c r="BS7" s="660">
        <v>76434</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2065267</v>
      </c>
      <c r="CS7" s="622"/>
      <c r="CT7" s="622"/>
      <c r="CU7" s="622"/>
      <c r="CV7" s="622"/>
      <c r="CW7" s="622"/>
      <c r="CX7" s="622"/>
      <c r="CY7" s="623"/>
      <c r="CZ7" s="659">
        <v>13.7</v>
      </c>
      <c r="DA7" s="659"/>
      <c r="DB7" s="659"/>
      <c r="DC7" s="659"/>
      <c r="DD7" s="627">
        <v>161178</v>
      </c>
      <c r="DE7" s="622"/>
      <c r="DF7" s="622"/>
      <c r="DG7" s="622"/>
      <c r="DH7" s="622"/>
      <c r="DI7" s="622"/>
      <c r="DJ7" s="622"/>
      <c r="DK7" s="622"/>
      <c r="DL7" s="622"/>
      <c r="DM7" s="622"/>
      <c r="DN7" s="622"/>
      <c r="DO7" s="622"/>
      <c r="DP7" s="623"/>
      <c r="DQ7" s="627">
        <v>1786372</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52660</v>
      </c>
      <c r="S8" s="622"/>
      <c r="T8" s="622"/>
      <c r="U8" s="622"/>
      <c r="V8" s="622"/>
      <c r="W8" s="622"/>
      <c r="X8" s="622"/>
      <c r="Y8" s="623"/>
      <c r="Z8" s="659">
        <v>0.3</v>
      </c>
      <c r="AA8" s="659"/>
      <c r="AB8" s="659"/>
      <c r="AC8" s="659"/>
      <c r="AD8" s="660">
        <v>52660</v>
      </c>
      <c r="AE8" s="660"/>
      <c r="AF8" s="660"/>
      <c r="AG8" s="660"/>
      <c r="AH8" s="660"/>
      <c r="AI8" s="660"/>
      <c r="AJ8" s="660"/>
      <c r="AK8" s="660"/>
      <c r="AL8" s="624">
        <v>0.6</v>
      </c>
      <c r="AM8" s="625"/>
      <c r="AN8" s="625"/>
      <c r="AO8" s="661"/>
      <c r="AP8" s="618" t="s">
        <v>227</v>
      </c>
      <c r="AQ8" s="619"/>
      <c r="AR8" s="619"/>
      <c r="AS8" s="619"/>
      <c r="AT8" s="619"/>
      <c r="AU8" s="619"/>
      <c r="AV8" s="619"/>
      <c r="AW8" s="619"/>
      <c r="AX8" s="619"/>
      <c r="AY8" s="619"/>
      <c r="AZ8" s="619"/>
      <c r="BA8" s="619"/>
      <c r="BB8" s="619"/>
      <c r="BC8" s="619"/>
      <c r="BD8" s="619"/>
      <c r="BE8" s="619"/>
      <c r="BF8" s="620"/>
      <c r="BG8" s="621">
        <v>73370</v>
      </c>
      <c r="BH8" s="622"/>
      <c r="BI8" s="622"/>
      <c r="BJ8" s="622"/>
      <c r="BK8" s="622"/>
      <c r="BL8" s="622"/>
      <c r="BM8" s="622"/>
      <c r="BN8" s="623"/>
      <c r="BO8" s="659">
        <v>0.9</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6088005</v>
      </c>
      <c r="CS8" s="622"/>
      <c r="CT8" s="622"/>
      <c r="CU8" s="622"/>
      <c r="CV8" s="622"/>
      <c r="CW8" s="622"/>
      <c r="CX8" s="622"/>
      <c r="CY8" s="623"/>
      <c r="CZ8" s="659">
        <v>40.200000000000003</v>
      </c>
      <c r="DA8" s="659"/>
      <c r="DB8" s="659"/>
      <c r="DC8" s="659"/>
      <c r="DD8" s="627">
        <v>42737</v>
      </c>
      <c r="DE8" s="622"/>
      <c r="DF8" s="622"/>
      <c r="DG8" s="622"/>
      <c r="DH8" s="622"/>
      <c r="DI8" s="622"/>
      <c r="DJ8" s="622"/>
      <c r="DK8" s="622"/>
      <c r="DL8" s="622"/>
      <c r="DM8" s="622"/>
      <c r="DN8" s="622"/>
      <c r="DO8" s="622"/>
      <c r="DP8" s="623"/>
      <c r="DQ8" s="627">
        <v>3769321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75364</v>
      </c>
      <c r="S9" s="622"/>
      <c r="T9" s="622"/>
      <c r="U9" s="622"/>
      <c r="V9" s="622"/>
      <c r="W9" s="622"/>
      <c r="X9" s="622"/>
      <c r="Y9" s="623"/>
      <c r="Z9" s="659">
        <v>0.5</v>
      </c>
      <c r="AA9" s="659"/>
      <c r="AB9" s="659"/>
      <c r="AC9" s="659"/>
      <c r="AD9" s="660">
        <v>75364</v>
      </c>
      <c r="AE9" s="660"/>
      <c r="AF9" s="660"/>
      <c r="AG9" s="660"/>
      <c r="AH9" s="660"/>
      <c r="AI9" s="660"/>
      <c r="AJ9" s="660"/>
      <c r="AK9" s="660"/>
      <c r="AL9" s="624">
        <v>0.8</v>
      </c>
      <c r="AM9" s="625"/>
      <c r="AN9" s="625"/>
      <c r="AO9" s="661"/>
      <c r="AP9" s="618" t="s">
        <v>230</v>
      </c>
      <c r="AQ9" s="619"/>
      <c r="AR9" s="619"/>
      <c r="AS9" s="619"/>
      <c r="AT9" s="619"/>
      <c r="AU9" s="619"/>
      <c r="AV9" s="619"/>
      <c r="AW9" s="619"/>
      <c r="AX9" s="619"/>
      <c r="AY9" s="619"/>
      <c r="AZ9" s="619"/>
      <c r="BA9" s="619"/>
      <c r="BB9" s="619"/>
      <c r="BC9" s="619"/>
      <c r="BD9" s="619"/>
      <c r="BE9" s="619"/>
      <c r="BF9" s="620"/>
      <c r="BG9" s="621">
        <v>1828189</v>
      </c>
      <c r="BH9" s="622"/>
      <c r="BI9" s="622"/>
      <c r="BJ9" s="622"/>
      <c r="BK9" s="622"/>
      <c r="BL9" s="622"/>
      <c r="BM9" s="622"/>
      <c r="BN9" s="623"/>
      <c r="BO9" s="659">
        <v>23.1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1503941</v>
      </c>
      <c r="CS9" s="622"/>
      <c r="CT9" s="622"/>
      <c r="CU9" s="622"/>
      <c r="CV9" s="622"/>
      <c r="CW9" s="622"/>
      <c r="CX9" s="622"/>
      <c r="CY9" s="623"/>
      <c r="CZ9" s="659">
        <v>9.9</v>
      </c>
      <c r="DA9" s="659"/>
      <c r="DB9" s="659"/>
      <c r="DC9" s="659"/>
      <c r="DD9" s="627">
        <v>19419</v>
      </c>
      <c r="DE9" s="622"/>
      <c r="DF9" s="622"/>
      <c r="DG9" s="622"/>
      <c r="DH9" s="622"/>
      <c r="DI9" s="622"/>
      <c r="DJ9" s="622"/>
      <c r="DK9" s="622"/>
      <c r="DL9" s="622"/>
      <c r="DM9" s="622"/>
      <c r="DN9" s="622"/>
      <c r="DO9" s="622"/>
      <c r="DP9" s="623"/>
      <c r="DQ9" s="627">
        <v>1245453</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173738</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159551</v>
      </c>
      <c r="CS10" s="622"/>
      <c r="CT10" s="622"/>
      <c r="CU10" s="622"/>
      <c r="CV10" s="622"/>
      <c r="CW10" s="622"/>
      <c r="CX10" s="622"/>
      <c r="CY10" s="623"/>
      <c r="CZ10" s="659">
        <v>1.1000000000000001</v>
      </c>
      <c r="DA10" s="659"/>
      <c r="DB10" s="659"/>
      <c r="DC10" s="659"/>
      <c r="DD10" s="627" t="s">
        <v>122</v>
      </c>
      <c r="DE10" s="622"/>
      <c r="DF10" s="622"/>
      <c r="DG10" s="622"/>
      <c r="DH10" s="622"/>
      <c r="DI10" s="622"/>
      <c r="DJ10" s="622"/>
      <c r="DK10" s="622"/>
      <c r="DL10" s="622"/>
      <c r="DM10" s="622"/>
      <c r="DN10" s="622"/>
      <c r="DO10" s="622"/>
      <c r="DP10" s="623"/>
      <c r="DQ10" s="627">
        <v>25551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1071285</v>
      </c>
      <c r="S11" s="622"/>
      <c r="T11" s="622"/>
      <c r="U11" s="622"/>
      <c r="V11" s="622"/>
      <c r="W11" s="622"/>
      <c r="X11" s="622"/>
      <c r="Y11" s="623"/>
      <c r="Z11" s="624">
        <v>6.8</v>
      </c>
      <c r="AA11" s="625"/>
      <c r="AB11" s="625"/>
      <c r="AC11" s="626"/>
      <c r="AD11" s="627">
        <v>1071285</v>
      </c>
      <c r="AE11" s="622"/>
      <c r="AF11" s="622"/>
      <c r="AG11" s="622"/>
      <c r="AH11" s="622"/>
      <c r="AI11" s="622"/>
      <c r="AJ11" s="622"/>
      <c r="AK11" s="623"/>
      <c r="AL11" s="624">
        <v>11.3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428034</v>
      </c>
      <c r="BH11" s="622"/>
      <c r="BI11" s="622"/>
      <c r="BJ11" s="622"/>
      <c r="BK11" s="622"/>
      <c r="BL11" s="622"/>
      <c r="BM11" s="622"/>
      <c r="BN11" s="623"/>
      <c r="BO11" s="659">
        <v>5.4</v>
      </c>
      <c r="BP11" s="659"/>
      <c r="BQ11" s="659"/>
      <c r="BR11" s="659"/>
      <c r="BS11" s="660">
        <v>76434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174124</v>
      </c>
      <c r="CS11" s="622"/>
      <c r="CT11" s="622"/>
      <c r="CU11" s="622"/>
      <c r="CV11" s="622"/>
      <c r="CW11" s="622"/>
      <c r="CX11" s="622"/>
      <c r="CY11" s="623"/>
      <c r="CZ11" s="659">
        <v>1.2</v>
      </c>
      <c r="DA11" s="659"/>
      <c r="DB11" s="659"/>
      <c r="DC11" s="659"/>
      <c r="DD11" s="627">
        <v>21455</v>
      </c>
      <c r="DE11" s="622"/>
      <c r="DF11" s="622"/>
      <c r="DG11" s="622"/>
      <c r="DH11" s="622"/>
      <c r="DI11" s="622"/>
      <c r="DJ11" s="622"/>
      <c r="DK11" s="622"/>
      <c r="DL11" s="622"/>
      <c r="DM11" s="622"/>
      <c r="DN11" s="622"/>
      <c r="DO11" s="622"/>
      <c r="DP11" s="623"/>
      <c r="DQ11" s="627">
        <v>107008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39312</v>
      </c>
      <c r="S12" s="622"/>
      <c r="T12" s="622"/>
      <c r="U12" s="622"/>
      <c r="V12" s="622"/>
      <c r="W12" s="622"/>
      <c r="X12" s="622"/>
      <c r="Y12" s="623"/>
      <c r="Z12" s="659">
        <v>0.3</v>
      </c>
      <c r="AA12" s="659"/>
      <c r="AB12" s="659"/>
      <c r="AC12" s="659"/>
      <c r="AD12" s="660">
        <v>39312</v>
      </c>
      <c r="AE12" s="660"/>
      <c r="AF12" s="660"/>
      <c r="AG12" s="660"/>
      <c r="AH12" s="660"/>
      <c r="AI12" s="660"/>
      <c r="AJ12" s="660"/>
      <c r="AK12" s="660"/>
      <c r="AL12" s="624">
        <v>0.4</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4375246</v>
      </c>
      <c r="BH12" s="622"/>
      <c r="BI12" s="622"/>
      <c r="BJ12" s="622"/>
      <c r="BK12" s="622"/>
      <c r="BL12" s="622"/>
      <c r="BM12" s="622"/>
      <c r="BN12" s="623"/>
      <c r="BO12" s="659">
        <v>55.4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146466</v>
      </c>
      <c r="CS12" s="622"/>
      <c r="CT12" s="622"/>
      <c r="CU12" s="622"/>
      <c r="CV12" s="622"/>
      <c r="CW12" s="622"/>
      <c r="CX12" s="622"/>
      <c r="CY12" s="623"/>
      <c r="CZ12" s="659">
        <v>1</v>
      </c>
      <c r="DA12" s="659"/>
      <c r="DB12" s="659"/>
      <c r="DC12" s="659"/>
      <c r="DD12" s="627" t="s">
        <v>122</v>
      </c>
      <c r="DE12" s="622"/>
      <c r="DF12" s="622"/>
      <c r="DG12" s="622"/>
      <c r="DH12" s="622"/>
      <c r="DI12" s="622"/>
      <c r="DJ12" s="622"/>
      <c r="DK12" s="622"/>
      <c r="DL12" s="622"/>
      <c r="DM12" s="622"/>
      <c r="DN12" s="622"/>
      <c r="DO12" s="622"/>
      <c r="DP12" s="623"/>
      <c r="DQ12" s="627">
        <v>95905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4182941</v>
      </c>
      <c r="BH13" s="622"/>
      <c r="BI13" s="622"/>
      <c r="BJ13" s="622"/>
      <c r="BK13" s="622"/>
      <c r="BL13" s="622"/>
      <c r="BM13" s="622"/>
      <c r="BN13" s="623"/>
      <c r="BO13" s="659">
        <v>52.9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1376370</v>
      </c>
      <c r="CS13" s="622"/>
      <c r="CT13" s="622"/>
      <c r="CU13" s="622"/>
      <c r="CV13" s="622"/>
      <c r="CW13" s="622"/>
      <c r="CX13" s="622"/>
      <c r="CY13" s="623"/>
      <c r="CZ13" s="659">
        <v>9.1</v>
      </c>
      <c r="DA13" s="659"/>
      <c r="DB13" s="659"/>
      <c r="DC13" s="659"/>
      <c r="DD13" s="627">
        <v>524866</v>
      </c>
      <c r="DE13" s="622"/>
      <c r="DF13" s="622"/>
      <c r="DG13" s="622"/>
      <c r="DH13" s="622"/>
      <c r="DI13" s="622"/>
      <c r="DJ13" s="622"/>
      <c r="DK13" s="622"/>
      <c r="DL13" s="622"/>
      <c r="DM13" s="622"/>
      <c r="DN13" s="622"/>
      <c r="DO13" s="622"/>
      <c r="DP13" s="623"/>
      <c r="DQ13" s="627">
        <v>1008435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158448</v>
      </c>
      <c r="BH14" s="622"/>
      <c r="BI14" s="622"/>
      <c r="BJ14" s="622"/>
      <c r="BK14" s="622"/>
      <c r="BL14" s="622"/>
      <c r="BM14" s="622"/>
      <c r="BN14" s="623"/>
      <c r="BO14" s="659">
        <v>2</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787791</v>
      </c>
      <c r="CS14" s="622"/>
      <c r="CT14" s="622"/>
      <c r="CU14" s="622"/>
      <c r="CV14" s="622"/>
      <c r="CW14" s="622"/>
      <c r="CX14" s="622"/>
      <c r="CY14" s="623"/>
      <c r="CZ14" s="659">
        <v>5.2</v>
      </c>
      <c r="DA14" s="659"/>
      <c r="DB14" s="659"/>
      <c r="DC14" s="659"/>
      <c r="DD14" s="627">
        <v>29829</v>
      </c>
      <c r="DE14" s="622"/>
      <c r="DF14" s="622"/>
      <c r="DG14" s="622"/>
      <c r="DH14" s="622"/>
      <c r="DI14" s="622"/>
      <c r="DJ14" s="622"/>
      <c r="DK14" s="622"/>
      <c r="DL14" s="622"/>
      <c r="DM14" s="622"/>
      <c r="DN14" s="622"/>
      <c r="DO14" s="622"/>
      <c r="DP14" s="623"/>
      <c r="DQ14" s="627">
        <v>743630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33170</v>
      </c>
      <c r="S15" s="622"/>
      <c r="T15" s="622"/>
      <c r="U15" s="622"/>
      <c r="V15" s="622"/>
      <c r="W15" s="622"/>
      <c r="X15" s="622"/>
      <c r="Y15" s="623"/>
      <c r="Z15" s="659">
        <v>0.2</v>
      </c>
      <c r="AA15" s="659"/>
      <c r="AB15" s="659"/>
      <c r="AC15" s="659"/>
      <c r="AD15" s="660">
        <v>33170</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383020</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1872633</v>
      </c>
      <c r="CS15" s="622"/>
      <c r="CT15" s="622"/>
      <c r="CU15" s="622"/>
      <c r="CV15" s="622"/>
      <c r="CW15" s="622"/>
      <c r="CX15" s="622"/>
      <c r="CY15" s="623"/>
      <c r="CZ15" s="659">
        <v>12.4</v>
      </c>
      <c r="DA15" s="659"/>
      <c r="DB15" s="659"/>
      <c r="DC15" s="659"/>
      <c r="DD15" s="627">
        <v>70450</v>
      </c>
      <c r="DE15" s="622"/>
      <c r="DF15" s="622"/>
      <c r="DG15" s="622"/>
      <c r="DH15" s="622"/>
      <c r="DI15" s="622"/>
      <c r="DJ15" s="622"/>
      <c r="DK15" s="622"/>
      <c r="DL15" s="622"/>
      <c r="DM15" s="622"/>
      <c r="DN15" s="622"/>
      <c r="DO15" s="622"/>
      <c r="DP15" s="623"/>
      <c r="DQ15" s="627">
        <v>1519747</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153227</v>
      </c>
      <c r="S16" s="622"/>
      <c r="T16" s="622"/>
      <c r="U16" s="622"/>
      <c r="V16" s="622"/>
      <c r="W16" s="622"/>
      <c r="X16" s="622"/>
      <c r="Y16" s="623"/>
      <c r="Z16" s="659">
        <v>1</v>
      </c>
      <c r="AA16" s="659"/>
      <c r="AB16" s="659"/>
      <c r="AC16" s="659"/>
      <c r="AD16" s="660">
        <v>153227</v>
      </c>
      <c r="AE16" s="660"/>
      <c r="AF16" s="660"/>
      <c r="AG16" s="660"/>
      <c r="AH16" s="660"/>
      <c r="AI16" s="660"/>
      <c r="AJ16" s="660"/>
      <c r="AK16" s="660"/>
      <c r="AL16" s="624">
        <v>1.6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3313</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3313</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222317</v>
      </c>
      <c r="S17" s="622"/>
      <c r="T17" s="622"/>
      <c r="U17" s="622"/>
      <c r="V17" s="622"/>
      <c r="W17" s="622"/>
      <c r="X17" s="622"/>
      <c r="Y17" s="623"/>
      <c r="Z17" s="659">
        <v>1.4</v>
      </c>
      <c r="AA17" s="659"/>
      <c r="AB17" s="659"/>
      <c r="AC17" s="659"/>
      <c r="AD17" s="660">
        <v>222317</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798943</v>
      </c>
      <c r="CS17" s="622"/>
      <c r="CT17" s="622"/>
      <c r="CU17" s="622"/>
      <c r="CV17" s="622"/>
      <c r="CW17" s="622"/>
      <c r="CX17" s="622"/>
      <c r="CY17" s="623"/>
      <c r="CZ17" s="659">
        <v>5.3</v>
      </c>
      <c r="DA17" s="659"/>
      <c r="DB17" s="659"/>
      <c r="DC17" s="659"/>
      <c r="DD17" s="627" t="s">
        <v>122</v>
      </c>
      <c r="DE17" s="622"/>
      <c r="DF17" s="622"/>
      <c r="DG17" s="622"/>
      <c r="DH17" s="622"/>
      <c r="DI17" s="622"/>
      <c r="DJ17" s="622"/>
      <c r="DK17" s="622"/>
      <c r="DL17" s="622"/>
      <c r="DM17" s="622"/>
      <c r="DN17" s="622"/>
      <c r="DO17" s="622"/>
      <c r="DP17" s="623"/>
      <c r="DQ17" s="627">
        <v>787257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40695</v>
      </c>
      <c r="S18" s="622"/>
      <c r="T18" s="622"/>
      <c r="U18" s="622"/>
      <c r="V18" s="622"/>
      <c r="W18" s="622"/>
      <c r="X18" s="622"/>
      <c r="Y18" s="623"/>
      <c r="Z18" s="659">
        <v>0.3</v>
      </c>
      <c r="AA18" s="659"/>
      <c r="AB18" s="659"/>
      <c r="AC18" s="659"/>
      <c r="AD18" s="660">
        <v>40695</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176178</v>
      </c>
      <c r="S19" s="622"/>
      <c r="T19" s="622"/>
      <c r="U19" s="622"/>
      <c r="V19" s="622"/>
      <c r="W19" s="622"/>
      <c r="X19" s="622"/>
      <c r="Y19" s="623"/>
      <c r="Z19" s="659">
        <v>1.1000000000000001</v>
      </c>
      <c r="AA19" s="659"/>
      <c r="AB19" s="659"/>
      <c r="AC19" s="659"/>
      <c r="AD19" s="660">
        <v>176178</v>
      </c>
      <c r="AE19" s="660"/>
      <c r="AF19" s="660"/>
      <c r="AG19" s="660"/>
      <c r="AH19" s="660"/>
      <c r="AI19" s="660"/>
      <c r="AJ19" s="660"/>
      <c r="AK19" s="660"/>
      <c r="AL19" s="624">
        <v>1.9</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482801</v>
      </c>
      <c r="BH19" s="622"/>
      <c r="BI19" s="622"/>
      <c r="BJ19" s="622"/>
      <c r="BK19" s="622"/>
      <c r="BL19" s="622"/>
      <c r="BM19" s="622"/>
      <c r="BN19" s="623"/>
      <c r="BO19" s="659">
        <v>6.1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5444</v>
      </c>
      <c r="S20" s="622"/>
      <c r="T20" s="622"/>
      <c r="U20" s="622"/>
      <c r="V20" s="622"/>
      <c r="W20" s="622"/>
      <c r="X20" s="622"/>
      <c r="Y20" s="623"/>
      <c r="Z20" s="659">
        <v>0</v>
      </c>
      <c r="AA20" s="659"/>
      <c r="AB20" s="659"/>
      <c r="AC20" s="659"/>
      <c r="AD20" s="660">
        <v>5444</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482801</v>
      </c>
      <c r="BH20" s="622"/>
      <c r="BI20" s="622"/>
      <c r="BJ20" s="622"/>
      <c r="BK20" s="622"/>
      <c r="BL20" s="622"/>
      <c r="BM20" s="622"/>
      <c r="BN20" s="623"/>
      <c r="BO20" s="659">
        <v>6.1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15129524</v>
      </c>
      <c r="CS20" s="622"/>
      <c r="CT20" s="622"/>
      <c r="CU20" s="622"/>
      <c r="CV20" s="622"/>
      <c r="CW20" s="622"/>
      <c r="CX20" s="622"/>
      <c r="CY20" s="623"/>
      <c r="CZ20" s="659">
        <v>100</v>
      </c>
      <c r="DA20" s="659"/>
      <c r="DB20" s="659"/>
      <c r="DC20" s="659"/>
      <c r="DD20" s="627">
        <v>869934</v>
      </c>
      <c r="DE20" s="622"/>
      <c r="DF20" s="622"/>
      <c r="DG20" s="622"/>
      <c r="DH20" s="622"/>
      <c r="DI20" s="622"/>
      <c r="DJ20" s="622"/>
      <c r="DK20" s="622"/>
      <c r="DL20" s="622"/>
      <c r="DM20" s="622"/>
      <c r="DN20" s="622"/>
      <c r="DO20" s="622"/>
      <c r="DP20" s="623"/>
      <c r="DQ20" s="627">
        <v>11244910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281780</v>
      </c>
      <c r="S21" s="622"/>
      <c r="T21" s="622"/>
      <c r="U21" s="622"/>
      <c r="V21" s="622"/>
      <c r="W21" s="622"/>
      <c r="X21" s="622"/>
      <c r="Y21" s="623"/>
      <c r="Z21" s="659">
        <v>1.8</v>
      </c>
      <c r="AA21" s="659"/>
      <c r="AB21" s="659"/>
      <c r="AC21" s="659"/>
      <c r="AD21" s="660">
        <v>271476</v>
      </c>
      <c r="AE21" s="660"/>
      <c r="AF21" s="660"/>
      <c r="AG21" s="660"/>
      <c r="AH21" s="660"/>
      <c r="AI21" s="660"/>
      <c r="AJ21" s="660"/>
      <c r="AK21" s="660"/>
      <c r="AL21" s="624">
        <v>2.9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271476</v>
      </c>
      <c r="S22" s="622"/>
      <c r="T22" s="622"/>
      <c r="U22" s="622"/>
      <c r="V22" s="622"/>
      <c r="W22" s="622"/>
      <c r="X22" s="622"/>
      <c r="Y22" s="623"/>
      <c r="Z22" s="659">
        <v>1.7</v>
      </c>
      <c r="AA22" s="659"/>
      <c r="AB22" s="659"/>
      <c r="AC22" s="659"/>
      <c r="AD22" s="660">
        <v>271476</v>
      </c>
      <c r="AE22" s="660"/>
      <c r="AF22" s="660"/>
      <c r="AG22" s="660"/>
      <c r="AH22" s="660"/>
      <c r="AI22" s="660"/>
      <c r="AJ22" s="660"/>
      <c r="AK22" s="660"/>
      <c r="AL22" s="624">
        <v>2.9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10304</v>
      </c>
      <c r="S23" s="622"/>
      <c r="T23" s="622"/>
      <c r="U23" s="622"/>
      <c r="V23" s="622"/>
      <c r="W23" s="622"/>
      <c r="X23" s="622"/>
      <c r="Y23" s="623"/>
      <c r="Z23" s="659">
        <v>0.1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482801</v>
      </c>
      <c r="BH23" s="622"/>
      <c r="BI23" s="622"/>
      <c r="BJ23" s="622"/>
      <c r="BK23" s="622"/>
      <c r="BL23" s="622"/>
      <c r="BM23" s="622"/>
      <c r="BN23" s="623"/>
      <c r="BO23" s="659">
        <v>6.1</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8137016</v>
      </c>
      <c r="CS24" s="677"/>
      <c r="CT24" s="677"/>
      <c r="CU24" s="677"/>
      <c r="CV24" s="677"/>
      <c r="CW24" s="677"/>
      <c r="CX24" s="677"/>
      <c r="CY24" s="702"/>
      <c r="CZ24" s="703">
        <v>53.8</v>
      </c>
      <c r="DA24" s="685"/>
      <c r="DB24" s="685"/>
      <c r="DC24" s="705"/>
      <c r="DD24" s="701">
        <v>5847493</v>
      </c>
      <c r="DE24" s="677"/>
      <c r="DF24" s="677"/>
      <c r="DG24" s="677"/>
      <c r="DH24" s="677"/>
      <c r="DI24" s="677"/>
      <c r="DJ24" s="677"/>
      <c r="DK24" s="702"/>
      <c r="DL24" s="701">
        <v>5298331</v>
      </c>
      <c r="DM24" s="677"/>
      <c r="DN24" s="677"/>
      <c r="DO24" s="677"/>
      <c r="DP24" s="677"/>
      <c r="DQ24" s="677"/>
      <c r="DR24" s="677"/>
      <c r="DS24" s="677"/>
      <c r="DT24" s="677"/>
      <c r="DU24" s="677"/>
      <c r="DV24" s="702"/>
      <c r="DW24" s="703">
        <v>55.8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9954476</v>
      </c>
      <c r="S25" s="622"/>
      <c r="T25" s="622"/>
      <c r="U25" s="622"/>
      <c r="V25" s="622"/>
      <c r="W25" s="622"/>
      <c r="X25" s="622"/>
      <c r="Y25" s="623"/>
      <c r="Z25" s="659">
        <v>63.4</v>
      </c>
      <c r="AA25" s="659"/>
      <c r="AB25" s="659"/>
      <c r="AC25" s="659"/>
      <c r="AD25" s="660">
        <v>9461370</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3745042</v>
      </c>
      <c r="CS25" s="634"/>
      <c r="CT25" s="634"/>
      <c r="CU25" s="634"/>
      <c r="CV25" s="634"/>
      <c r="CW25" s="634"/>
      <c r="CX25" s="634"/>
      <c r="CY25" s="635"/>
      <c r="CZ25" s="624">
        <v>24.8</v>
      </c>
      <c r="DA25" s="636"/>
      <c r="DB25" s="636"/>
      <c r="DC25" s="637"/>
      <c r="DD25" s="627">
        <v>3462461</v>
      </c>
      <c r="DE25" s="634"/>
      <c r="DF25" s="634"/>
      <c r="DG25" s="634"/>
      <c r="DH25" s="634"/>
      <c r="DI25" s="634"/>
      <c r="DJ25" s="634"/>
      <c r="DK25" s="635"/>
      <c r="DL25" s="627">
        <v>3413392</v>
      </c>
      <c r="DM25" s="634"/>
      <c r="DN25" s="634"/>
      <c r="DO25" s="634"/>
      <c r="DP25" s="634"/>
      <c r="DQ25" s="634"/>
      <c r="DR25" s="634"/>
      <c r="DS25" s="634"/>
      <c r="DT25" s="634"/>
      <c r="DU25" s="634"/>
      <c r="DV25" s="635"/>
      <c r="DW25" s="624">
        <v>35.9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5262</v>
      </c>
      <c r="S26" s="622"/>
      <c r="T26" s="622"/>
      <c r="U26" s="622"/>
      <c r="V26" s="622"/>
      <c r="W26" s="622"/>
      <c r="X26" s="622"/>
      <c r="Y26" s="623"/>
      <c r="Z26" s="659">
        <v>0</v>
      </c>
      <c r="AA26" s="659"/>
      <c r="AB26" s="659"/>
      <c r="AC26" s="659"/>
      <c r="AD26" s="660">
        <v>5262</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2348932</v>
      </c>
      <c r="CS26" s="622"/>
      <c r="CT26" s="622"/>
      <c r="CU26" s="622"/>
      <c r="CV26" s="622"/>
      <c r="CW26" s="622"/>
      <c r="CX26" s="622"/>
      <c r="CY26" s="623"/>
      <c r="CZ26" s="624">
        <v>15.5</v>
      </c>
      <c r="DA26" s="636"/>
      <c r="DB26" s="636"/>
      <c r="DC26" s="637"/>
      <c r="DD26" s="627">
        <v>2194340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24829</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7902846</v>
      </c>
      <c r="BH27" s="622"/>
      <c r="BI27" s="622"/>
      <c r="BJ27" s="622"/>
      <c r="BK27" s="622"/>
      <c r="BL27" s="622"/>
      <c r="BM27" s="622"/>
      <c r="BN27" s="623"/>
      <c r="BO27" s="659">
        <v>100</v>
      </c>
      <c r="BP27" s="659"/>
      <c r="BQ27" s="659"/>
      <c r="BR27" s="659"/>
      <c r="BS27" s="660">
        <v>76434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3593031</v>
      </c>
      <c r="CS27" s="634"/>
      <c r="CT27" s="634"/>
      <c r="CU27" s="634"/>
      <c r="CV27" s="634"/>
      <c r="CW27" s="634"/>
      <c r="CX27" s="634"/>
      <c r="CY27" s="635"/>
      <c r="CZ27" s="624">
        <v>23.7</v>
      </c>
      <c r="DA27" s="636"/>
      <c r="DB27" s="636"/>
      <c r="DC27" s="637"/>
      <c r="DD27" s="627">
        <v>1597775</v>
      </c>
      <c r="DE27" s="634"/>
      <c r="DF27" s="634"/>
      <c r="DG27" s="634"/>
      <c r="DH27" s="634"/>
      <c r="DI27" s="634"/>
      <c r="DJ27" s="634"/>
      <c r="DK27" s="635"/>
      <c r="DL27" s="627">
        <v>1097682</v>
      </c>
      <c r="DM27" s="634"/>
      <c r="DN27" s="634"/>
      <c r="DO27" s="634"/>
      <c r="DP27" s="634"/>
      <c r="DQ27" s="634"/>
      <c r="DR27" s="634"/>
      <c r="DS27" s="634"/>
      <c r="DT27" s="634"/>
      <c r="DU27" s="634"/>
      <c r="DV27" s="635"/>
      <c r="DW27" s="624">
        <v>11.6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230569</v>
      </c>
      <c r="S28" s="622"/>
      <c r="T28" s="622"/>
      <c r="U28" s="622"/>
      <c r="V28" s="622"/>
      <c r="W28" s="622"/>
      <c r="X28" s="622"/>
      <c r="Y28" s="623"/>
      <c r="Z28" s="659">
        <v>1.5</v>
      </c>
      <c r="AA28" s="659"/>
      <c r="AB28" s="659"/>
      <c r="AC28" s="659"/>
      <c r="AD28" s="660">
        <v>33648</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798943</v>
      </c>
      <c r="CS28" s="622"/>
      <c r="CT28" s="622"/>
      <c r="CU28" s="622"/>
      <c r="CV28" s="622"/>
      <c r="CW28" s="622"/>
      <c r="CX28" s="622"/>
      <c r="CY28" s="623"/>
      <c r="CZ28" s="624">
        <v>5.3</v>
      </c>
      <c r="DA28" s="636"/>
      <c r="DB28" s="636"/>
      <c r="DC28" s="637"/>
      <c r="DD28" s="627">
        <v>787257</v>
      </c>
      <c r="DE28" s="622"/>
      <c r="DF28" s="622"/>
      <c r="DG28" s="622"/>
      <c r="DH28" s="622"/>
      <c r="DI28" s="622"/>
      <c r="DJ28" s="622"/>
      <c r="DK28" s="623"/>
      <c r="DL28" s="627">
        <v>787257</v>
      </c>
      <c r="DM28" s="622"/>
      <c r="DN28" s="622"/>
      <c r="DO28" s="622"/>
      <c r="DP28" s="622"/>
      <c r="DQ28" s="622"/>
      <c r="DR28" s="622"/>
      <c r="DS28" s="622"/>
      <c r="DT28" s="622"/>
      <c r="DU28" s="622"/>
      <c r="DV28" s="623"/>
      <c r="DW28" s="624">
        <v>8.3000000000000007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91950</v>
      </c>
      <c r="S29" s="622"/>
      <c r="T29" s="622"/>
      <c r="U29" s="622"/>
      <c r="V29" s="622"/>
      <c r="W29" s="622"/>
      <c r="X29" s="622"/>
      <c r="Y29" s="623"/>
      <c r="Z29" s="659">
        <v>0.6</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798943</v>
      </c>
      <c r="CS29" s="634"/>
      <c r="CT29" s="634"/>
      <c r="CU29" s="634"/>
      <c r="CV29" s="634"/>
      <c r="CW29" s="634"/>
      <c r="CX29" s="634"/>
      <c r="CY29" s="635"/>
      <c r="CZ29" s="624">
        <v>5.3</v>
      </c>
      <c r="DA29" s="636"/>
      <c r="DB29" s="636"/>
      <c r="DC29" s="637"/>
      <c r="DD29" s="627">
        <v>787257</v>
      </c>
      <c r="DE29" s="634"/>
      <c r="DF29" s="634"/>
      <c r="DG29" s="634"/>
      <c r="DH29" s="634"/>
      <c r="DI29" s="634"/>
      <c r="DJ29" s="634"/>
      <c r="DK29" s="635"/>
      <c r="DL29" s="627">
        <v>787257</v>
      </c>
      <c r="DM29" s="634"/>
      <c r="DN29" s="634"/>
      <c r="DO29" s="634"/>
      <c r="DP29" s="634"/>
      <c r="DQ29" s="634"/>
      <c r="DR29" s="634"/>
      <c r="DS29" s="634"/>
      <c r="DT29" s="634"/>
      <c r="DU29" s="634"/>
      <c r="DV29" s="635"/>
      <c r="DW29" s="624">
        <v>8.3000000000000007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2146928</v>
      </c>
      <c r="S30" s="622"/>
      <c r="T30" s="622"/>
      <c r="U30" s="622"/>
      <c r="V30" s="622"/>
      <c r="W30" s="622"/>
      <c r="X30" s="622"/>
      <c r="Y30" s="623"/>
      <c r="Z30" s="659">
        <v>13.7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778276</v>
      </c>
      <c r="CS30" s="622"/>
      <c r="CT30" s="622"/>
      <c r="CU30" s="622"/>
      <c r="CV30" s="622"/>
      <c r="CW30" s="622"/>
      <c r="CX30" s="622"/>
      <c r="CY30" s="623"/>
      <c r="CZ30" s="624">
        <v>5.0999999999999996</v>
      </c>
      <c r="DA30" s="636"/>
      <c r="DB30" s="636"/>
      <c r="DC30" s="637"/>
      <c r="DD30" s="627">
        <v>767820</v>
      </c>
      <c r="DE30" s="622"/>
      <c r="DF30" s="622"/>
      <c r="DG30" s="622"/>
      <c r="DH30" s="622"/>
      <c r="DI30" s="622"/>
      <c r="DJ30" s="622"/>
      <c r="DK30" s="623"/>
      <c r="DL30" s="627">
        <v>767820</v>
      </c>
      <c r="DM30" s="622"/>
      <c r="DN30" s="622"/>
      <c r="DO30" s="622"/>
      <c r="DP30" s="622"/>
      <c r="DQ30" s="622"/>
      <c r="DR30" s="622"/>
      <c r="DS30" s="622"/>
      <c r="DT30" s="622"/>
      <c r="DU30" s="622"/>
      <c r="DV30" s="623"/>
      <c r="DW30" s="624">
        <v>8.1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99.3</v>
      </c>
      <c r="BH31" s="684"/>
      <c r="BI31" s="684"/>
      <c r="BJ31" s="684"/>
      <c r="BK31" s="684"/>
      <c r="BL31" s="684"/>
      <c r="BM31" s="685">
        <v>97.4</v>
      </c>
      <c r="BN31" s="684"/>
      <c r="BO31" s="684"/>
      <c r="BP31" s="684"/>
      <c r="BQ31" s="686"/>
      <c r="BR31" s="683">
        <v>99.3</v>
      </c>
      <c r="BS31" s="684"/>
      <c r="BT31" s="684"/>
      <c r="BU31" s="684"/>
      <c r="BV31" s="684"/>
      <c r="BW31" s="684"/>
      <c r="BX31" s="685">
        <v>97.3</v>
      </c>
      <c r="BY31" s="684"/>
      <c r="BZ31" s="684"/>
      <c r="CA31" s="684"/>
      <c r="CB31" s="686"/>
      <c r="CD31" s="642"/>
      <c r="CE31" s="643"/>
      <c r="CF31" s="618" t="s">
        <v>300</v>
      </c>
      <c r="CG31" s="619"/>
      <c r="CH31" s="619"/>
      <c r="CI31" s="619"/>
      <c r="CJ31" s="619"/>
      <c r="CK31" s="619"/>
      <c r="CL31" s="619"/>
      <c r="CM31" s="619"/>
      <c r="CN31" s="619"/>
      <c r="CO31" s="619"/>
      <c r="CP31" s="619"/>
      <c r="CQ31" s="620"/>
      <c r="CR31" s="621">
        <v>20667</v>
      </c>
      <c r="CS31" s="634"/>
      <c r="CT31" s="634"/>
      <c r="CU31" s="634"/>
      <c r="CV31" s="634"/>
      <c r="CW31" s="634"/>
      <c r="CX31" s="634"/>
      <c r="CY31" s="635"/>
      <c r="CZ31" s="624">
        <v>0.1</v>
      </c>
      <c r="DA31" s="636"/>
      <c r="DB31" s="636"/>
      <c r="DC31" s="637"/>
      <c r="DD31" s="627">
        <v>19437</v>
      </c>
      <c r="DE31" s="634"/>
      <c r="DF31" s="634"/>
      <c r="DG31" s="634"/>
      <c r="DH31" s="634"/>
      <c r="DI31" s="634"/>
      <c r="DJ31" s="634"/>
      <c r="DK31" s="635"/>
      <c r="DL31" s="627">
        <v>19437</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1134590</v>
      </c>
      <c r="S32" s="622"/>
      <c r="T32" s="622"/>
      <c r="U32" s="622"/>
      <c r="V32" s="622"/>
      <c r="W32" s="622"/>
      <c r="X32" s="622"/>
      <c r="Y32" s="623"/>
      <c r="Z32" s="659">
        <v>7.2</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98.7</v>
      </c>
      <c r="BH32" s="634"/>
      <c r="BI32" s="634"/>
      <c r="BJ32" s="634"/>
      <c r="BK32" s="634"/>
      <c r="BL32" s="634"/>
      <c r="BM32" s="625">
        <v>95</v>
      </c>
      <c r="BN32" s="634"/>
      <c r="BO32" s="634"/>
      <c r="BP32" s="634"/>
      <c r="BQ32" s="657"/>
      <c r="BR32" s="687">
        <v>98.6</v>
      </c>
      <c r="BS32" s="634"/>
      <c r="BT32" s="634"/>
      <c r="BU32" s="634"/>
      <c r="BV32" s="634"/>
      <c r="BW32" s="634"/>
      <c r="BX32" s="625">
        <v>95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9129</v>
      </c>
      <c r="S33" s="622"/>
      <c r="T33" s="622"/>
      <c r="U33" s="622"/>
      <c r="V33" s="622"/>
      <c r="W33" s="622"/>
      <c r="X33" s="622"/>
      <c r="Y33" s="623"/>
      <c r="Z33" s="659">
        <v>0.1</v>
      </c>
      <c r="AA33" s="659"/>
      <c r="AB33" s="659"/>
      <c r="AC33" s="659"/>
      <c r="AD33" s="660">
        <v>480</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99.6</v>
      </c>
      <c r="BH33" s="606"/>
      <c r="BI33" s="606"/>
      <c r="BJ33" s="606"/>
      <c r="BK33" s="606"/>
      <c r="BL33" s="606"/>
      <c r="BM33" s="652">
        <v>98.5</v>
      </c>
      <c r="BN33" s="606"/>
      <c r="BO33" s="606"/>
      <c r="BP33" s="606"/>
      <c r="BQ33" s="669"/>
      <c r="BR33" s="682">
        <v>99.6</v>
      </c>
      <c r="BS33" s="606"/>
      <c r="BT33" s="606"/>
      <c r="BU33" s="606"/>
      <c r="BV33" s="606"/>
      <c r="BW33" s="606"/>
      <c r="BX33" s="652">
        <v>98.5</v>
      </c>
      <c r="BY33" s="606"/>
      <c r="BZ33" s="606"/>
      <c r="CA33" s="606"/>
      <c r="CB33" s="669"/>
      <c r="CD33" s="618" t="s">
        <v>307</v>
      </c>
      <c r="CE33" s="619"/>
      <c r="CF33" s="619"/>
      <c r="CG33" s="619"/>
      <c r="CH33" s="619"/>
      <c r="CI33" s="619"/>
      <c r="CJ33" s="619"/>
      <c r="CK33" s="619"/>
      <c r="CL33" s="619"/>
      <c r="CM33" s="619"/>
      <c r="CN33" s="619"/>
      <c r="CO33" s="619"/>
      <c r="CP33" s="619"/>
      <c r="CQ33" s="620"/>
      <c r="CR33" s="621">
        <v>6119261</v>
      </c>
      <c r="CS33" s="634"/>
      <c r="CT33" s="634"/>
      <c r="CU33" s="634"/>
      <c r="CV33" s="634"/>
      <c r="CW33" s="634"/>
      <c r="CX33" s="634"/>
      <c r="CY33" s="635"/>
      <c r="CZ33" s="624">
        <v>40.4</v>
      </c>
      <c r="DA33" s="636"/>
      <c r="DB33" s="636"/>
      <c r="DC33" s="637"/>
      <c r="DD33" s="627">
        <v>5082838</v>
      </c>
      <c r="DE33" s="634"/>
      <c r="DF33" s="634"/>
      <c r="DG33" s="634"/>
      <c r="DH33" s="634"/>
      <c r="DI33" s="634"/>
      <c r="DJ33" s="634"/>
      <c r="DK33" s="635"/>
      <c r="DL33" s="627">
        <v>3642913</v>
      </c>
      <c r="DM33" s="634"/>
      <c r="DN33" s="634"/>
      <c r="DO33" s="634"/>
      <c r="DP33" s="634"/>
      <c r="DQ33" s="634"/>
      <c r="DR33" s="634"/>
      <c r="DS33" s="634"/>
      <c r="DT33" s="634"/>
      <c r="DU33" s="634"/>
      <c r="DV33" s="635"/>
      <c r="DW33" s="624">
        <v>38.299999999999997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355447</v>
      </c>
      <c r="S34" s="622"/>
      <c r="T34" s="622"/>
      <c r="U34" s="622"/>
      <c r="V34" s="622"/>
      <c r="W34" s="622"/>
      <c r="X34" s="622"/>
      <c r="Y34" s="623"/>
      <c r="Z34" s="659">
        <v>2.2999999999999998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2464442</v>
      </c>
      <c r="CS34" s="622"/>
      <c r="CT34" s="622"/>
      <c r="CU34" s="622"/>
      <c r="CV34" s="622"/>
      <c r="CW34" s="622"/>
      <c r="CX34" s="622"/>
      <c r="CY34" s="623"/>
      <c r="CZ34" s="624">
        <v>16.3</v>
      </c>
      <c r="DA34" s="636"/>
      <c r="DB34" s="636"/>
      <c r="DC34" s="637"/>
      <c r="DD34" s="627">
        <v>2099935</v>
      </c>
      <c r="DE34" s="622"/>
      <c r="DF34" s="622"/>
      <c r="DG34" s="622"/>
      <c r="DH34" s="622"/>
      <c r="DI34" s="622"/>
      <c r="DJ34" s="622"/>
      <c r="DK34" s="623"/>
      <c r="DL34" s="627">
        <v>1804681</v>
      </c>
      <c r="DM34" s="622"/>
      <c r="DN34" s="622"/>
      <c r="DO34" s="622"/>
      <c r="DP34" s="622"/>
      <c r="DQ34" s="622"/>
      <c r="DR34" s="622"/>
      <c r="DS34" s="622"/>
      <c r="DT34" s="622"/>
      <c r="DU34" s="622"/>
      <c r="DV34" s="623"/>
      <c r="DW34" s="624">
        <v>19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177960</v>
      </c>
      <c r="S35" s="622"/>
      <c r="T35" s="622"/>
      <c r="U35" s="622"/>
      <c r="V35" s="622"/>
      <c r="W35" s="622"/>
      <c r="X35" s="622"/>
      <c r="Y35" s="623"/>
      <c r="Z35" s="659">
        <v>1.1000000000000001</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71489</v>
      </c>
      <c r="CS35" s="634"/>
      <c r="CT35" s="634"/>
      <c r="CU35" s="634"/>
      <c r="CV35" s="634"/>
      <c r="CW35" s="634"/>
      <c r="CX35" s="634"/>
      <c r="CY35" s="635"/>
      <c r="CZ35" s="624">
        <v>0.5</v>
      </c>
      <c r="DA35" s="636"/>
      <c r="DB35" s="636"/>
      <c r="DC35" s="637"/>
      <c r="DD35" s="627">
        <v>62357</v>
      </c>
      <c r="DE35" s="634"/>
      <c r="DF35" s="634"/>
      <c r="DG35" s="634"/>
      <c r="DH35" s="634"/>
      <c r="DI35" s="634"/>
      <c r="DJ35" s="634"/>
      <c r="DK35" s="635"/>
      <c r="DL35" s="627">
        <v>62177</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669833</v>
      </c>
      <c r="S36" s="622"/>
      <c r="T36" s="622"/>
      <c r="U36" s="622"/>
      <c r="V36" s="622"/>
      <c r="W36" s="622"/>
      <c r="X36" s="622"/>
      <c r="Y36" s="623"/>
      <c r="Z36" s="659">
        <v>4.3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1944088</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29650</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1282883</v>
      </c>
      <c r="CS36" s="622"/>
      <c r="CT36" s="622"/>
      <c r="CU36" s="622"/>
      <c r="CV36" s="622"/>
      <c r="CW36" s="622"/>
      <c r="CX36" s="622"/>
      <c r="CY36" s="623"/>
      <c r="CZ36" s="624">
        <v>8.5</v>
      </c>
      <c r="DA36" s="636"/>
      <c r="DB36" s="636"/>
      <c r="DC36" s="637"/>
      <c r="DD36" s="627">
        <v>1101821</v>
      </c>
      <c r="DE36" s="622"/>
      <c r="DF36" s="622"/>
      <c r="DG36" s="622"/>
      <c r="DH36" s="622"/>
      <c r="DI36" s="622"/>
      <c r="DJ36" s="622"/>
      <c r="DK36" s="623"/>
      <c r="DL36" s="627">
        <v>695494</v>
      </c>
      <c r="DM36" s="622"/>
      <c r="DN36" s="622"/>
      <c r="DO36" s="622"/>
      <c r="DP36" s="622"/>
      <c r="DQ36" s="622"/>
      <c r="DR36" s="622"/>
      <c r="DS36" s="622"/>
      <c r="DT36" s="622"/>
      <c r="DU36" s="622"/>
      <c r="DV36" s="623"/>
      <c r="DW36" s="624">
        <v>7.3</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554098</v>
      </c>
      <c r="S37" s="622"/>
      <c r="T37" s="622"/>
      <c r="U37" s="622"/>
      <c r="V37" s="622"/>
      <c r="W37" s="622"/>
      <c r="X37" s="622"/>
      <c r="Y37" s="623"/>
      <c r="Z37" s="659">
        <v>3.5</v>
      </c>
      <c r="AA37" s="659"/>
      <c r="AB37" s="659"/>
      <c r="AC37" s="659"/>
      <c r="AD37" s="660">
        <v>672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400388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-166863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192386</v>
      </c>
      <c r="CS37" s="634"/>
      <c r="CT37" s="634"/>
      <c r="CU37" s="634"/>
      <c r="CV37" s="634"/>
      <c r="CW37" s="634"/>
      <c r="CX37" s="634"/>
      <c r="CY37" s="635"/>
      <c r="CZ37" s="624">
        <v>1.3</v>
      </c>
      <c r="DA37" s="636"/>
      <c r="DB37" s="636"/>
      <c r="DC37" s="637"/>
      <c r="DD37" s="627">
        <v>187539</v>
      </c>
      <c r="DE37" s="634"/>
      <c r="DF37" s="634"/>
      <c r="DG37" s="634"/>
      <c r="DH37" s="634"/>
      <c r="DI37" s="634"/>
      <c r="DJ37" s="634"/>
      <c r="DK37" s="635"/>
      <c r="DL37" s="627">
        <v>90010</v>
      </c>
      <c r="DM37" s="634"/>
      <c r="DN37" s="634"/>
      <c r="DO37" s="634"/>
      <c r="DP37" s="634"/>
      <c r="DQ37" s="634"/>
      <c r="DR37" s="634"/>
      <c r="DS37" s="634"/>
      <c r="DT37" s="634"/>
      <c r="DU37" s="634"/>
      <c r="DV37" s="635"/>
      <c r="DW37" s="624">
        <v>0.9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337900</v>
      </c>
      <c r="S38" s="622"/>
      <c r="T38" s="622"/>
      <c r="U38" s="622"/>
      <c r="V38" s="622"/>
      <c r="W38" s="622"/>
      <c r="X38" s="622"/>
      <c r="Y38" s="623"/>
      <c r="Z38" s="659">
        <v>2.2000000000000002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1462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5692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1542238</v>
      </c>
      <c r="CS38" s="622"/>
      <c r="CT38" s="622"/>
      <c r="CU38" s="622"/>
      <c r="CV38" s="622"/>
      <c r="CW38" s="622"/>
      <c r="CX38" s="622"/>
      <c r="CY38" s="623"/>
      <c r="CZ38" s="624">
        <v>10.199999999999999</v>
      </c>
      <c r="DA38" s="636"/>
      <c r="DB38" s="636"/>
      <c r="DC38" s="637"/>
      <c r="DD38" s="627">
        <v>1285393</v>
      </c>
      <c r="DE38" s="622"/>
      <c r="DF38" s="622"/>
      <c r="DG38" s="622"/>
      <c r="DH38" s="622"/>
      <c r="DI38" s="622"/>
      <c r="DJ38" s="622"/>
      <c r="DK38" s="623"/>
      <c r="DL38" s="627">
        <v>1080561</v>
      </c>
      <c r="DM38" s="622"/>
      <c r="DN38" s="622"/>
      <c r="DO38" s="622"/>
      <c r="DP38" s="622"/>
      <c r="DQ38" s="622"/>
      <c r="DR38" s="622"/>
      <c r="DS38" s="622"/>
      <c r="DT38" s="622"/>
      <c r="DU38" s="622"/>
      <c r="DV38" s="623"/>
      <c r="DW38" s="624">
        <v>11.4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8465</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443098</v>
      </c>
      <c r="CS39" s="634"/>
      <c r="CT39" s="634"/>
      <c r="CU39" s="634"/>
      <c r="CV39" s="634"/>
      <c r="CW39" s="634"/>
      <c r="CX39" s="634"/>
      <c r="CY39" s="635"/>
      <c r="CZ39" s="624">
        <v>2.9</v>
      </c>
      <c r="DA39" s="636"/>
      <c r="DB39" s="636"/>
      <c r="DC39" s="637"/>
      <c r="DD39" s="627">
        <v>397852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315111</v>
      </c>
      <c r="CS40" s="622"/>
      <c r="CT40" s="622"/>
      <c r="CU40" s="622"/>
      <c r="CV40" s="622"/>
      <c r="CW40" s="622"/>
      <c r="CX40" s="622"/>
      <c r="CY40" s="623"/>
      <c r="CZ40" s="624">
        <v>2.1</v>
      </c>
      <c r="DA40" s="636"/>
      <c r="DB40" s="636"/>
      <c r="DC40" s="637"/>
      <c r="DD40" s="627">
        <v>135480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15692971</v>
      </c>
      <c r="S41" s="646"/>
      <c r="T41" s="646"/>
      <c r="U41" s="646"/>
      <c r="V41" s="646"/>
      <c r="W41" s="646"/>
      <c r="X41" s="646"/>
      <c r="Y41" s="649"/>
      <c r="Z41" s="650">
        <v>100</v>
      </c>
      <c r="AA41" s="650"/>
      <c r="AB41" s="650"/>
      <c r="AC41" s="650"/>
      <c r="AD41" s="651">
        <v>9501432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495268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1046970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357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873247</v>
      </c>
      <c r="CS42" s="634"/>
      <c r="CT42" s="634"/>
      <c r="CU42" s="634"/>
      <c r="CV42" s="634"/>
      <c r="CW42" s="634"/>
      <c r="CX42" s="634"/>
      <c r="CY42" s="635"/>
      <c r="CZ42" s="624">
        <v>5.8</v>
      </c>
      <c r="DA42" s="636"/>
      <c r="DB42" s="636"/>
      <c r="DC42" s="637"/>
      <c r="DD42" s="627">
        <v>314579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27880</v>
      </c>
      <c r="CS43" s="634"/>
      <c r="CT43" s="634"/>
      <c r="CU43" s="634"/>
      <c r="CV43" s="634"/>
      <c r="CW43" s="634"/>
      <c r="CX43" s="634"/>
      <c r="CY43" s="635"/>
      <c r="CZ43" s="624">
        <v>0.2</v>
      </c>
      <c r="DA43" s="636"/>
      <c r="DB43" s="636"/>
      <c r="DC43" s="637"/>
      <c r="DD43" s="627">
        <v>27880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869934</v>
      </c>
      <c r="CS44" s="622"/>
      <c r="CT44" s="622"/>
      <c r="CU44" s="622"/>
      <c r="CV44" s="622"/>
      <c r="CW44" s="622"/>
      <c r="CX44" s="622"/>
      <c r="CY44" s="623"/>
      <c r="CZ44" s="624">
        <v>5.7</v>
      </c>
      <c r="DA44" s="625"/>
      <c r="DB44" s="625"/>
      <c r="DC44" s="626"/>
      <c r="DD44" s="627">
        <v>311266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168657</v>
      </c>
      <c r="CS45" s="634"/>
      <c r="CT45" s="634"/>
      <c r="CU45" s="634"/>
      <c r="CV45" s="634"/>
      <c r="CW45" s="634"/>
      <c r="CX45" s="634"/>
      <c r="CY45" s="635"/>
      <c r="CZ45" s="624">
        <v>1.1000000000000001</v>
      </c>
      <c r="DA45" s="636"/>
      <c r="DB45" s="636"/>
      <c r="DC45" s="637"/>
      <c r="DD45" s="627">
        <v>21558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691277</v>
      </c>
      <c r="CS46" s="622"/>
      <c r="CT46" s="622"/>
      <c r="CU46" s="622"/>
      <c r="CV46" s="622"/>
      <c r="CW46" s="622"/>
      <c r="CX46" s="622"/>
      <c r="CY46" s="623"/>
      <c r="CZ46" s="624">
        <v>4.5999999999999996</v>
      </c>
      <c r="DA46" s="625"/>
      <c r="DB46" s="625"/>
      <c r="DC46" s="626"/>
      <c r="DD46" s="627">
        <v>279708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3313</v>
      </c>
      <c r="CS47" s="634"/>
      <c r="CT47" s="634"/>
      <c r="CU47" s="634"/>
      <c r="CV47" s="634"/>
      <c r="CW47" s="634"/>
      <c r="CX47" s="634"/>
      <c r="CY47" s="635"/>
      <c r="CZ47" s="624">
        <v>0</v>
      </c>
      <c r="DA47" s="636"/>
      <c r="DB47" s="636"/>
      <c r="DC47" s="637"/>
      <c r="DD47" s="627">
        <v>3313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15129524</v>
      </c>
      <c r="CS49" s="606"/>
      <c r="CT49" s="606"/>
      <c r="CU49" s="606"/>
      <c r="CV49" s="606"/>
      <c r="CW49" s="606"/>
      <c r="CX49" s="606"/>
      <c r="CY49" s="607"/>
      <c r="CZ49" s="608">
        <v>100</v>
      </c>
      <c r="DA49" s="609"/>
      <c r="DB49" s="609"/>
      <c r="DC49" s="610"/>
      <c r="DD49" s="611">
        <v>11244910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NlnpCSwdBWlEG57rU9rFCkz/6rP65b8xT1e4IC66FzPR2J0ZXb3W8mhUOLBLXzsHOHGByZMYl33xLerhMkE8Mg==" saltValue="s92m124G8u1FcsLaZo5p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15738</v>
      </c>
      <c r="R7" s="1103"/>
      <c r="S7" s="1103"/>
      <c r="T7" s="1103"/>
      <c r="U7" s="1103"/>
      <c r="V7" s="1103">
        <v>15175</v>
      </c>
      <c r="W7" s="1103"/>
      <c r="X7" s="1103"/>
      <c r="Y7" s="1103"/>
      <c r="Z7" s="1103"/>
      <c r="AA7" s="1103">
        <v>563</v>
      </c>
      <c r="AB7" s="1103"/>
      <c r="AC7" s="1103"/>
      <c r="AD7" s="1103"/>
      <c r="AE7" s="1104"/>
      <c r="AF7" s="1105">
        <v>409</v>
      </c>
      <c r="AG7" s="1106"/>
      <c r="AH7" s="1106"/>
      <c r="AI7" s="1106"/>
      <c r="AJ7" s="1107"/>
      <c r="AK7" s="1108">
        <v>178</v>
      </c>
      <c r="AL7" s="1109"/>
      <c r="AM7" s="1109"/>
      <c r="AN7" s="1109"/>
      <c r="AO7" s="1109"/>
      <c r="AP7" s="1109">
        <v>5550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545</v>
      </c>
      <c r="BT7" s="1100"/>
      <c r="BU7" s="1100"/>
      <c r="BV7" s="1100"/>
      <c r="BW7" s="1100"/>
      <c r="BX7" s="1100"/>
      <c r="BY7" s="1100"/>
      <c r="BZ7" s="1100"/>
      <c r="CA7" s="1100"/>
      <c r="CB7" s="1100"/>
      <c r="CC7" s="1100"/>
      <c r="CD7" s="1100"/>
      <c r="CE7" s="1100"/>
      <c r="CF7" s="1100"/>
      <c r="CG7" s="1112"/>
      <c r="CH7" s="1096">
        <v>0</v>
      </c>
      <c r="CI7" s="1097"/>
      <c r="CJ7" s="1097"/>
      <c r="CK7" s="1097"/>
      <c r="CL7" s="1098"/>
      <c r="CM7" s="1096">
        <v>1</v>
      </c>
      <c r="CN7" s="1097"/>
      <c r="CO7" s="1097"/>
      <c r="CP7" s="1097"/>
      <c r="CQ7" s="1098"/>
      <c r="CR7" s="1096">
        <v>1</v>
      </c>
      <c r="CS7" s="1097"/>
      <c r="CT7" s="1097"/>
      <c r="CU7" s="1097"/>
      <c r="CV7" s="1098"/>
      <c r="CW7" s="1096">
        <v>0</v>
      </c>
      <c r="CX7" s="1097"/>
      <c r="CY7" s="1097"/>
      <c r="CZ7" s="1097"/>
      <c r="DA7" s="1098"/>
      <c r="DB7" s="1096" t="s">
        <v>544</v>
      </c>
      <c r="DC7" s="1097"/>
      <c r="DD7" s="1097"/>
      <c r="DE7" s="1097"/>
      <c r="DF7" s="1098"/>
      <c r="DG7" s="1096">
        <v>17</v>
      </c>
      <c r="DH7" s="1097"/>
      <c r="DI7" s="1097"/>
      <c r="DJ7" s="1097"/>
      <c r="DK7" s="1098"/>
      <c r="DL7" s="1096" t="s">
        <v>544</v>
      </c>
      <c r="DM7" s="1097"/>
      <c r="DN7" s="1097"/>
      <c r="DO7" s="1097"/>
      <c r="DP7" s="1098"/>
      <c r="DQ7" s="1096" t="s">
        <v>544</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15738</v>
      </c>
      <c r="R23" s="1061"/>
      <c r="S23" s="1061"/>
      <c r="T23" s="1061"/>
      <c r="U23" s="1061"/>
      <c r="V23" s="1061">
        <v>15175</v>
      </c>
      <c r="W23" s="1061"/>
      <c r="X23" s="1061"/>
      <c r="Y23" s="1061"/>
      <c r="Z23" s="1061"/>
      <c r="AA23" s="1061">
        <v>563</v>
      </c>
      <c r="AB23" s="1061"/>
      <c r="AC23" s="1061"/>
      <c r="AD23" s="1061"/>
      <c r="AE23" s="1068"/>
      <c r="AF23" s="1069">
        <v>409</v>
      </c>
      <c r="AG23" s="1061"/>
      <c r="AH23" s="1061"/>
      <c r="AI23" s="1061"/>
      <c r="AJ23" s="1070"/>
      <c r="AK23" s="1071"/>
      <c r="AL23" s="1072"/>
      <c r="AM23" s="1072"/>
      <c r="AN23" s="1072"/>
      <c r="AO23" s="1072"/>
      <c r="AP23" s="1061">
        <v>5550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4485</v>
      </c>
      <c r="R28" s="1051"/>
      <c r="S28" s="1051"/>
      <c r="T28" s="1051"/>
      <c r="U28" s="1051"/>
      <c r="V28" s="1051">
        <v>4456</v>
      </c>
      <c r="W28" s="1051"/>
      <c r="X28" s="1051"/>
      <c r="Y28" s="1051"/>
      <c r="Z28" s="1051"/>
      <c r="AA28" s="1051">
        <v>30</v>
      </c>
      <c r="AB28" s="1051"/>
      <c r="AC28" s="1051"/>
      <c r="AD28" s="1051"/>
      <c r="AE28" s="1052"/>
      <c r="AF28" s="1053">
        <v>30</v>
      </c>
      <c r="AG28" s="1051"/>
      <c r="AH28" s="1051"/>
      <c r="AI28" s="1051"/>
      <c r="AJ28" s="1054"/>
      <c r="AK28" s="1042">
        <v>501</v>
      </c>
      <c r="AL28" s="1043"/>
      <c r="AM28" s="1043"/>
      <c r="AN28" s="1043"/>
      <c r="AO28" s="1043"/>
      <c r="AP28" s="1043" t="s">
        <v>544</v>
      </c>
      <c r="AQ28" s="1043"/>
      <c r="AR28" s="1043"/>
      <c r="AS28" s="1043"/>
      <c r="AT28" s="1043"/>
      <c r="AU28" s="1043" t="s">
        <v>544</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3634</v>
      </c>
      <c r="R29" s="1039"/>
      <c r="S29" s="1039"/>
      <c r="T29" s="1039"/>
      <c r="U29" s="1039"/>
      <c r="V29" s="1039">
        <v>3555</v>
      </c>
      <c r="W29" s="1039"/>
      <c r="X29" s="1039"/>
      <c r="Y29" s="1039"/>
      <c r="Z29" s="1039"/>
      <c r="AA29" s="1039">
        <v>79</v>
      </c>
      <c r="AB29" s="1039"/>
      <c r="AC29" s="1039"/>
      <c r="AD29" s="1039"/>
      <c r="AE29" s="1040"/>
      <c r="AF29" s="1035">
        <v>79</v>
      </c>
      <c r="AG29" s="1036"/>
      <c r="AH29" s="1036"/>
      <c r="AI29" s="1036"/>
      <c r="AJ29" s="1037"/>
      <c r="AK29" s="980">
        <v>620</v>
      </c>
      <c r="AL29" s="971"/>
      <c r="AM29" s="971"/>
      <c r="AN29" s="971"/>
      <c r="AO29" s="971"/>
      <c r="AP29" s="971" t="s">
        <v>544</v>
      </c>
      <c r="AQ29" s="971"/>
      <c r="AR29" s="971"/>
      <c r="AS29" s="971"/>
      <c r="AT29" s="971"/>
      <c r="AU29" s="971" t="s">
        <v>544</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715</v>
      </c>
      <c r="R30" s="1039"/>
      <c r="S30" s="1039"/>
      <c r="T30" s="1039"/>
      <c r="U30" s="1039"/>
      <c r="V30" s="1039">
        <v>674</v>
      </c>
      <c r="W30" s="1039"/>
      <c r="X30" s="1039"/>
      <c r="Y30" s="1039"/>
      <c r="Z30" s="1039"/>
      <c r="AA30" s="1039">
        <v>41</v>
      </c>
      <c r="AB30" s="1039"/>
      <c r="AC30" s="1039"/>
      <c r="AD30" s="1039"/>
      <c r="AE30" s="1040"/>
      <c r="AF30" s="1035">
        <v>41</v>
      </c>
      <c r="AG30" s="1036"/>
      <c r="AH30" s="1036"/>
      <c r="AI30" s="1036"/>
      <c r="AJ30" s="1037"/>
      <c r="AK30" s="980">
        <v>111</v>
      </c>
      <c r="AL30" s="971"/>
      <c r="AM30" s="971"/>
      <c r="AN30" s="971"/>
      <c r="AO30" s="971"/>
      <c r="AP30" s="971" t="s">
        <v>544</v>
      </c>
      <c r="AQ30" s="971"/>
      <c r="AR30" s="971"/>
      <c r="AS30" s="971"/>
      <c r="AT30" s="971"/>
      <c r="AU30" s="971" t="s">
        <v>544</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573</v>
      </c>
      <c r="R31" s="1039"/>
      <c r="S31" s="1039"/>
      <c r="T31" s="1039"/>
      <c r="U31" s="1039"/>
      <c r="V31" s="1039">
        <v>557</v>
      </c>
      <c r="W31" s="1039"/>
      <c r="X31" s="1039"/>
      <c r="Y31" s="1039"/>
      <c r="Z31" s="1039"/>
      <c r="AA31" s="1039">
        <v>16</v>
      </c>
      <c r="AB31" s="1039"/>
      <c r="AC31" s="1039"/>
      <c r="AD31" s="1039"/>
      <c r="AE31" s="1040"/>
      <c r="AF31" s="1035">
        <v>376</v>
      </c>
      <c r="AG31" s="1036"/>
      <c r="AH31" s="1036"/>
      <c r="AI31" s="1036"/>
      <c r="AJ31" s="1037"/>
      <c r="AK31" s="980">
        <v>1</v>
      </c>
      <c r="AL31" s="971"/>
      <c r="AM31" s="971"/>
      <c r="AN31" s="971"/>
      <c r="AO31" s="971"/>
      <c r="AP31" s="971">
        <v>1946</v>
      </c>
      <c r="AQ31" s="971"/>
      <c r="AR31" s="971"/>
      <c r="AS31" s="971"/>
      <c r="AT31" s="971"/>
      <c r="AU31" s="971">
        <v>10</v>
      </c>
      <c r="AV31" s="971"/>
      <c r="AW31" s="971"/>
      <c r="AX31" s="971"/>
      <c r="AY31" s="971"/>
      <c r="AZ31" s="1041" t="s">
        <v>544</v>
      </c>
      <c r="BA31" s="1041"/>
      <c r="BB31" s="1041"/>
      <c r="BC31" s="1041"/>
      <c r="BD31" s="1041"/>
      <c r="BE31" s="972" t="s">
        <v>392</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1081</v>
      </c>
      <c r="R32" s="1039"/>
      <c r="S32" s="1039"/>
      <c r="T32" s="1039"/>
      <c r="U32" s="1039"/>
      <c r="V32" s="1039">
        <v>1019</v>
      </c>
      <c r="W32" s="1039"/>
      <c r="X32" s="1039"/>
      <c r="Y32" s="1039"/>
      <c r="Z32" s="1039"/>
      <c r="AA32" s="1039">
        <v>62</v>
      </c>
      <c r="AB32" s="1039"/>
      <c r="AC32" s="1039"/>
      <c r="AD32" s="1039"/>
      <c r="AE32" s="1040"/>
      <c r="AF32" s="1035">
        <v>283</v>
      </c>
      <c r="AG32" s="1036"/>
      <c r="AH32" s="1036"/>
      <c r="AI32" s="1036"/>
      <c r="AJ32" s="1037"/>
      <c r="AK32" s="980">
        <v>400</v>
      </c>
      <c r="AL32" s="971"/>
      <c r="AM32" s="971"/>
      <c r="AN32" s="971"/>
      <c r="AO32" s="971"/>
      <c r="AP32" s="971">
        <v>5365</v>
      </c>
      <c r="AQ32" s="971"/>
      <c r="AR32" s="971"/>
      <c r="AS32" s="971"/>
      <c r="AT32" s="971"/>
      <c r="AU32" s="971">
        <v>1443</v>
      </c>
      <c r="AV32" s="971"/>
      <c r="AW32" s="971"/>
      <c r="AX32" s="971"/>
      <c r="AY32" s="971"/>
      <c r="AZ32" s="1041" t="s">
        <v>544</v>
      </c>
      <c r="BA32" s="1041"/>
      <c r="BB32" s="1041"/>
      <c r="BC32" s="1041"/>
      <c r="BD32" s="1041"/>
      <c r="BE32" s="972" t="s">
        <v>392</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809</v>
      </c>
      <c r="AG63" s="959"/>
      <c r="AH63" s="959"/>
      <c r="AI63" s="959"/>
      <c r="AJ63" s="1022"/>
      <c r="AK63" s="1023"/>
      <c r="AL63" s="963"/>
      <c r="AM63" s="963"/>
      <c r="AN63" s="963"/>
      <c r="AO63" s="963"/>
      <c r="AP63" s="959">
        <v>7311</v>
      </c>
      <c r="AQ63" s="959"/>
      <c r="AR63" s="959"/>
      <c r="AS63" s="959"/>
      <c r="AT63" s="959"/>
      <c r="AU63" s="959">
        <v>1453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546</v>
      </c>
      <c r="C68" s="986"/>
      <c r="D68" s="986"/>
      <c r="E68" s="986"/>
      <c r="F68" s="986"/>
      <c r="G68" s="986"/>
      <c r="H68" s="986"/>
      <c r="I68" s="986"/>
      <c r="J68" s="986"/>
      <c r="K68" s="986"/>
      <c r="L68" s="986"/>
      <c r="M68" s="986"/>
      <c r="N68" s="986"/>
      <c r="O68" s="986"/>
      <c r="P68" s="987"/>
      <c r="Q68" s="988">
        <v>3611</v>
      </c>
      <c r="R68" s="982"/>
      <c r="S68" s="982"/>
      <c r="T68" s="982"/>
      <c r="U68" s="982"/>
      <c r="V68" s="982">
        <v>3403</v>
      </c>
      <c r="W68" s="982"/>
      <c r="X68" s="982"/>
      <c r="Y68" s="982"/>
      <c r="Z68" s="982"/>
      <c r="AA68" s="982">
        <v>207</v>
      </c>
      <c r="AB68" s="982"/>
      <c r="AC68" s="982"/>
      <c r="AD68" s="982"/>
      <c r="AE68" s="982"/>
      <c r="AF68" s="982">
        <v>207</v>
      </c>
      <c r="AG68" s="982"/>
      <c r="AH68" s="982"/>
      <c r="AI68" s="982"/>
      <c r="AJ68" s="982"/>
      <c r="AK68" s="982">
        <v>50</v>
      </c>
      <c r="AL68" s="982"/>
      <c r="AM68" s="982"/>
      <c r="AN68" s="982"/>
      <c r="AO68" s="982"/>
      <c r="AP68" s="982" t="s">
        <v>544</v>
      </c>
      <c r="AQ68" s="982"/>
      <c r="AR68" s="982"/>
      <c r="AS68" s="982"/>
      <c r="AT68" s="982"/>
      <c r="AU68" s="982" t="s">
        <v>544</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547</v>
      </c>
      <c r="C69" s="975"/>
      <c r="D69" s="975"/>
      <c r="E69" s="975"/>
      <c r="F69" s="975"/>
      <c r="G69" s="975"/>
      <c r="H69" s="975"/>
      <c r="I69" s="975"/>
      <c r="J69" s="975"/>
      <c r="K69" s="975"/>
      <c r="L69" s="975"/>
      <c r="M69" s="975"/>
      <c r="N69" s="975"/>
      <c r="O69" s="975"/>
      <c r="P69" s="976"/>
      <c r="Q69" s="977">
        <v>5236</v>
      </c>
      <c r="R69" s="971"/>
      <c r="S69" s="971"/>
      <c r="T69" s="971"/>
      <c r="U69" s="971"/>
      <c r="V69" s="971">
        <v>4899</v>
      </c>
      <c r="W69" s="971"/>
      <c r="X69" s="971"/>
      <c r="Y69" s="971"/>
      <c r="Z69" s="971"/>
      <c r="AA69" s="971">
        <v>337</v>
      </c>
      <c r="AB69" s="971"/>
      <c r="AC69" s="971"/>
      <c r="AD69" s="971"/>
      <c r="AE69" s="971"/>
      <c r="AF69" s="971">
        <v>337</v>
      </c>
      <c r="AG69" s="971"/>
      <c r="AH69" s="971"/>
      <c r="AI69" s="971"/>
      <c r="AJ69" s="971"/>
      <c r="AK69" s="971">
        <v>863</v>
      </c>
      <c r="AL69" s="971"/>
      <c r="AM69" s="971"/>
      <c r="AN69" s="971"/>
      <c r="AO69" s="971"/>
      <c r="AP69" s="971" t="s">
        <v>544</v>
      </c>
      <c r="AQ69" s="971"/>
      <c r="AR69" s="971"/>
      <c r="AS69" s="971"/>
      <c r="AT69" s="971"/>
      <c r="AU69" s="971" t="s">
        <v>544</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548</v>
      </c>
      <c r="C70" s="975"/>
      <c r="D70" s="975"/>
      <c r="E70" s="975"/>
      <c r="F70" s="975"/>
      <c r="G70" s="975"/>
      <c r="H70" s="975"/>
      <c r="I70" s="975"/>
      <c r="J70" s="975"/>
      <c r="K70" s="975"/>
      <c r="L70" s="975"/>
      <c r="M70" s="975"/>
      <c r="N70" s="975"/>
      <c r="O70" s="975"/>
      <c r="P70" s="976"/>
      <c r="Q70" s="977">
        <v>1148479</v>
      </c>
      <c r="R70" s="971"/>
      <c r="S70" s="971"/>
      <c r="T70" s="971"/>
      <c r="U70" s="971"/>
      <c r="V70" s="971">
        <v>1132469</v>
      </c>
      <c r="W70" s="971"/>
      <c r="X70" s="971"/>
      <c r="Y70" s="971"/>
      <c r="Z70" s="971"/>
      <c r="AA70" s="971">
        <v>16010</v>
      </c>
      <c r="AB70" s="971"/>
      <c r="AC70" s="971"/>
      <c r="AD70" s="971"/>
      <c r="AE70" s="971"/>
      <c r="AF70" s="971">
        <v>16010</v>
      </c>
      <c r="AG70" s="971"/>
      <c r="AH70" s="971"/>
      <c r="AI70" s="971"/>
      <c r="AJ70" s="971"/>
      <c r="AK70" s="971">
        <v>6316</v>
      </c>
      <c r="AL70" s="971"/>
      <c r="AM70" s="971"/>
      <c r="AN70" s="971"/>
      <c r="AO70" s="971"/>
      <c r="AP70" s="971" t="s">
        <v>544</v>
      </c>
      <c r="AQ70" s="971"/>
      <c r="AR70" s="971"/>
      <c r="AS70" s="971"/>
      <c r="AT70" s="971"/>
      <c r="AU70" s="971" t="s">
        <v>544</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549</v>
      </c>
      <c r="C71" s="975"/>
      <c r="D71" s="975"/>
      <c r="E71" s="975"/>
      <c r="F71" s="975"/>
      <c r="G71" s="975"/>
      <c r="H71" s="975"/>
      <c r="I71" s="975"/>
      <c r="J71" s="975"/>
      <c r="K71" s="975"/>
      <c r="L71" s="975"/>
      <c r="M71" s="975"/>
      <c r="N71" s="975"/>
      <c r="O71" s="975"/>
      <c r="P71" s="976"/>
      <c r="Q71" s="977">
        <v>1213</v>
      </c>
      <c r="R71" s="971"/>
      <c r="S71" s="971"/>
      <c r="T71" s="971"/>
      <c r="U71" s="971"/>
      <c r="V71" s="971">
        <v>1170</v>
      </c>
      <c r="W71" s="971"/>
      <c r="X71" s="971"/>
      <c r="Y71" s="971"/>
      <c r="Z71" s="971"/>
      <c r="AA71" s="971">
        <v>43</v>
      </c>
      <c r="AB71" s="971"/>
      <c r="AC71" s="971"/>
      <c r="AD71" s="971"/>
      <c r="AE71" s="971"/>
      <c r="AF71" s="971">
        <v>43</v>
      </c>
      <c r="AG71" s="971"/>
      <c r="AH71" s="971"/>
      <c r="AI71" s="971"/>
      <c r="AJ71" s="971"/>
      <c r="AK71" s="971" t="s">
        <v>544</v>
      </c>
      <c r="AL71" s="971"/>
      <c r="AM71" s="971"/>
      <c r="AN71" s="971"/>
      <c r="AO71" s="971"/>
      <c r="AP71" s="971" t="s">
        <v>544</v>
      </c>
      <c r="AQ71" s="971"/>
      <c r="AR71" s="971"/>
      <c r="AS71" s="971"/>
      <c r="AT71" s="971"/>
      <c r="AU71" s="971" t="s">
        <v>544</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550</v>
      </c>
      <c r="C72" s="975"/>
      <c r="D72" s="975"/>
      <c r="E72" s="975"/>
      <c r="F72" s="975"/>
      <c r="G72" s="975"/>
      <c r="H72" s="975"/>
      <c r="I72" s="975"/>
      <c r="J72" s="975"/>
      <c r="K72" s="975"/>
      <c r="L72" s="975"/>
      <c r="M72" s="975"/>
      <c r="N72" s="975"/>
      <c r="O72" s="975"/>
      <c r="P72" s="976"/>
      <c r="Q72" s="977">
        <v>14253</v>
      </c>
      <c r="R72" s="971"/>
      <c r="S72" s="971"/>
      <c r="T72" s="971"/>
      <c r="U72" s="971"/>
      <c r="V72" s="971">
        <v>13791</v>
      </c>
      <c r="W72" s="971"/>
      <c r="X72" s="971"/>
      <c r="Y72" s="971"/>
      <c r="Z72" s="971"/>
      <c r="AA72" s="971">
        <v>462</v>
      </c>
      <c r="AB72" s="971"/>
      <c r="AC72" s="971"/>
      <c r="AD72" s="971"/>
      <c r="AE72" s="971"/>
      <c r="AF72" s="971">
        <v>42</v>
      </c>
      <c r="AG72" s="971"/>
      <c r="AH72" s="971"/>
      <c r="AI72" s="971"/>
      <c r="AJ72" s="971"/>
      <c r="AK72" s="971" t="s">
        <v>544</v>
      </c>
      <c r="AL72" s="971"/>
      <c r="AM72" s="971"/>
      <c r="AN72" s="971"/>
      <c r="AO72" s="971"/>
      <c r="AP72" s="971">
        <v>13352</v>
      </c>
      <c r="AQ72" s="971"/>
      <c r="AR72" s="971"/>
      <c r="AS72" s="971"/>
      <c r="AT72" s="971"/>
      <c r="AU72" s="971">
        <v>2113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16639</v>
      </c>
      <c r="AG88" s="959"/>
      <c r="AH88" s="959"/>
      <c r="AI88" s="959"/>
      <c r="AJ88" s="959"/>
      <c r="AK88" s="963"/>
      <c r="AL88" s="963"/>
      <c r="AM88" s="963"/>
      <c r="AN88" s="963"/>
      <c r="AO88" s="963"/>
      <c r="AP88" s="959">
        <v>13352</v>
      </c>
      <c r="AQ88" s="959"/>
      <c r="AR88" s="959"/>
      <c r="AS88" s="959"/>
      <c r="AT88" s="959"/>
      <c r="AU88" s="959">
        <v>2113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v>
      </c>
      <c r="CS102" s="953"/>
      <c r="CT102" s="953"/>
      <c r="CU102" s="953"/>
      <c r="CV102" s="954"/>
      <c r="CW102" s="952">
        <v>0</v>
      </c>
      <c r="CX102" s="953"/>
      <c r="CY102" s="953"/>
      <c r="CZ102" s="953"/>
      <c r="DA102" s="954"/>
      <c r="DB102" s="952" t="s">
        <v>544</v>
      </c>
      <c r="DC102" s="953"/>
      <c r="DD102" s="953"/>
      <c r="DE102" s="953"/>
      <c r="DF102" s="954"/>
      <c r="DG102" s="952">
        <v>17</v>
      </c>
      <c r="DH102" s="953"/>
      <c r="DI102" s="953"/>
      <c r="DJ102" s="953"/>
      <c r="DK102" s="954"/>
      <c r="DL102" s="952" t="s">
        <v>544</v>
      </c>
      <c r="DM102" s="953"/>
      <c r="DN102" s="953"/>
      <c r="DO102" s="953"/>
      <c r="DP102" s="954"/>
      <c r="DQ102" s="952" t="s">
        <v>544</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18" customFormat="1" ht="26.25" customHeight="1" x14ac:dyDescent="0.2">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755344</v>
      </c>
      <c r="AB110" s="889"/>
      <c r="AC110" s="889"/>
      <c r="AD110" s="889"/>
      <c r="AE110" s="890"/>
      <c r="AF110" s="891">
        <v>765543</v>
      </c>
      <c r="AG110" s="889"/>
      <c r="AH110" s="889"/>
      <c r="AI110" s="889"/>
      <c r="AJ110" s="890"/>
      <c r="AK110" s="891">
        <v>798943</v>
      </c>
      <c r="AL110" s="889"/>
      <c r="AM110" s="889"/>
      <c r="AN110" s="889"/>
      <c r="AO110" s="890"/>
      <c r="AP110" s="892">
        <v>9.1999999999999993</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6339558</v>
      </c>
      <c r="BR110" s="842"/>
      <c r="BS110" s="842"/>
      <c r="BT110" s="842"/>
      <c r="BU110" s="842"/>
      <c r="BV110" s="842">
        <v>5990797</v>
      </c>
      <c r="BW110" s="842"/>
      <c r="BX110" s="842"/>
      <c r="BY110" s="842"/>
      <c r="BZ110" s="842"/>
      <c r="CA110" s="842">
        <v>5550421</v>
      </c>
      <c r="CB110" s="842"/>
      <c r="CC110" s="842"/>
      <c r="CD110" s="842"/>
      <c r="CE110" s="842"/>
      <c r="CF110" s="866">
        <v>63.8</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8665</v>
      </c>
      <c r="BR111" s="817"/>
      <c r="BS111" s="817"/>
      <c r="BT111" s="817"/>
      <c r="BU111" s="817"/>
      <c r="BV111" s="817">
        <v>8760</v>
      </c>
      <c r="BW111" s="817"/>
      <c r="BX111" s="817"/>
      <c r="BY111" s="817"/>
      <c r="BZ111" s="817"/>
      <c r="CA111" s="817">
        <v>17171</v>
      </c>
      <c r="CB111" s="817"/>
      <c r="CC111" s="817"/>
      <c r="CD111" s="817"/>
      <c r="CE111" s="817"/>
      <c r="CF111" s="875">
        <v>0.2</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1982488</v>
      </c>
      <c r="BR112" s="817"/>
      <c r="BS112" s="817"/>
      <c r="BT112" s="817"/>
      <c r="BU112" s="817"/>
      <c r="BV112" s="817">
        <v>1671538</v>
      </c>
      <c r="BW112" s="817"/>
      <c r="BX112" s="817"/>
      <c r="BY112" s="817"/>
      <c r="BZ112" s="817"/>
      <c r="CA112" s="817">
        <v>1452958</v>
      </c>
      <c r="CB112" s="817"/>
      <c r="CC112" s="817"/>
      <c r="CD112" s="817"/>
      <c r="CE112" s="817"/>
      <c r="CF112" s="875">
        <v>16.7</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169254</v>
      </c>
      <c r="AB113" s="919"/>
      <c r="AC113" s="919"/>
      <c r="AD113" s="919"/>
      <c r="AE113" s="920"/>
      <c r="AF113" s="921">
        <v>168368</v>
      </c>
      <c r="AG113" s="919"/>
      <c r="AH113" s="919"/>
      <c r="AI113" s="919"/>
      <c r="AJ113" s="920"/>
      <c r="AK113" s="921">
        <v>153891</v>
      </c>
      <c r="AL113" s="919"/>
      <c r="AM113" s="919"/>
      <c r="AN113" s="919"/>
      <c r="AO113" s="920"/>
      <c r="AP113" s="922">
        <v>1.8</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332912</v>
      </c>
      <c r="BR113" s="817"/>
      <c r="BS113" s="817"/>
      <c r="BT113" s="817"/>
      <c r="BU113" s="817"/>
      <c r="BV113" s="817">
        <v>818277</v>
      </c>
      <c r="BW113" s="817"/>
      <c r="BX113" s="817"/>
      <c r="BY113" s="817"/>
      <c r="BZ113" s="817"/>
      <c r="CA113" s="817">
        <v>2112502</v>
      </c>
      <c r="CB113" s="817"/>
      <c r="CC113" s="817"/>
      <c r="CD113" s="817"/>
      <c r="CE113" s="817"/>
      <c r="CF113" s="875">
        <v>24.3</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509</v>
      </c>
      <c r="AB114" s="780"/>
      <c r="AC114" s="780"/>
      <c r="AD114" s="780"/>
      <c r="AE114" s="781"/>
      <c r="AF114" s="782">
        <v>2034</v>
      </c>
      <c r="AG114" s="780"/>
      <c r="AH114" s="780"/>
      <c r="AI114" s="780"/>
      <c r="AJ114" s="781"/>
      <c r="AK114" s="782">
        <v>14637</v>
      </c>
      <c r="AL114" s="780"/>
      <c r="AM114" s="780"/>
      <c r="AN114" s="780"/>
      <c r="AO114" s="781"/>
      <c r="AP114" s="824">
        <v>0.2</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1241599</v>
      </c>
      <c r="BR114" s="817"/>
      <c r="BS114" s="817"/>
      <c r="BT114" s="817"/>
      <c r="BU114" s="817"/>
      <c r="BV114" s="817">
        <v>1214825</v>
      </c>
      <c r="BW114" s="817"/>
      <c r="BX114" s="817"/>
      <c r="BY114" s="817"/>
      <c r="BZ114" s="817"/>
      <c r="CA114" s="817">
        <v>1108398</v>
      </c>
      <c r="CB114" s="817"/>
      <c r="CC114" s="817"/>
      <c r="CD114" s="817"/>
      <c r="CE114" s="817"/>
      <c r="CF114" s="875">
        <v>12.7</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8665</v>
      </c>
      <c r="DH115" s="780"/>
      <c r="DI115" s="780"/>
      <c r="DJ115" s="780"/>
      <c r="DK115" s="781"/>
      <c r="DL115" s="782">
        <v>8760</v>
      </c>
      <c r="DM115" s="780"/>
      <c r="DN115" s="780"/>
      <c r="DO115" s="780"/>
      <c r="DP115" s="781"/>
      <c r="DQ115" s="782">
        <v>17171</v>
      </c>
      <c r="DR115" s="780"/>
      <c r="DS115" s="780"/>
      <c r="DT115" s="780"/>
      <c r="DU115" s="781"/>
      <c r="DV115" s="824">
        <v>0.2</v>
      </c>
      <c r="DW115" s="825"/>
      <c r="DX115" s="825"/>
      <c r="DY115" s="825"/>
      <c r="DZ115" s="826"/>
    </row>
    <row r="116" spans="1:130" s="218" customFormat="1" ht="26.25" customHeight="1" x14ac:dyDescent="0.2">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925107</v>
      </c>
      <c r="AB117" s="903"/>
      <c r="AC117" s="903"/>
      <c r="AD117" s="903"/>
      <c r="AE117" s="904"/>
      <c r="AF117" s="905">
        <v>935945</v>
      </c>
      <c r="AG117" s="903"/>
      <c r="AH117" s="903"/>
      <c r="AI117" s="903"/>
      <c r="AJ117" s="904"/>
      <c r="AK117" s="905">
        <v>967471</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440</v>
      </c>
      <c r="BP119" s="878"/>
      <c r="BQ119" s="879">
        <v>9905222</v>
      </c>
      <c r="BR119" s="845"/>
      <c r="BS119" s="845"/>
      <c r="BT119" s="845"/>
      <c r="BU119" s="845"/>
      <c r="BV119" s="845">
        <v>9704197</v>
      </c>
      <c r="BW119" s="845"/>
      <c r="BX119" s="845"/>
      <c r="BY119" s="845"/>
      <c r="BZ119" s="845"/>
      <c r="CA119" s="845">
        <v>10241450</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3305753</v>
      </c>
      <c r="BR120" s="842"/>
      <c r="BS120" s="842"/>
      <c r="BT120" s="842"/>
      <c r="BU120" s="842"/>
      <c r="BV120" s="842">
        <v>2976371</v>
      </c>
      <c r="BW120" s="842"/>
      <c r="BX120" s="842"/>
      <c r="BY120" s="842"/>
      <c r="BZ120" s="842"/>
      <c r="CA120" s="842">
        <v>3192788</v>
      </c>
      <c r="CB120" s="842"/>
      <c r="CC120" s="842"/>
      <c r="CD120" s="842"/>
      <c r="CE120" s="842"/>
      <c r="CF120" s="866">
        <v>36.700000000000003</v>
      </c>
      <c r="CG120" s="867"/>
      <c r="CH120" s="867"/>
      <c r="CI120" s="867"/>
      <c r="CJ120" s="867"/>
      <c r="CK120" s="868" t="s">
        <v>444</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1923692</v>
      </c>
      <c r="DH120" s="842"/>
      <c r="DI120" s="842"/>
      <c r="DJ120" s="842"/>
      <c r="DK120" s="842"/>
      <c r="DL120" s="842">
        <v>1656078</v>
      </c>
      <c r="DM120" s="842"/>
      <c r="DN120" s="842"/>
      <c r="DO120" s="842"/>
      <c r="DP120" s="842"/>
      <c r="DQ120" s="842">
        <v>1443226</v>
      </c>
      <c r="DR120" s="842"/>
      <c r="DS120" s="842"/>
      <c r="DT120" s="842"/>
      <c r="DU120" s="842"/>
      <c r="DV120" s="843">
        <v>16.600000000000001</v>
      </c>
      <c r="DW120" s="843"/>
      <c r="DX120" s="843"/>
      <c r="DY120" s="843"/>
      <c r="DZ120" s="844"/>
    </row>
    <row r="121" spans="1:130" s="218" customFormat="1" ht="26.25" customHeight="1" x14ac:dyDescent="0.2">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2092380</v>
      </c>
      <c r="BR121" s="817"/>
      <c r="BS121" s="817"/>
      <c r="BT121" s="817"/>
      <c r="BU121" s="817"/>
      <c r="BV121" s="817">
        <v>1782718</v>
      </c>
      <c r="BW121" s="817"/>
      <c r="BX121" s="817"/>
      <c r="BY121" s="817"/>
      <c r="BZ121" s="817"/>
      <c r="CA121" s="817">
        <v>1559550</v>
      </c>
      <c r="CB121" s="817"/>
      <c r="CC121" s="817"/>
      <c r="CD121" s="817"/>
      <c r="CE121" s="817"/>
      <c r="CF121" s="875">
        <v>17.899999999999999</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58796</v>
      </c>
      <c r="DH121" s="817"/>
      <c r="DI121" s="817"/>
      <c r="DJ121" s="817"/>
      <c r="DK121" s="817"/>
      <c r="DL121" s="817">
        <v>15460</v>
      </c>
      <c r="DM121" s="817"/>
      <c r="DN121" s="817"/>
      <c r="DO121" s="817"/>
      <c r="DP121" s="817"/>
      <c r="DQ121" s="817">
        <v>9732</v>
      </c>
      <c r="DR121" s="817"/>
      <c r="DS121" s="817"/>
      <c r="DT121" s="817"/>
      <c r="DU121" s="817"/>
      <c r="DV121" s="794">
        <v>0.1</v>
      </c>
      <c r="DW121" s="794"/>
      <c r="DX121" s="794"/>
      <c r="DY121" s="794"/>
      <c r="DZ121" s="795"/>
    </row>
    <row r="122" spans="1:130" s="218" customFormat="1" ht="26.25" customHeight="1" x14ac:dyDescent="0.2">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6098483</v>
      </c>
      <c r="BR122" s="845"/>
      <c r="BS122" s="845"/>
      <c r="BT122" s="845"/>
      <c r="BU122" s="845"/>
      <c r="BV122" s="845">
        <v>5763278</v>
      </c>
      <c r="BW122" s="845"/>
      <c r="BX122" s="845"/>
      <c r="BY122" s="845"/>
      <c r="BZ122" s="845"/>
      <c r="CA122" s="845">
        <v>5819452</v>
      </c>
      <c r="CB122" s="845"/>
      <c r="CC122" s="845"/>
      <c r="CD122" s="845"/>
      <c r="CE122" s="845"/>
      <c r="CF122" s="846">
        <v>66.900000000000006</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448</v>
      </c>
      <c r="BP123" s="878"/>
      <c r="BQ123" s="832">
        <v>11496616</v>
      </c>
      <c r="BR123" s="833"/>
      <c r="BS123" s="833"/>
      <c r="BT123" s="833"/>
      <c r="BU123" s="833"/>
      <c r="BV123" s="833">
        <v>10522367</v>
      </c>
      <c r="BW123" s="833"/>
      <c r="BX123" s="833"/>
      <c r="BY123" s="833"/>
      <c r="BZ123" s="833"/>
      <c r="CA123" s="833">
        <v>10571790</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179014</v>
      </c>
      <c r="AB128" s="801"/>
      <c r="AC128" s="801"/>
      <c r="AD128" s="801"/>
      <c r="AE128" s="802"/>
      <c r="AF128" s="803">
        <v>179877</v>
      </c>
      <c r="AG128" s="801"/>
      <c r="AH128" s="801"/>
      <c r="AI128" s="801"/>
      <c r="AJ128" s="802"/>
      <c r="AK128" s="803">
        <v>165070</v>
      </c>
      <c r="AL128" s="801"/>
      <c r="AM128" s="801"/>
      <c r="AN128" s="801"/>
      <c r="AO128" s="802"/>
      <c r="AP128" s="804"/>
      <c r="AQ128" s="805"/>
      <c r="AR128" s="805"/>
      <c r="AS128" s="805"/>
      <c r="AT128" s="806"/>
      <c r="AU128" s="220"/>
      <c r="AV128" s="220"/>
      <c r="AW128" s="220"/>
      <c r="AX128" s="807" t="s">
        <v>462</v>
      </c>
      <c r="AY128" s="808"/>
      <c r="AZ128" s="808"/>
      <c r="BA128" s="808"/>
      <c r="BB128" s="808"/>
      <c r="BC128" s="808"/>
      <c r="BD128" s="808"/>
      <c r="BE128" s="809"/>
      <c r="BF128" s="786" t="s">
        <v>122</v>
      </c>
      <c r="BG128" s="787"/>
      <c r="BH128" s="787"/>
      <c r="BI128" s="787"/>
      <c r="BJ128" s="787"/>
      <c r="BK128" s="787"/>
      <c r="BL128" s="810"/>
      <c r="BM128" s="786">
        <v>13.46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8749758</v>
      </c>
      <c r="AB129" s="780"/>
      <c r="AC129" s="780"/>
      <c r="AD129" s="780"/>
      <c r="AE129" s="781"/>
      <c r="AF129" s="782">
        <v>9004715</v>
      </c>
      <c r="AG129" s="780"/>
      <c r="AH129" s="780"/>
      <c r="AI129" s="780"/>
      <c r="AJ129" s="781"/>
      <c r="AK129" s="782">
        <v>9316215</v>
      </c>
      <c r="AL129" s="780"/>
      <c r="AM129" s="780"/>
      <c r="AN129" s="780"/>
      <c r="AO129" s="781"/>
      <c r="AP129" s="783"/>
      <c r="AQ129" s="784"/>
      <c r="AR129" s="784"/>
      <c r="AS129" s="784"/>
      <c r="AT129" s="785"/>
      <c r="AU129" s="221"/>
      <c r="AV129" s="221"/>
      <c r="AW129" s="221"/>
      <c r="AX129" s="751" t="s">
        <v>465</v>
      </c>
      <c r="AY129" s="752"/>
      <c r="AZ129" s="752"/>
      <c r="BA129" s="752"/>
      <c r="BB129" s="752"/>
      <c r="BC129" s="752"/>
      <c r="BD129" s="752"/>
      <c r="BE129" s="753"/>
      <c r="BF129" s="770" t="s">
        <v>122</v>
      </c>
      <c r="BG129" s="771"/>
      <c r="BH129" s="771"/>
      <c r="BI129" s="771"/>
      <c r="BJ129" s="771"/>
      <c r="BK129" s="771"/>
      <c r="BL129" s="772"/>
      <c r="BM129" s="770">
        <v>18.46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672186</v>
      </c>
      <c r="AB130" s="780"/>
      <c r="AC130" s="780"/>
      <c r="AD130" s="780"/>
      <c r="AE130" s="781"/>
      <c r="AF130" s="782">
        <v>644317</v>
      </c>
      <c r="AG130" s="780"/>
      <c r="AH130" s="780"/>
      <c r="AI130" s="780"/>
      <c r="AJ130" s="781"/>
      <c r="AK130" s="782">
        <v>613759</v>
      </c>
      <c r="AL130" s="780"/>
      <c r="AM130" s="780"/>
      <c r="AN130" s="780"/>
      <c r="AO130" s="781"/>
      <c r="AP130" s="783"/>
      <c r="AQ130" s="784"/>
      <c r="AR130" s="784"/>
      <c r="AS130" s="784"/>
      <c r="AT130" s="785"/>
      <c r="AU130" s="221"/>
      <c r="AV130" s="221"/>
      <c r="AW130" s="221"/>
      <c r="AX130" s="751" t="s">
        <v>468</v>
      </c>
      <c r="AY130" s="752"/>
      <c r="AZ130" s="752"/>
      <c r="BA130" s="752"/>
      <c r="BB130" s="752"/>
      <c r="BC130" s="752"/>
      <c r="BD130" s="752"/>
      <c r="BE130" s="753"/>
      <c r="BF130" s="754">
        <v>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8077572</v>
      </c>
      <c r="AB131" s="764"/>
      <c r="AC131" s="764"/>
      <c r="AD131" s="764"/>
      <c r="AE131" s="765"/>
      <c r="AF131" s="766">
        <v>8360398</v>
      </c>
      <c r="AG131" s="764"/>
      <c r="AH131" s="764"/>
      <c r="AI131" s="764"/>
      <c r="AJ131" s="765"/>
      <c r="AK131" s="766">
        <v>8702456</v>
      </c>
      <c r="AL131" s="764"/>
      <c r="AM131" s="764"/>
      <c r="AN131" s="764"/>
      <c r="AO131" s="765"/>
      <c r="AP131" s="767"/>
      <c r="AQ131" s="768"/>
      <c r="AR131" s="768"/>
      <c r="AS131" s="768"/>
      <c r="AT131" s="769"/>
      <c r="AU131" s="221"/>
      <c r="AV131" s="221"/>
      <c r="AW131" s="221"/>
      <c r="AX131" s="729" t="s">
        <v>470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0.91496553700000005</v>
      </c>
      <c r="AB132" s="745"/>
      <c r="AC132" s="745"/>
      <c r="AD132" s="745"/>
      <c r="AE132" s="746"/>
      <c r="AF132" s="747">
        <v>1.3366708140000001</v>
      </c>
      <c r="AG132" s="745"/>
      <c r="AH132" s="745"/>
      <c r="AI132" s="745"/>
      <c r="AJ132" s="746"/>
      <c r="AK132" s="747">
        <v>2.167686915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0.1</v>
      </c>
      <c r="AB133" s="724"/>
      <c r="AC133" s="724"/>
      <c r="AD133" s="724"/>
      <c r="AE133" s="725"/>
      <c r="AF133" s="723">
        <v>0.8</v>
      </c>
      <c r="AG133" s="724"/>
      <c r="AH133" s="724"/>
      <c r="AI133" s="724"/>
      <c r="AJ133" s="725"/>
      <c r="AK133" s="723">
        <v>1.4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gH7NYmdr806cs6Jjb7bSY4Dq7eCZ4h2NHHZGGhnPqj+yuvLyfjIjzIA65v8/1UySkM6E8MORtlDGChVUdxJ/g==" saltValue="Z4SwM6O6SFSd82RoBeOL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NA0MHSxmJDDlgaZVFV6ZclyB8qTycuKkotYliLOT1mX04CqM2kbGBu+3iVj/3IrgUC+xb2sWQHo5jcaAi0sD9w==" saltValue="f+HyETSGv96nGFc8fwev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S/qDC6p7vjzzz+nUpNSOzVaxu5FF9lKjiARD+/gOsqxoO0W+pb77Rk+R6mL8mll6iR9IjtsDR+SjZ9xnOtaiQ==" saltValue="RIjXlbYaie8Rao9cupdu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482</v>
      </c>
      <c r="AL9" s="1131"/>
      <c r="AM9" s="1131"/>
      <c r="AN9" s="1132"/>
      <c r="AO9" s="269">
        <v>3745042</v>
      </c>
      <c r="AP9" s="269">
        <v>95107</v>
      </c>
      <c r="AQ9" s="270">
        <v>83961</v>
      </c>
      <c r="AR9" s="271">
        <v>13.3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483</v>
      </c>
      <c r="AL10" s="1131"/>
      <c r="AM10" s="1131"/>
      <c r="AN10" s="1132"/>
      <c r="AO10" s="272">
        <v>2963</v>
      </c>
      <c r="AP10" s="272">
        <v>75</v>
      </c>
      <c r="AQ10" s="273">
        <v>9090</v>
      </c>
      <c r="AR10" s="274">
        <v>-99.2</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484</v>
      </c>
      <c r="AL11" s="1131"/>
      <c r="AM11" s="1131"/>
      <c r="AN11" s="1132"/>
      <c r="AO11" s="272">
        <v>11327</v>
      </c>
      <c r="AP11" s="272">
        <v>288</v>
      </c>
      <c r="AQ11" s="273">
        <v>842</v>
      </c>
      <c r="AR11" s="274">
        <v>-65.8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485</v>
      </c>
      <c r="AL12" s="1131"/>
      <c r="AM12" s="1131"/>
      <c r="AN12" s="1132"/>
      <c r="AO12" s="272" t="s">
        <v>486</v>
      </c>
      <c r="AP12" s="272" t="s">
        <v>486</v>
      </c>
      <c r="AQ12" s="273">
        <v>5</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487</v>
      </c>
      <c r="AL13" s="1131"/>
      <c r="AM13" s="1131"/>
      <c r="AN13" s="1132"/>
      <c r="AO13" s="272">
        <v>123078</v>
      </c>
      <c r="AP13" s="272">
        <v>3126</v>
      </c>
      <c r="AQ13" s="273">
        <v>2396</v>
      </c>
      <c r="AR13" s="274">
        <v>30.5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488</v>
      </c>
      <c r="AL14" s="1131"/>
      <c r="AM14" s="1131"/>
      <c r="AN14" s="1132"/>
      <c r="AO14" s="272">
        <v>27880</v>
      </c>
      <c r="AP14" s="272">
        <v>708</v>
      </c>
      <c r="AQ14" s="273">
        <v>1197</v>
      </c>
      <c r="AR14" s="274">
        <v>-40.9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489</v>
      </c>
      <c r="AL15" s="1134"/>
      <c r="AM15" s="1134"/>
      <c r="AN15" s="1135"/>
      <c r="AO15" s="272">
        <v>-216866</v>
      </c>
      <c r="AP15" s="272">
        <v>-5507</v>
      </c>
      <c r="AQ15" s="273">
        <v>-4989</v>
      </c>
      <c r="AR15" s="274">
        <v>10.4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3693424</v>
      </c>
      <c r="AP16" s="272">
        <v>93796</v>
      </c>
      <c r="AQ16" s="273">
        <v>92501</v>
      </c>
      <c r="AR16" s="274">
        <v>1.4</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494</v>
      </c>
      <c r="AL21" s="1137"/>
      <c r="AM21" s="1137"/>
      <c r="AN21" s="1138"/>
      <c r="AO21" s="285">
        <v>8.43</v>
      </c>
      <c r="AP21" s="286">
        <v>7.91</v>
      </c>
      <c r="AQ21" s="287">
        <v>0.52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495</v>
      </c>
      <c r="AL22" s="1137"/>
      <c r="AM22" s="1137"/>
      <c r="AN22" s="1138"/>
      <c r="AO22" s="290">
        <v>100.5</v>
      </c>
      <c r="AP22" s="291">
        <v>97.2</v>
      </c>
      <c r="AQ22" s="292">
        <v>3.3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499</v>
      </c>
      <c r="AL32" s="1121"/>
      <c r="AM32" s="1121"/>
      <c r="AN32" s="1122"/>
      <c r="AO32" s="300">
        <v>798943</v>
      </c>
      <c r="AP32" s="300">
        <v>20290</v>
      </c>
      <c r="AQ32" s="301">
        <v>33492</v>
      </c>
      <c r="AR32" s="302">
        <v>-39.4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500</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501</v>
      </c>
      <c r="AL34" s="1121"/>
      <c r="AM34" s="1121"/>
      <c r="AN34" s="112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502</v>
      </c>
      <c r="AL35" s="1121"/>
      <c r="AM35" s="1121"/>
      <c r="AN35" s="1122"/>
      <c r="AO35" s="300">
        <v>153891</v>
      </c>
      <c r="AP35" s="300">
        <v>3908</v>
      </c>
      <c r="AQ35" s="301">
        <v>10423</v>
      </c>
      <c r="AR35" s="302">
        <v>-62.5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503</v>
      </c>
      <c r="AL36" s="1121"/>
      <c r="AM36" s="1121"/>
      <c r="AN36" s="1122"/>
      <c r="AO36" s="300">
        <v>14637</v>
      </c>
      <c r="AP36" s="300">
        <v>372</v>
      </c>
      <c r="AQ36" s="301">
        <v>3289</v>
      </c>
      <c r="AR36" s="302">
        <v>-88.7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504</v>
      </c>
      <c r="AL37" s="1121"/>
      <c r="AM37" s="1121"/>
      <c r="AN37" s="1122"/>
      <c r="AO37" s="300" t="s">
        <v>486</v>
      </c>
      <c r="AP37" s="300" t="s">
        <v>486</v>
      </c>
      <c r="AQ37" s="301">
        <v>152</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505</v>
      </c>
      <c r="AL38" s="1124"/>
      <c r="AM38" s="1124"/>
      <c r="AN38" s="1125"/>
      <c r="AO38" s="303" t="s">
        <v>486</v>
      </c>
      <c r="AP38" s="303" t="s">
        <v>486</v>
      </c>
      <c r="AQ38" s="304">
        <v>2</v>
      </c>
      <c r="AR38" s="292" t="s">
        <v>486</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506</v>
      </c>
      <c r="AL39" s="1124"/>
      <c r="AM39" s="1124"/>
      <c r="AN39" s="1125"/>
      <c r="AO39" s="300">
        <v>-165070</v>
      </c>
      <c r="AP39" s="300">
        <v>-4192</v>
      </c>
      <c r="AQ39" s="301">
        <v>-2605</v>
      </c>
      <c r="AR39" s="302">
        <v>60.9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507</v>
      </c>
      <c r="AL40" s="1121"/>
      <c r="AM40" s="1121"/>
      <c r="AN40" s="1122"/>
      <c r="AO40" s="300">
        <v>-613759</v>
      </c>
      <c r="AP40" s="300">
        <v>-15587</v>
      </c>
      <c r="AQ40" s="301">
        <v>-28956</v>
      </c>
      <c r="AR40" s="302">
        <v>-46.2</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188642</v>
      </c>
      <c r="AP41" s="300">
        <v>4791</v>
      </c>
      <c r="AQ41" s="301">
        <v>15797</v>
      </c>
      <c r="AR41" s="302">
        <v>-69.7</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477</v>
      </c>
      <c r="AN49" s="1115" t="s">
        <v>510</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817721</v>
      </c>
      <c r="AN51" s="322">
        <v>20455</v>
      </c>
      <c r="AO51" s="323">
        <v>0.6</v>
      </c>
      <c r="AP51" s="324">
        <v>53895</v>
      </c>
      <c r="AQ51" s="325">
        <v>-8.8000000000000007</v>
      </c>
      <c r="AR51" s="326">
        <v>9.4</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618741</v>
      </c>
      <c r="AN52" s="330">
        <v>15477</v>
      </c>
      <c r="AO52" s="331">
        <v>-15.1</v>
      </c>
      <c r="AP52" s="332">
        <v>31224</v>
      </c>
      <c r="AQ52" s="333">
        <v>4.4000000000000004</v>
      </c>
      <c r="AR52" s="334">
        <v>-19.5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841652</v>
      </c>
      <c r="AN53" s="322">
        <v>21206</v>
      </c>
      <c r="AO53" s="323">
        <v>3.7</v>
      </c>
      <c r="AP53" s="324">
        <v>56181</v>
      </c>
      <c r="AQ53" s="325">
        <v>4.2</v>
      </c>
      <c r="AR53" s="326">
        <v>-0.5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480563</v>
      </c>
      <c r="AN54" s="330">
        <v>12108</v>
      </c>
      <c r="AO54" s="331">
        <v>-21.8</v>
      </c>
      <c r="AP54" s="332">
        <v>32039</v>
      </c>
      <c r="AQ54" s="333">
        <v>2.6</v>
      </c>
      <c r="AR54" s="334">
        <v>-24.4</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688384</v>
      </c>
      <c r="AN55" s="322">
        <v>17383</v>
      </c>
      <c r="AO55" s="323">
        <v>-18</v>
      </c>
      <c r="AP55" s="324">
        <v>47730</v>
      </c>
      <c r="AQ55" s="325">
        <v>-15</v>
      </c>
      <c r="AR55" s="326">
        <v>-3</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507924</v>
      </c>
      <c r="AN56" s="330">
        <v>12826</v>
      </c>
      <c r="AO56" s="331">
        <v>5.9</v>
      </c>
      <c r="AP56" s="332">
        <v>26378</v>
      </c>
      <c r="AQ56" s="333">
        <v>-17.7</v>
      </c>
      <c r="AR56" s="334">
        <v>23.6</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900737</v>
      </c>
      <c r="AN57" s="322">
        <v>22805</v>
      </c>
      <c r="AO57" s="323">
        <v>31.2</v>
      </c>
      <c r="AP57" s="324">
        <v>61921</v>
      </c>
      <c r="AQ57" s="325">
        <v>29.7</v>
      </c>
      <c r="AR57" s="326">
        <v>1.5</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794867</v>
      </c>
      <c r="AN58" s="330">
        <v>20124</v>
      </c>
      <c r="AO58" s="331">
        <v>56.9</v>
      </c>
      <c r="AP58" s="332">
        <v>34719</v>
      </c>
      <c r="AQ58" s="333">
        <v>31.6</v>
      </c>
      <c r="AR58" s="334">
        <v>25.3</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869934</v>
      </c>
      <c r="AN59" s="322">
        <v>22092</v>
      </c>
      <c r="AO59" s="323">
        <v>-3.1</v>
      </c>
      <c r="AP59" s="324">
        <v>62764</v>
      </c>
      <c r="AQ59" s="325">
        <v>1.4</v>
      </c>
      <c r="AR59" s="326">
        <v>-4.5</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691277</v>
      </c>
      <c r="AN60" s="330">
        <v>17555</v>
      </c>
      <c r="AO60" s="331">
        <v>-12.8</v>
      </c>
      <c r="AP60" s="332">
        <v>36476</v>
      </c>
      <c r="AQ60" s="333">
        <v>5.0999999999999996</v>
      </c>
      <c r="AR60" s="334">
        <v>-17.899999999999999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823686</v>
      </c>
      <c r="AN61" s="337">
        <v>20788</v>
      </c>
      <c r="AO61" s="338">
        <v>2.9</v>
      </c>
      <c r="AP61" s="339">
        <v>56498</v>
      </c>
      <c r="AQ61" s="340">
        <v>2.2999999999999998</v>
      </c>
      <c r="AR61" s="326">
        <v>0.6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618674</v>
      </c>
      <c r="AN62" s="330">
        <v>15618</v>
      </c>
      <c r="AO62" s="331">
        <v>2.6</v>
      </c>
      <c r="AP62" s="332">
        <v>32167</v>
      </c>
      <c r="AQ62" s="333">
        <v>5.2</v>
      </c>
      <c r="AR62" s="334">
        <v>-2.6</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aEM0xCeOQeiY3AuEGPxWv4wD+IMC1pgFp2T6HSzp/b3AqlzGb4+kXwUIsTArA9zutAEQWSjyildiyoQrv6imCQ==" saltValue="EnVh0HNEHKMmJqDjuWFm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cnAmpZIWI+MKwZO3LK7Oiz4kn7/3Q/eKrjwe5Gvbjtk0ym5IxY20+GI4AAg0OJyQ1aTnTGnHMWUTWmSpc1KoQg==" saltValue="0mFlc6JlyT0Jpx8j6mZ0g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8epmiztbsF/btwhJC8x4dhWC+NtTigfY9sI9pLET8z7SCzls157jW7FOH7PBJIjsEnQScJ80KKK6HD4X0UyJFg==" saltValue="1sWFqAaJx3jiv8Xp9mHR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12.57</v>
      </c>
      <c r="G47" s="12">
        <v>14.33</v>
      </c>
      <c r="H47" s="12">
        <v>16.38</v>
      </c>
      <c r="I47" s="12">
        <v>14.32</v>
      </c>
      <c r="J47" s="13">
        <v>15.28</v>
      </c>
    </row>
    <row r="48" spans="2:10" ht="57.75" customHeight="1" x14ac:dyDescent="0.2">
      <c r="B48" s="14"/>
      <c r="C48" s="1141" t="s">
        <v>4</v>
      </c>
      <c r="D48" s="1141"/>
      <c r="E48" s="1142"/>
      <c r="F48" s="15">
        <v>6.82</v>
      </c>
      <c r="G48" s="16">
        <v>8.43</v>
      </c>
      <c r="H48" s="16">
        <v>7.9</v>
      </c>
      <c r="I48" s="16">
        <v>6.2</v>
      </c>
      <c r="J48" s="17">
        <v>4.3899999999999997</v>
      </c>
    </row>
    <row r="49" spans="2:10" ht="57.75" customHeight="1" thickBot="1" x14ac:dyDescent="0.25">
      <c r="B49" s="18"/>
      <c r="C49" s="1143" t="s">
        <v>5</v>
      </c>
      <c r="D49" s="1143"/>
      <c r="E49" s="1144"/>
      <c r="F49" s="19">
        <v>2.44</v>
      </c>
      <c r="G49" s="20">
        <v>3.96</v>
      </c>
      <c r="H49" s="20">
        <v>1.03</v>
      </c>
      <c r="I49" s="20" t="s">
        <v>529</v>
      </c>
      <c r="J49" s="21" t="s">
        <v>530</v>
      </c>
    </row>
    <row r="50" spans="2:10" ht="13" x14ac:dyDescent="0.2"/>
  </sheetData>
  <sheetProtection algorithmName="SHA-512" hashValue="2LnKxLUSJFCaZwzbdNDloh1GK1ZNsi75ZFTOS6FghW1H5O474IxpPayQdwYS5oRBREQnmX86R3QNXN9jOuCztA==" saltValue="1SWhmAPFtD/+BQO1byMa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2026-03-05T02:40:13Z</cp:lastPrinted>
  <dcterms:created xsi:type="dcterms:W3CDTF">2026-02-23T06:07:17Z</dcterms:created>
  <dcterms:modified xsi:type="dcterms:W3CDTF">2026-03-25T03:10:02Z</dcterms:modified>
  <cp:category/>
</cp:coreProperties>
</file>