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9C26DEC6-1921-40FF-A447-79EF75D17DFA}" xr6:coauthVersionLast="47" xr6:coauthVersionMax="47" xr10:uidLastSave="{00000000-0000-0000-0000-000000000000}"/>
  <bookViews>
    <workbookView xWindow="-30" yWindow="-16320" windowWidth="29040" windowHeight="15720" xr2:uid="{6D587A1C-0EC2-4404-9E7D-F2A892E278A7}"/>
  </bookViews>
  <sheets>
    <sheet name="4-2" sheetId="1" r:id="rId1"/>
  </sheets>
  <definedNames>
    <definedName name="_xlnm.Print_Area" localSheetId="0">'4-2'!$A$1:$H$23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20" i="1"/>
  <c r="D19" i="1"/>
  <c r="D18" i="1"/>
  <c r="H17" i="1"/>
  <c r="G17" i="1"/>
  <c r="F17" i="1"/>
  <c r="E17" i="1"/>
  <c r="D17" i="1" s="1"/>
  <c r="D16" i="1"/>
  <c r="D15" i="1"/>
  <c r="D14" i="1"/>
  <c r="D13" i="1"/>
  <c r="H12" i="1"/>
  <c r="G12" i="1"/>
  <c r="F12" i="1"/>
  <c r="E12" i="1"/>
  <c r="D12" i="1" s="1"/>
  <c r="G11" i="1"/>
  <c r="E11" i="1"/>
  <c r="D11" i="1"/>
  <c r="H10" i="1"/>
  <c r="G10" i="1"/>
  <c r="F10" i="1"/>
  <c r="E10" i="1"/>
  <c r="D10" i="1" s="1"/>
  <c r="H9" i="1"/>
  <c r="G9" i="1"/>
  <c r="G7" i="1" s="1"/>
  <c r="F9" i="1"/>
  <c r="F7" i="1" s="1"/>
  <c r="E9" i="1"/>
  <c r="D9" i="1" s="1"/>
  <c r="E8" i="1"/>
  <c r="D8" i="1" s="1"/>
  <c r="H7" i="1"/>
  <c r="D6" i="1"/>
  <c r="D5" i="1"/>
  <c r="E7" i="1" l="1"/>
  <c r="D7" i="1" s="1"/>
</calcChain>
</file>

<file path=xl/sharedStrings.xml><?xml version="1.0" encoding="utf-8"?>
<sst xmlns="http://schemas.openxmlformats.org/spreadsheetml/2006/main" count="31" uniqueCount="21">
  <si>
    <t>4-2表　母子・父子自立支援員の相談件数（県所管）</t>
    <rPh sb="8" eb="10">
      <t>フシ</t>
    </rPh>
    <rPh sb="10" eb="12">
      <t>ジリツ</t>
    </rPh>
    <rPh sb="12" eb="14">
      <t>シエン</t>
    </rPh>
    <rPh sb="14" eb="15">
      <t>イン</t>
    </rPh>
    <phoneticPr fontId="2"/>
  </si>
  <si>
    <t>(単位：件）</t>
  </si>
  <si>
    <t>区分</t>
  </si>
  <si>
    <t>総数</t>
  </si>
  <si>
    <t>生活一般</t>
  </si>
  <si>
    <t>児童</t>
  </si>
  <si>
    <t>生活援護</t>
    <rPh sb="2" eb="4">
      <t>エンゴ</t>
    </rPh>
    <phoneticPr fontId="2"/>
  </si>
  <si>
    <t>その他</t>
  </si>
  <si>
    <t>令和2年度相談件数</t>
    <rPh sb="0" eb="2">
      <t>レイワ</t>
    </rPh>
    <rPh sb="3" eb="5">
      <t>ネンド</t>
    </rPh>
    <phoneticPr fontId="2"/>
  </si>
  <si>
    <t>令和3年度相談件数</t>
    <rPh sb="0" eb="2">
      <t>レイワ</t>
    </rPh>
    <rPh sb="3" eb="5">
      <t>ネンド</t>
    </rPh>
    <phoneticPr fontId="2"/>
  </si>
  <si>
    <t>令和4年度</t>
    <rPh sb="0" eb="2">
      <t>レイワ</t>
    </rPh>
    <rPh sb="3" eb="5">
      <t>ネンド</t>
    </rPh>
    <rPh sb="4" eb="5">
      <t>ド</t>
    </rPh>
    <phoneticPr fontId="2"/>
  </si>
  <si>
    <t>相談件数</t>
  </si>
  <si>
    <t>前年度からの繰越</t>
  </si>
  <si>
    <t>新規相談件数</t>
    <phoneticPr fontId="2"/>
  </si>
  <si>
    <t>解決件数</t>
  </si>
  <si>
    <t>翌年度への繰越</t>
    <phoneticPr fontId="2"/>
  </si>
  <si>
    <t>令和5年度</t>
    <rPh sb="0" eb="2">
      <t>レイワ</t>
    </rPh>
    <rPh sb="3" eb="5">
      <t>ネンド</t>
    </rPh>
    <rPh sb="4" eb="5">
      <t>ド</t>
    </rPh>
    <phoneticPr fontId="2"/>
  </si>
  <si>
    <t>令和6年度</t>
    <rPh sb="0" eb="2">
      <t>レイワ</t>
    </rPh>
    <rPh sb="3" eb="5">
      <t>ネンド</t>
    </rPh>
    <rPh sb="4" eb="5">
      <t>ド</t>
    </rPh>
    <phoneticPr fontId="2"/>
  </si>
  <si>
    <t xml:space="preserve"> - </t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</si>
  <si>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2"/>
  </si>
  <si>
    <t>（注）（）内は、新規相談件数で内数。</t>
    <rPh sb="1" eb="2">
      <t>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</si>
</sst>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76" formatCode="&quot;(&quot;##,###&quot;)&quot;"/>
  </numFmts>
  <fonts count="5" x14ac:knownFonts="1"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distributed" vertical="center" justifyLastLine="1"/>
    </xf>
    <xf numFmtId="0" fontId="1" fillId="2" borderId="2" xfId="0" applyFont="1" applyFill="1" applyBorder="1" applyAlignment="1">
      <alignment horizontal="distributed" vertical="center" justifyLastLine="1"/>
    </xf>
    <xf numFmtId="0" fontId="1" fillId="2" borderId="3" xfId="0" applyFont="1" applyFill="1" applyBorder="1" applyAlignment="1">
      <alignment horizontal="distributed" vertical="center" justifyLastLine="1"/>
    </xf>
    <xf numFmtId="0" fontId="1" fillId="2" borderId="4" xfId="0" applyFont="1" applyFill="1" applyBorder="1" applyAlignment="1">
      <alignment horizontal="distributed" vertical="center" justifyLastLine="1"/>
    </xf>
    <xf numFmtId="0" fontId="1" fillId="2" borderId="5" xfId="0" applyFont="1" applyFill="1" applyBorder="1" applyAlignment="1">
      <alignment horizontal="distributed" vertical="center" justifyLastLine="1"/>
    </xf>
    <xf numFmtId="0" fontId="1" fillId="2" borderId="6" xfId="0" applyFont="1" applyFill="1" applyBorder="1" applyAlignment="1">
      <alignment horizontal="distributed" vertical="center" justifyLastLine="1"/>
    </xf>
    <xf numFmtId="0" fontId="1" fillId="2" borderId="7" xfId="0" applyFont="1" applyFill="1" applyBorder="1" applyAlignment="1">
      <alignment horizontal="distributed" vertical="center" justifyLastLine="1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176" fontId="3" fillId="3" borderId="11" xfId="0" applyNumberFormat="1" applyFont="1" applyFill="1" applyBorder="1" applyAlignment="1">
      <alignment vertical="center"/>
    </xf>
    <xf numFmtId="176" fontId="4" fillId="0" borderId="12" xfId="0" applyNumberFormat="1" applyFont="1" applyBorder="1" applyAlignment="1">
      <alignment vertical="center"/>
    </xf>
    <xf numFmtId="176" fontId="4" fillId="0" borderId="13" xfId="0" applyNumberFormat="1" applyFont="1" applyBorder="1" applyAlignment="1">
      <alignment vertical="center"/>
    </xf>
    <xf numFmtId="176" fontId="4" fillId="0" borderId="14" xfId="0" applyNumberFormat="1" applyFont="1" applyBorder="1" applyAlignment="1">
      <alignment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41" fontId="3" fillId="3" borderId="18" xfId="0" applyNumberFormat="1" applyFont="1" applyFill="1" applyBorder="1" applyAlignment="1">
      <alignment vertical="center"/>
    </xf>
    <xf numFmtId="41" fontId="4" fillId="0" borderId="12" xfId="0" applyNumberFormat="1" applyFont="1" applyBorder="1" applyAlignment="1">
      <alignment vertical="center"/>
    </xf>
    <xf numFmtId="41" fontId="4" fillId="0" borderId="13" xfId="0" applyNumberFormat="1" applyFont="1" applyBorder="1" applyAlignment="1">
      <alignment vertical="center"/>
    </xf>
    <xf numFmtId="41" fontId="4" fillId="0" borderId="14" xfId="0" applyNumberFormat="1" applyFont="1" applyBorder="1" applyAlignment="1">
      <alignment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41" fontId="3" fillId="3" borderId="21" xfId="0" applyNumberFormat="1" applyFont="1" applyFill="1" applyBorder="1" applyAlignment="1">
      <alignment vertical="center"/>
    </xf>
    <xf numFmtId="41" fontId="3" fillId="3" borderId="12" xfId="0" applyNumberFormat="1" applyFont="1" applyFill="1" applyBorder="1" applyAlignment="1">
      <alignment vertical="center"/>
    </xf>
    <xf numFmtId="41" fontId="3" fillId="3" borderId="13" xfId="0" applyNumberFormat="1" applyFont="1" applyFill="1" applyBorder="1" applyAlignment="1">
      <alignment vertical="center"/>
    </xf>
    <xf numFmtId="41" fontId="3" fillId="3" borderId="14" xfId="0" applyNumberFormat="1" applyFont="1" applyFill="1" applyBorder="1" applyAlignment="1">
      <alignment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41" fontId="1" fillId="0" borderId="13" xfId="0" applyNumberFormat="1" applyFont="1" applyBorder="1" applyAlignment="1">
      <alignment vertical="center"/>
    </xf>
    <xf numFmtId="41" fontId="1" fillId="0" borderId="14" xfId="0" applyNumberFormat="1" applyFont="1" applyBorder="1" applyAlignment="1">
      <alignment horizontal="right" vertical="center"/>
    </xf>
    <xf numFmtId="0" fontId="1" fillId="0" borderId="24" xfId="0" applyFont="1" applyBorder="1" applyAlignment="1">
      <alignment vertical="center"/>
    </xf>
    <xf numFmtId="0" fontId="1" fillId="0" borderId="14" xfId="0" applyFont="1" applyBorder="1" applyAlignment="1">
      <alignment vertical="center" justifyLastLine="1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vertical="center" justifyLastLine="1"/>
    </xf>
    <xf numFmtId="0" fontId="1" fillId="0" borderId="29" xfId="0" applyFont="1" applyBorder="1" applyAlignment="1">
      <alignment vertical="center" justifyLastLine="1"/>
    </xf>
    <xf numFmtId="41" fontId="3" fillId="3" borderId="30" xfId="0" applyNumberFormat="1" applyFont="1" applyFill="1" applyBorder="1" applyAlignment="1">
      <alignment vertical="center"/>
    </xf>
    <xf numFmtId="41" fontId="3" fillId="0" borderId="31" xfId="0" applyNumberFormat="1" applyFont="1" applyBorder="1" applyAlignment="1">
      <alignment vertical="center"/>
    </xf>
    <xf numFmtId="41" fontId="3" fillId="0" borderId="32" xfId="0" applyNumberFormat="1" applyFont="1" applyBorder="1" applyAlignment="1">
      <alignment vertical="center"/>
    </xf>
    <xf numFmtId="41" fontId="3" fillId="0" borderId="33" xfId="0" applyNumberFormat="1" applyFont="1" applyBorder="1" applyAlignment="1">
      <alignment horizontal="right" vertical="center"/>
    </xf>
    <xf numFmtId="0" fontId="1" fillId="0" borderId="34" xfId="0" applyFont="1" applyBorder="1" applyAlignment="1">
      <alignment horizontal="left" vertical="center"/>
    </xf>
    <xf numFmtId="0" fontId="1" fillId="0" borderId="35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36" xfId="0" applyFont="1" applyBorder="1" applyAlignment="1">
      <alignment horizontal="left" vertical="center"/>
    </xf>
    <xf numFmtId="0" fontId="1" fillId="0" borderId="32" xfId="0" applyFont="1" applyBorder="1" applyAlignment="1">
      <alignment vertical="center" justifyLastLine="1"/>
    </xf>
    <xf numFmtId="0" fontId="1" fillId="0" borderId="33" xfId="0" applyFont="1" applyBorder="1" applyAlignment="1">
      <alignment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9FD65-9FD6-4CDB-90A7-C0968247271C}">
  <sheetPr codeName="Sheet3"/>
  <dimension ref="A1:H23"/>
  <sheetViews>
    <sheetView tabSelected="1" view="pageBreakPreview" zoomScaleNormal="100" zoomScaleSheetLayoutView="100" workbookViewId="0">
      <selection sqref="A1:E1"/>
    </sheetView>
  </sheetViews>
  <sheetFormatPr defaultColWidth="9" defaultRowHeight="17.399999999999999" x14ac:dyDescent="0.2"/>
  <cols>
    <col min="1" max="1" width="11.6640625" style="2" bestFit="1" customWidth="1"/>
    <col min="2" max="2" width="3.6640625" style="2" customWidth="1"/>
    <col min="3" max="3" width="17.44140625" style="2" bestFit="1" customWidth="1"/>
    <col min="4" max="8" width="10" style="2" customWidth="1"/>
    <col min="9" max="9" width="14.77734375" style="2" customWidth="1"/>
    <col min="10" max="16384" width="9" style="2"/>
  </cols>
  <sheetData>
    <row r="1" spans="1:8" ht="18" thickBot="1" x14ac:dyDescent="0.25">
      <c r="A1" s="1" t="s">
        <v>0</v>
      </c>
      <c r="B1" s="1"/>
      <c r="C1" s="1"/>
      <c r="D1" s="1"/>
      <c r="E1" s="1"/>
      <c r="G1" s="3" t="s">
        <v>1</v>
      </c>
      <c r="H1" s="3"/>
    </row>
    <row r="2" spans="1:8" ht="18" thickBot="1" x14ac:dyDescent="0.25">
      <c r="A2" s="4" t="s">
        <v>2</v>
      </c>
      <c r="B2" s="5"/>
      <c r="C2" s="6"/>
      <c r="D2" s="7" t="s">
        <v>3</v>
      </c>
      <c r="E2" s="8" t="s">
        <v>4</v>
      </c>
      <c r="F2" s="9" t="s">
        <v>5</v>
      </c>
      <c r="G2" s="9" t="s">
        <v>6</v>
      </c>
      <c r="H2" s="10" t="s">
        <v>7</v>
      </c>
    </row>
    <row r="3" spans="1:8" x14ac:dyDescent="0.2">
      <c r="A3" s="11" t="s">
        <v>8</v>
      </c>
      <c r="B3" s="12"/>
      <c r="C3" s="13"/>
      <c r="D3" s="14">
        <v>21873</v>
      </c>
      <c r="E3" s="15">
        <v>7387</v>
      </c>
      <c r="F3" s="16">
        <v>2235</v>
      </c>
      <c r="G3" s="16">
        <v>12106</v>
      </c>
      <c r="H3" s="17">
        <v>145</v>
      </c>
    </row>
    <row r="4" spans="1:8" x14ac:dyDescent="0.2">
      <c r="A4" s="18"/>
      <c r="B4" s="19"/>
      <c r="C4" s="20"/>
      <c r="D4" s="21">
        <v>21883</v>
      </c>
      <c r="E4" s="22">
        <v>7389</v>
      </c>
      <c r="F4" s="23">
        <v>2236</v>
      </c>
      <c r="G4" s="23">
        <v>12113</v>
      </c>
      <c r="H4" s="24">
        <v>145</v>
      </c>
    </row>
    <row r="5" spans="1:8" x14ac:dyDescent="0.2">
      <c r="A5" s="11" t="s">
        <v>9</v>
      </c>
      <c r="B5" s="12"/>
      <c r="C5" s="13"/>
      <c r="D5" s="14">
        <f>SUM(E5:H5)</f>
        <v>22244</v>
      </c>
      <c r="E5" s="15">
        <v>7762</v>
      </c>
      <c r="F5" s="16">
        <v>2354</v>
      </c>
      <c r="G5" s="16">
        <v>11809</v>
      </c>
      <c r="H5" s="17">
        <v>319</v>
      </c>
    </row>
    <row r="6" spans="1:8" x14ac:dyDescent="0.2">
      <c r="A6" s="18"/>
      <c r="B6" s="19"/>
      <c r="C6" s="20"/>
      <c r="D6" s="21">
        <f>SUM(E6:H6)</f>
        <v>22278</v>
      </c>
      <c r="E6" s="22">
        <v>7781</v>
      </c>
      <c r="F6" s="23">
        <v>2359</v>
      </c>
      <c r="G6" s="23">
        <v>11819</v>
      </c>
      <c r="H6" s="24">
        <v>319</v>
      </c>
    </row>
    <row r="7" spans="1:8" x14ac:dyDescent="0.2">
      <c r="A7" s="25" t="s">
        <v>10</v>
      </c>
      <c r="B7" s="26" t="s">
        <v>11</v>
      </c>
      <c r="C7" s="27"/>
      <c r="D7" s="28">
        <f t="shared" ref="D7:D21" si="0">SUM(E7:H7)</f>
        <v>24746</v>
      </c>
      <c r="E7" s="29">
        <f>SUM(E8:E9)</f>
        <v>9284</v>
      </c>
      <c r="F7" s="30">
        <f>SUM(F8:F9)</f>
        <v>2869</v>
      </c>
      <c r="G7" s="30">
        <f>SUM(G8:G9)</f>
        <v>12403</v>
      </c>
      <c r="H7" s="31">
        <f>SUM(H8:H9)</f>
        <v>190</v>
      </c>
    </row>
    <row r="8" spans="1:8" x14ac:dyDescent="0.2">
      <c r="A8" s="32"/>
      <c r="B8" s="33"/>
      <c r="C8" s="34" t="s">
        <v>12</v>
      </c>
      <c r="D8" s="28">
        <f t="shared" si="0"/>
        <v>150</v>
      </c>
      <c r="E8" s="22">
        <f>25+2</f>
        <v>27</v>
      </c>
      <c r="F8" s="35">
        <v>1</v>
      </c>
      <c r="G8" s="23">
        <v>122</v>
      </c>
      <c r="H8" s="36">
        <v>0</v>
      </c>
    </row>
    <row r="9" spans="1:8" x14ac:dyDescent="0.2">
      <c r="A9" s="32"/>
      <c r="B9" s="37"/>
      <c r="C9" s="38" t="s">
        <v>13</v>
      </c>
      <c r="D9" s="28">
        <f t="shared" si="0"/>
        <v>24596</v>
      </c>
      <c r="E9" s="22">
        <f>8838+419</f>
        <v>9257</v>
      </c>
      <c r="F9" s="23">
        <f>2680+188</f>
        <v>2868</v>
      </c>
      <c r="G9" s="23">
        <f>11534+747</f>
        <v>12281</v>
      </c>
      <c r="H9" s="24">
        <f>187+3</f>
        <v>190</v>
      </c>
    </row>
    <row r="10" spans="1:8" x14ac:dyDescent="0.2">
      <c r="A10" s="32"/>
      <c r="B10" s="39" t="s">
        <v>14</v>
      </c>
      <c r="C10" s="40"/>
      <c r="D10" s="28">
        <f t="shared" si="0"/>
        <v>24710</v>
      </c>
      <c r="E10" s="22">
        <f>8837+420</f>
        <v>9257</v>
      </c>
      <c r="F10" s="23">
        <f>2681+188</f>
        <v>2869</v>
      </c>
      <c r="G10" s="23">
        <f>11655+739</f>
        <v>12394</v>
      </c>
      <c r="H10" s="24">
        <f>187+3</f>
        <v>190</v>
      </c>
    </row>
    <row r="11" spans="1:8" ht="18" thickBot="1" x14ac:dyDescent="0.25">
      <c r="A11" s="41"/>
      <c r="B11" s="42" t="s">
        <v>15</v>
      </c>
      <c r="C11" s="43"/>
      <c r="D11" s="44">
        <f t="shared" si="0"/>
        <v>36</v>
      </c>
      <c r="E11" s="45">
        <f>26+1</f>
        <v>27</v>
      </c>
      <c r="F11" s="46">
        <v>0</v>
      </c>
      <c r="G11" s="46">
        <f>1+8</f>
        <v>9</v>
      </c>
      <c r="H11" s="47">
        <v>0</v>
      </c>
    </row>
    <row r="12" spans="1:8" x14ac:dyDescent="0.2">
      <c r="A12" s="48" t="s">
        <v>16</v>
      </c>
      <c r="B12" s="49" t="s">
        <v>11</v>
      </c>
      <c r="C12" s="50"/>
      <c r="D12" s="28">
        <f t="shared" si="0"/>
        <v>25129</v>
      </c>
      <c r="E12" s="29">
        <f>SUM(E13:E14)</f>
        <v>10189</v>
      </c>
      <c r="F12" s="30">
        <f>SUM(F13:F14)</f>
        <v>2870</v>
      </c>
      <c r="G12" s="30">
        <f>SUM(G13:G14)</f>
        <v>11822</v>
      </c>
      <c r="H12" s="31">
        <f>SUM(H13:H14)</f>
        <v>248</v>
      </c>
    </row>
    <row r="13" spans="1:8" x14ac:dyDescent="0.2">
      <c r="A13" s="48"/>
      <c r="B13" s="33"/>
      <c r="C13" s="34" t="s">
        <v>12</v>
      </c>
      <c r="D13" s="28">
        <f t="shared" si="0"/>
        <v>29</v>
      </c>
      <c r="E13" s="22">
        <v>27</v>
      </c>
      <c r="F13" s="35">
        <v>0</v>
      </c>
      <c r="G13" s="23">
        <v>2</v>
      </c>
      <c r="H13" s="36">
        <v>0</v>
      </c>
    </row>
    <row r="14" spans="1:8" x14ac:dyDescent="0.2">
      <c r="A14" s="48"/>
      <c r="B14" s="37"/>
      <c r="C14" s="38" t="s">
        <v>13</v>
      </c>
      <c r="D14" s="28">
        <f t="shared" si="0"/>
        <v>25100</v>
      </c>
      <c r="E14" s="22">
        <v>10162</v>
      </c>
      <c r="F14" s="23">
        <v>2870</v>
      </c>
      <c r="G14" s="23">
        <v>11820</v>
      </c>
      <c r="H14" s="24">
        <v>248</v>
      </c>
    </row>
    <row r="15" spans="1:8" x14ac:dyDescent="0.2">
      <c r="A15" s="48"/>
      <c r="B15" s="51" t="s">
        <v>14</v>
      </c>
      <c r="C15" s="50"/>
      <c r="D15" s="28">
        <f t="shared" si="0"/>
        <v>25086</v>
      </c>
      <c r="E15" s="22">
        <v>10160</v>
      </c>
      <c r="F15" s="23">
        <v>2868</v>
      </c>
      <c r="G15" s="23">
        <v>11810</v>
      </c>
      <c r="H15" s="24">
        <v>248</v>
      </c>
    </row>
    <row r="16" spans="1:8" ht="18" thickBot="1" x14ac:dyDescent="0.25">
      <c r="A16" s="52"/>
      <c r="B16" s="53" t="s">
        <v>15</v>
      </c>
      <c r="C16" s="54"/>
      <c r="D16" s="44">
        <f t="shared" si="0"/>
        <v>43</v>
      </c>
      <c r="E16" s="45">
        <v>29</v>
      </c>
      <c r="F16" s="46">
        <v>2</v>
      </c>
      <c r="G16" s="46">
        <v>12</v>
      </c>
      <c r="H16" s="47">
        <v>0</v>
      </c>
    </row>
    <row r="17" spans="1:8" x14ac:dyDescent="0.2">
      <c r="A17" s="48" t="s">
        <v>17</v>
      </c>
      <c r="B17" s="49" t="s">
        <v>11</v>
      </c>
      <c r="C17" s="50"/>
      <c r="D17" s="28">
        <f t="shared" si="0"/>
        <v>21451</v>
      </c>
      <c r="E17" s="29">
        <f>SUM(E18:E19)</f>
        <v>9035</v>
      </c>
      <c r="F17" s="30">
        <f>SUM(F18:F19)</f>
        <v>2364</v>
      </c>
      <c r="G17" s="30">
        <f>SUM(G18:G19)</f>
        <v>9751</v>
      </c>
      <c r="H17" s="31">
        <f>SUM(H18:H19)</f>
        <v>301</v>
      </c>
    </row>
    <row r="18" spans="1:8" x14ac:dyDescent="0.2">
      <c r="A18" s="48"/>
      <c r="B18" s="33"/>
      <c r="C18" s="34" t="s">
        <v>12</v>
      </c>
      <c r="D18" s="28">
        <f t="shared" si="0"/>
        <v>43</v>
      </c>
      <c r="E18" s="22">
        <v>29</v>
      </c>
      <c r="F18" s="35">
        <v>2</v>
      </c>
      <c r="G18" s="23">
        <v>12</v>
      </c>
      <c r="H18" s="36" t="s">
        <v>18</v>
      </c>
    </row>
    <row r="19" spans="1:8" x14ac:dyDescent="0.2">
      <c r="A19" s="48"/>
      <c r="B19" s="37"/>
      <c r="C19" s="38" t="s">
        <v>13</v>
      </c>
      <c r="D19" s="28">
        <f t="shared" si="0"/>
        <v>21408</v>
      </c>
      <c r="E19" s="22">
        <v>9006</v>
      </c>
      <c r="F19" s="23">
        <v>2362</v>
      </c>
      <c r="G19" s="23">
        <v>9739</v>
      </c>
      <c r="H19" s="24">
        <v>301</v>
      </c>
    </row>
    <row r="20" spans="1:8" x14ac:dyDescent="0.2">
      <c r="A20" s="48"/>
      <c r="B20" s="51" t="s">
        <v>14</v>
      </c>
      <c r="C20" s="50"/>
      <c r="D20" s="28">
        <f t="shared" si="0"/>
        <v>20849</v>
      </c>
      <c r="E20" s="22">
        <v>8864</v>
      </c>
      <c r="F20" s="23">
        <v>2296</v>
      </c>
      <c r="G20" s="23">
        <v>9399</v>
      </c>
      <c r="H20" s="24">
        <v>290</v>
      </c>
    </row>
    <row r="21" spans="1:8" ht="18" thickBot="1" x14ac:dyDescent="0.25">
      <c r="A21" s="52"/>
      <c r="B21" s="53" t="s">
        <v>15</v>
      </c>
      <c r="C21" s="54"/>
      <c r="D21" s="44">
        <f t="shared" si="0"/>
        <v>602</v>
      </c>
      <c r="E21" s="45">
        <v>171</v>
      </c>
      <c r="F21" s="46">
        <v>68</v>
      </c>
      <c r="G21" s="46">
        <v>352</v>
      </c>
      <c r="H21" s="47">
        <v>11</v>
      </c>
    </row>
    <row r="22" spans="1:8" x14ac:dyDescent="0.2">
      <c r="A22" s="1" t="s">
        <v>19</v>
      </c>
      <c r="B22" s="1"/>
      <c r="C22" s="1"/>
      <c r="D22" s="1"/>
      <c r="E22" s="1"/>
      <c r="F22" s="1"/>
      <c r="G22" s="1"/>
      <c r="H22" s="1"/>
    </row>
    <row r="23" spans="1:8" x14ac:dyDescent="0.2">
      <c r="A23" s="1" t="s">
        <v>20</v>
      </c>
      <c r="B23" s="1"/>
      <c r="C23" s="1"/>
      <c r="D23" s="1"/>
      <c r="E23" s="1"/>
      <c r="F23" s="1"/>
      <c r="G23" s="1"/>
      <c r="H23" s="1"/>
    </row>
  </sheetData>
  <mergeCells count="19">
    <mergeCell ref="A22:H22"/>
    <mergeCell ref="A23:H23"/>
    <mergeCell ref="A12:A16"/>
    <mergeCell ref="B12:C12"/>
    <mergeCell ref="B15:C15"/>
    <mergeCell ref="B16:C16"/>
    <mergeCell ref="A17:A21"/>
    <mergeCell ref="B17:C17"/>
    <mergeCell ref="B20:C20"/>
    <mergeCell ref="B21:C21"/>
    <mergeCell ref="A1:E1"/>
    <mergeCell ref="G1:H1"/>
    <mergeCell ref="A2:C2"/>
    <mergeCell ref="A3:C4"/>
    <mergeCell ref="A5:C6"/>
    <mergeCell ref="A7:A11"/>
    <mergeCell ref="B7:C7"/>
    <mergeCell ref="B10:C10"/>
    <mergeCell ref="B11:C11"/>
  </mergeCells>
  <phoneticPr fontId="2"/>
  <pageMargins left="0.59055118110236227" right="0.59055118110236227" top="0.59055118110236227" bottom="0.59055118110236227" header="0.39370078740157483" footer="0.39370078740157483"/>
  <pageSetup paperSize="9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4-2</vt:lpstr>
      <vt:lpstr>'4-2'!Print_Area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2026-02-17T06:53:38Z</dcterms:created>
  <dcterms:modified xsi:type="dcterms:W3CDTF">2026-02-17T06:53:39Z</dcterms:modified>
</cp:coreProperties>
</file>