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0601\05_小田原駐在事務所\00_R7年度ファイル基準分類\10_伝産振興\10-4：産地組合\10-4-6：その他\令和８年度補助金\補助金要綱等\R８伺い\"/>
    </mc:Choice>
  </mc:AlternateContent>
  <xr:revisionPtr revIDLastSave="0" documentId="13_ncr:1_{5554627B-E16D-44E2-9812-1619D40065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５－３経費決算書（伝統的工芸品）" sheetId="6" r:id="rId1"/>
    <sheet name="（記載例）様式５－３経費決算書（伝統的工芸品）" sheetId="7" r:id="rId2"/>
  </sheets>
  <definedNames>
    <definedName name="_xlnm.Print_Area" localSheetId="1">'（記載例）様式５－３経費決算書（伝統的工芸品）'!$B$2:$I$34</definedName>
    <definedName name="_xlnm.Print_Area" localSheetId="0">'様式５－３経費決算書（伝統的工芸品）'!$B$2:$I$34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6" l="1"/>
  <c r="K12" i="6"/>
  <c r="F29" i="6" s="1"/>
  <c r="K11" i="6"/>
  <c r="K10" i="6"/>
  <c r="K9" i="6"/>
  <c r="K8" i="6"/>
  <c r="K13" i="7"/>
  <c r="K12" i="7"/>
  <c r="F29" i="7" s="1"/>
  <c r="K11" i="7"/>
  <c r="K10" i="7"/>
  <c r="K9" i="7"/>
  <c r="K8" i="7"/>
  <c r="F28" i="7" l="1"/>
  <c r="F28" i="6" l="1"/>
  <c r="E30" i="7" l="1"/>
  <c r="E31" i="7" s="1"/>
  <c r="E33" i="7" s="1"/>
  <c r="E30" i="6" l="1"/>
  <c r="E31" i="6" s="1"/>
  <c r="E33" i="6" s="1"/>
</calcChain>
</file>

<file path=xl/sharedStrings.xml><?xml version="1.0" encoding="utf-8"?>
<sst xmlns="http://schemas.openxmlformats.org/spreadsheetml/2006/main" count="64" uniqueCount="36">
  <si>
    <t>備考</t>
    <rPh sb="0" eb="2">
      <t>ビコウ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</si>
  <si>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</si>
  <si>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</si>
  <si>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</si>
  <si>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</si>
  <si>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（５）交付を受ける補助金額
　※（3）または（4）のいずれか低い額</t>
    <phoneticPr fontId="1"/>
  </si>
  <si>
    <t>（３）（２）の千円未満切捨て</t>
    <phoneticPr fontId="1"/>
  </si>
  <si>
    <t>（４）交付決定通知書に記載の
　補助金額</t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</si>
  <si>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</si>
  <si>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</si>
  <si>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</si>
  <si>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</si>
  <si>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　※経費の合計(上限反映なし)</t>
    <phoneticPr fontId="1"/>
  </si>
  <si>
    <t>（１）補助対象経費（合計）</t>
    <phoneticPr fontId="1"/>
  </si>
  <si>
    <t>（３）（２）の千円未満切捨て</t>
    <phoneticPr fontId="1"/>
  </si>
  <si>
    <t>(単位：円)</t>
    <rPh sb="1" eb="3">
      <t>タンイ</t>
    </rPh>
    <rPh sb="4" eb="5">
      <t>エン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</si>
  <si>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</si>
  <si>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１台</t>
    <rPh sb="1" eb="2">
      <t>ダイ</t>
    </rPh>
    <phoneticPr fontId="1"/>
  </si>
  <si>
    <t>（２）補助対象経費合計×２/３
　※円未満切捨て</t>
    <phoneticPr fontId="1"/>
  </si>
  <si>
    <t>←この金額を様式５の
　「Ｂ　補助金確定額」に転記</t>
    <phoneticPr fontId="1"/>
  </si>
  <si>
    <t xml:space="preserve"> (様式５－３)　　　　　経費決算書（伝統的工芸品産業振興事業）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19" eb="31">
      <t>デントウテキコウゲイヒンサンギョウシンコウジギョウ</t>
    </rPh>
    <phoneticPr fontId="1"/>
  </si>
  <si>
    <t>←この金額を様式５の
「Ｂ　補助金確定額」に転記</t>
    <phoneticPr fontId="1"/>
  </si>
  <si>
    <t xml:space="preserve"> (様式５－３)　　　　　経費決算書（伝統的工芸品産業振興事業）</t>
    <rPh sb="2" eb="4">
      <t>ヨウシキ</t>
    </rPh>
    <rPh sb="13" eb="15">
      <t>ケイヒ</t>
    </rPh>
    <rPh sb="15" eb="17">
      <t>ケッサン</t>
    </rPh>
    <rPh sb="17" eb="18">
      <t>ショ</t>
    </rPh>
    <rPh sb="18" eb="19">
      <t>シュウショ</t>
    </rPh>
    <rPh sb="19" eb="25">
      <t>デントウテキコウゲイヒン</t>
    </rPh>
    <rPh sb="25" eb="31">
      <t>サンギョウシンコウジギョウ</t>
    </rPh>
    <phoneticPr fontId="1"/>
  </si>
  <si>
    <t>○○展出展費</t>
    <rPh sb="2" eb="3">
      <t>テン</t>
    </rPh>
    <rPh sb="3" eb="5">
      <t>シュッテン</t>
    </rPh>
    <rPh sb="5" eb="6">
      <t>ヒ</t>
    </rPh>
    <phoneticPr fontId="1"/>
  </si>
  <si>
    <t>木工旋盤</t>
    <phoneticPr fontId="1"/>
  </si>
  <si>
    <t>講師謝金</t>
    <phoneticPr fontId="1"/>
  </si>
  <si>
    <t>原材料購入費</t>
    <phoneticPr fontId="1"/>
  </si>
  <si>
    <t>１回</t>
    <rPh sb="1" eb="2">
      <t>カイ</t>
    </rPh>
    <phoneticPr fontId="1"/>
  </si>
  <si>
    <t>①販路拡大事業</t>
    <rPh sb="1" eb="3">
      <t>ハンロ</t>
    </rPh>
    <rPh sb="3" eb="5">
      <t>カクダイ</t>
    </rPh>
    <rPh sb="5" eb="7">
      <t>ジギョウ</t>
    </rPh>
    <phoneticPr fontId="1"/>
  </si>
  <si>
    <t>②認知度向上事業</t>
    <rPh sb="1" eb="8">
      <t>ニンチドコウジョウジギョウ</t>
    </rPh>
    <phoneticPr fontId="1"/>
  </si>
  <si>
    <t>③商品開発事業</t>
    <rPh sb="1" eb="3">
      <t>ショウヒン</t>
    </rPh>
    <rPh sb="3" eb="5">
      <t>カイハツ</t>
    </rPh>
    <rPh sb="5" eb="7">
      <t>ジギョウ</t>
    </rPh>
    <phoneticPr fontId="1"/>
  </si>
  <si>
    <t>④生産性向上事業</t>
    <rPh sb="1" eb="4">
      <t>セイサンセイ</t>
    </rPh>
    <rPh sb="4" eb="6">
      <t>コウジョウ</t>
    </rPh>
    <rPh sb="6" eb="8">
      <t>ジギョウ</t>
    </rPh>
    <phoneticPr fontId="1"/>
  </si>
  <si>
    <t>⑤後継者育成・確保事業</t>
    <rPh sb="1" eb="4">
      <t>コウケイシャ</t>
    </rPh>
    <rPh sb="4" eb="6">
      <t>イクセイ</t>
    </rPh>
    <rPh sb="7" eb="9">
      <t>カクホ</t>
    </rPh>
    <rPh sb="9" eb="11">
      <t>ジギョウ</t>
    </rPh>
    <phoneticPr fontId="1"/>
  </si>
  <si>
    <t>⑥人材育成・地域産業振興事業</t>
    <rPh sb="1" eb="3">
      <t>ジンザイ</t>
    </rPh>
    <rPh sb="3" eb="5">
      <t>イクセイ</t>
    </rPh>
    <rPh sb="6" eb="8">
      <t>チイキ</t>
    </rPh>
    <rPh sb="8" eb="10">
      <t>サンギョウ</t>
    </rPh>
    <rPh sb="10" eb="12">
      <t>シンコウ</t>
    </rPh>
    <rPh sb="12" eb="14">
      <t>ジギョウ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</si>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</sst>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i/>
      <sz val="10"/>
      <color rgb="FFFF0000"/>
      <name val="ＭＳ ゴシック (見出しのフォント - 日本語)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0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176" fontId="3" fillId="2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vertical="center"/>
    </xf>
    <xf numFmtId="176" fontId="2" fillId="0" borderId="5" xfId="0" applyNumberFormat="1" applyFont="1" applyBorder="1" applyAlignment="1" applyProtection="1">
      <alignment horizontal="right" vertical="center"/>
    </xf>
    <xf numFmtId="0" fontId="3" fillId="0" borderId="5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176" fontId="11" fillId="2" borderId="5" xfId="0" applyNumberFormat="1" applyFont="1" applyFill="1" applyBorder="1" applyAlignment="1" applyProtection="1">
      <alignment horizontal="right" vertical="center"/>
      <protection locked="0"/>
    </xf>
    <xf numFmtId="176" fontId="12" fillId="0" borderId="5" xfId="0" applyNumberFormat="1" applyFont="1" applyBorder="1" applyAlignment="1" applyProtection="1">
      <alignment vertical="center"/>
    </xf>
    <xf numFmtId="176" fontId="12" fillId="0" borderId="5" xfId="0" applyNumberFormat="1" applyFont="1" applyBorder="1" applyAlignment="1" applyProtection="1">
      <alignment horizontal="right" vertical="center"/>
    </xf>
    <xf numFmtId="176" fontId="12" fillId="0" borderId="5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 wrapText="1"/>
    </xf>
    <xf numFmtId="176" fontId="3" fillId="0" borderId="5" xfId="0" applyNumberFormat="1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176" fontId="10" fillId="0" borderId="3" xfId="0" applyNumberFormat="1" applyFont="1" applyBorder="1" applyAlignment="1" applyProtection="1">
      <alignment horizontal="left" vertical="center" wrapText="1"/>
    </xf>
    <xf numFmtId="176" fontId="10" fillId="0" borderId="2" xfId="0" applyNumberFormat="1" applyFont="1" applyBorder="1" applyAlignment="1" applyProtection="1">
      <alignment horizontal="left" vertical="center" wrapText="1"/>
    </xf>
    <xf numFmtId="176" fontId="10" fillId="0" borderId="1" xfId="0" applyNumberFormat="1" applyFont="1" applyBorder="1" applyAlignment="1" applyProtection="1">
      <alignment horizontal="left" vertical="center" wrapText="1"/>
    </xf>
    <xf numFmtId="176" fontId="3" fillId="0" borderId="8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0" fillId="0" borderId="8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176" fontId="12" fillId="0" borderId="7" xfId="0" applyNumberFormat="1" applyFont="1" applyBorder="1" applyAlignment="1" applyProtection="1">
      <alignment horizontal="right" vertical="center"/>
    </xf>
    <xf numFmtId="176" fontId="12" fillId="0" borderId="9" xfId="0" applyNumberFormat="1" applyFont="1" applyBorder="1" applyAlignment="1" applyProtection="1">
      <alignment horizontal="right" vertical="center"/>
    </xf>
    <xf numFmtId="176" fontId="12" fillId="0" borderId="5" xfId="0" applyNumberFormat="1" applyFont="1" applyBorder="1" applyAlignment="1" applyProtection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76" fontId="3" fillId="2" borderId="7" xfId="0" applyNumberFormat="1" applyFont="1" applyFill="1" applyBorder="1" applyAlignment="1" applyProtection="1">
      <alignment horizontal="right" vertical="center"/>
    </xf>
    <xf numFmtId="176" fontId="3" fillId="2" borderId="9" xfId="0" applyNumberFormat="1" applyFont="1" applyFill="1" applyBorder="1" applyAlignment="1" applyProtection="1">
      <alignment horizontal="right" vertical="center"/>
    </xf>
    <xf numFmtId="0" fontId="9" fillId="2" borderId="7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9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34207</xdr:colOff>
      <xdr:row>12</xdr:row>
      <xdr:rowOff>90447</xdr:rowOff>
    </xdr:from>
    <xdr:to>
      <xdr:col>3</xdr:col>
      <xdr:colOff>778565</xdr:colOff>
      <xdr:row>15</xdr:row>
      <xdr:rowOff>190500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99250" y="2981077"/>
          <a:ext cx="1837663" cy="1069119"/>
        </a:xfrm>
        <a:prstGeom prst="wedgeRoundRectCallout">
          <a:avLst>
            <a:gd name="adj1" fmla="val 27779"/>
            <a:gd name="adj2" fmla="val -8269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・原則として品目ごとに記載してください。　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（１つの発注書ごとに１行を目安として記載（発注書の内訳は転記不要））</a:t>
          </a: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231748</xdr:colOff>
      <xdr:row>16</xdr:row>
      <xdr:rowOff>267115</xdr:rowOff>
    </xdr:from>
    <xdr:to>
      <xdr:col>4</xdr:col>
      <xdr:colOff>422413</xdr:colOff>
      <xdr:row>18</xdr:row>
      <xdr:rowOff>281609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6791" y="4449832"/>
          <a:ext cx="2195057" cy="660538"/>
        </a:xfrm>
        <a:prstGeom prst="wedgeRoundRectCallout">
          <a:avLst>
            <a:gd name="adj1" fmla="val 88560"/>
            <a:gd name="adj2" fmla="val -34489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・税抜金額で記載してください。</a:t>
          </a: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・補助上限がある経費でも総額を記載してください。</a:t>
          </a:r>
        </a:p>
      </xdr:txBody>
    </xdr:sp>
    <xdr:clientData/>
  </xdr:twoCellAnchor>
  <xdr:twoCellAnchor>
    <xdr:from>
      <xdr:col>4</xdr:col>
      <xdr:colOff>770276</xdr:colOff>
      <xdr:row>12</xdr:row>
      <xdr:rowOff>315572</xdr:rowOff>
    </xdr:from>
    <xdr:to>
      <xdr:col>7</xdr:col>
      <xdr:colOff>530086</xdr:colOff>
      <xdr:row>18</xdr:row>
      <xdr:rowOff>124242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39711" y="3206202"/>
          <a:ext cx="2145201" cy="1746801"/>
        </a:xfrm>
        <a:prstGeom prst="wedgeRoundRectCallout">
          <a:avLst>
            <a:gd name="adj1" fmla="val 34302"/>
            <a:gd name="adj2" fmla="val -8846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・購入した数量等を記載してください。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・月額利用料の場合は、ひと月当たりの利用料と利用月数</a:t>
          </a: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を記載してください。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利用開始月から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日（日）までの利用分（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00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31</a:t>
          </a:r>
          <a:r>
            <a:rPr lang="ja-JP" altLang="en-US" sz="100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日（日）までに「支払い」が完了している必要があります）。</a:t>
          </a:r>
          <a:endParaRPr lang="en-US" altLang="ja-JP" sz="1000" kern="100">
            <a:solidFill>
              <a:srgbClr val="FF0000"/>
            </a:solidFill>
            <a:effectLst/>
            <a:latin typeface="ＭＳ 明朝" panose="02020609040205080304" pitchFamily="17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4"/>
  <sheetViews>
    <sheetView showGridLines="0" view="pageBreakPreview" zoomScale="85" zoomScaleNormal="100" zoomScaleSheetLayoutView="85" workbookViewId="0">
      <selection activeCell="O8" sqref="O8"/>
    </sheetView>
  </sheetViews>
  <sheetFormatPr defaultRowHeight="14.25"/>
  <cols>
    <col min="1" max="1" width="1.75" customWidth="1"/>
    <col min="2" max="2" width="1.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375" customWidth="1"/>
    <col min="9" max="9" width="1.5" style="28" customWidth="1"/>
    <col min="10" max="10" width="24.75" hidden="1" customWidth="1"/>
    <col min="11" max="11" width="15.875" hidden="1" customWidth="1"/>
    <col min="12" max="12" width="9" hidden="1" customWidth="1"/>
    <col min="13" max="13" width="26.375" hidden="1" customWidth="1"/>
  </cols>
  <sheetData>
    <row r="1" spans="1:13">
      <c r="B1" s="1"/>
      <c r="C1" s="1"/>
      <c r="D1" s="1"/>
      <c r="E1" s="1"/>
      <c r="F1" s="1"/>
      <c r="G1" s="1"/>
      <c r="H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J2" s="1"/>
    </row>
    <row r="3" spans="1:13" ht="17.25">
      <c r="A3" s="1"/>
      <c r="B3" s="9" t="s">
        <v>20</v>
      </c>
      <c r="C3" s="10"/>
      <c r="D3" s="10"/>
      <c r="E3" s="10"/>
      <c r="F3" s="10"/>
      <c r="G3" s="10"/>
      <c r="H3" s="8"/>
      <c r="J3" s="1"/>
      <c r="M3" s="8"/>
    </row>
    <row r="4" spans="1:13">
      <c r="A4" s="1"/>
      <c r="B4" s="8"/>
      <c r="C4" s="8"/>
      <c r="D4" s="8"/>
      <c r="E4" s="8"/>
      <c r="F4" s="8"/>
      <c r="G4" s="8"/>
      <c r="H4" s="8"/>
      <c r="I4" s="29"/>
      <c r="J4" s="1"/>
      <c r="M4" s="19"/>
    </row>
    <row r="5" spans="1:13">
      <c r="A5" s="1"/>
      <c r="B5" s="8"/>
      <c r="C5" s="8"/>
      <c r="D5" s="8"/>
      <c r="E5" s="8"/>
      <c r="F5" s="8"/>
      <c r="G5" s="11"/>
      <c r="H5" s="12"/>
      <c r="I5" s="29"/>
      <c r="J5" s="1"/>
      <c r="M5" s="20"/>
    </row>
    <row r="6" spans="1:13">
      <c r="A6" s="1"/>
      <c r="B6" s="10"/>
      <c r="C6" s="10" t="s">
        <v>16</v>
      </c>
      <c r="D6" s="10"/>
      <c r="E6" s="8"/>
      <c r="F6" s="8"/>
      <c r="G6" s="12"/>
      <c r="H6" s="12" t="s">
        <v>15</v>
      </c>
      <c r="I6" s="30"/>
      <c r="J6" s="1"/>
      <c r="M6" s="21"/>
    </row>
    <row r="7" spans="1:13">
      <c r="A7" s="1"/>
      <c r="B7" s="8"/>
      <c r="C7" s="27" t="s">
        <v>3</v>
      </c>
      <c r="D7" s="60" t="s">
        <v>4</v>
      </c>
      <c r="E7" s="61"/>
      <c r="F7" s="60" t="s">
        <v>1</v>
      </c>
      <c r="G7" s="61"/>
      <c r="H7" s="27" t="s">
        <v>0</v>
      </c>
      <c r="I7" s="31"/>
      <c r="J7" s="1"/>
      <c r="M7" s="18"/>
    </row>
    <row r="8" spans="1:13" ht="25.5" customHeight="1">
      <c r="A8" s="1"/>
      <c r="B8" s="8"/>
      <c r="C8" s="2"/>
      <c r="D8" s="54"/>
      <c r="E8" s="55"/>
      <c r="F8" s="56"/>
      <c r="G8" s="57"/>
      <c r="H8" s="2"/>
      <c r="I8" s="32"/>
      <c r="J8" s="4" t="s">
        <v>8</v>
      </c>
      <c r="K8" s="5">
        <f>SUMIF(C8:C27,"①販路拡大事業",F8:G27)</f>
        <v>0</v>
      </c>
      <c r="L8" s="4"/>
      <c r="M8" s="7" t="s">
        <v>2</v>
      </c>
    </row>
    <row r="9" spans="1:13" ht="25.5" customHeight="1">
      <c r="A9" s="1"/>
      <c r="B9" s="8"/>
      <c r="C9" s="2"/>
      <c r="D9" s="54"/>
      <c r="E9" s="55"/>
      <c r="F9" s="56"/>
      <c r="G9" s="57"/>
      <c r="H9" s="2"/>
      <c r="I9" s="32"/>
      <c r="J9" s="4" t="s">
        <v>9</v>
      </c>
      <c r="K9" s="5">
        <f>SUMIF(C8:C27,"②認知度向上事業",F8:G27)</f>
        <v>0</v>
      </c>
      <c r="L9" s="4"/>
      <c r="M9" s="17" t="s">
        <v>28</v>
      </c>
    </row>
    <row r="10" spans="1:13" ht="25.5" customHeight="1">
      <c r="A10" s="1"/>
      <c r="B10" s="8"/>
      <c r="C10" s="2"/>
      <c r="D10" s="54"/>
      <c r="E10" s="55"/>
      <c r="F10" s="56"/>
      <c r="G10" s="57"/>
      <c r="H10" s="2"/>
      <c r="I10" s="32"/>
      <c r="J10" s="4" t="s">
        <v>10</v>
      </c>
      <c r="K10" s="5">
        <f>SUMIF(C8:C27,"③商品開発事業",F8:G27)</f>
        <v>0</v>
      </c>
      <c r="L10" s="4"/>
      <c r="M10" s="18" t="s">
        <v>29</v>
      </c>
    </row>
    <row r="11" spans="1:13" ht="25.5" customHeight="1">
      <c r="A11" s="1"/>
      <c r="B11" s="8"/>
      <c r="C11" s="2"/>
      <c r="D11" s="54"/>
      <c r="E11" s="55"/>
      <c r="F11" s="56"/>
      <c r="G11" s="57"/>
      <c r="H11" s="2"/>
      <c r="I11" s="32"/>
      <c r="J11" s="6" t="s">
        <v>11</v>
      </c>
      <c r="K11" s="5">
        <f>SUMIF(C8:C27,"④生産性向上事業",F8:G27)</f>
        <v>0</v>
      </c>
      <c r="L11" s="4"/>
      <c r="M11" s="18" t="s">
        <v>30</v>
      </c>
    </row>
    <row r="12" spans="1:13" ht="25.5" customHeight="1">
      <c r="A12" s="1"/>
      <c r="B12" s="8"/>
      <c r="C12" s="2"/>
      <c r="D12" s="54"/>
      <c r="E12" s="55"/>
      <c r="F12" s="56"/>
      <c r="G12" s="57"/>
      <c r="H12" s="2"/>
      <c r="I12" s="32"/>
      <c r="J12" s="6" t="s">
        <v>34</v>
      </c>
      <c r="K12" s="5">
        <f>SUMIF(C10:C29,"⑤後継者育成・確保事業",F10:G29)</f>
        <v>0</v>
      </c>
      <c r="L12" s="4"/>
      <c r="M12" s="18" t="s">
        <v>31</v>
      </c>
    </row>
    <row r="13" spans="1:13" ht="25.5" customHeight="1">
      <c r="A13" s="1"/>
      <c r="B13" s="8"/>
      <c r="C13" s="2"/>
      <c r="D13" s="54"/>
      <c r="E13" s="55"/>
      <c r="F13" s="56"/>
      <c r="G13" s="57"/>
      <c r="H13" s="2"/>
      <c r="I13" s="32"/>
      <c r="J13" s="6" t="s">
        <v>35</v>
      </c>
      <c r="K13" s="5">
        <f>SUMIF(C10:C29,"⑥人材育成・地域産業振興事業",F10:G29)</f>
        <v>0</v>
      </c>
      <c r="M13" s="18" t="s">
        <v>32</v>
      </c>
    </row>
    <row r="14" spans="1:13" ht="25.5" customHeight="1">
      <c r="A14" s="1"/>
      <c r="B14" s="8"/>
      <c r="C14" s="2"/>
      <c r="D14" s="54"/>
      <c r="E14" s="55"/>
      <c r="F14" s="56"/>
      <c r="G14" s="57"/>
      <c r="H14" s="2"/>
      <c r="I14" s="32"/>
      <c r="J14" s="1"/>
      <c r="M14" s="18" t="s">
        <v>33</v>
      </c>
    </row>
    <row r="15" spans="1:13" ht="25.5" customHeight="1">
      <c r="A15" s="1"/>
      <c r="B15" s="8"/>
      <c r="C15" s="2"/>
      <c r="D15" s="54"/>
      <c r="E15" s="55"/>
      <c r="F15" s="56"/>
      <c r="G15" s="57"/>
      <c r="H15" s="2"/>
      <c r="I15" s="32"/>
      <c r="J15" s="1"/>
      <c r="M15" s="26"/>
    </row>
    <row r="16" spans="1:13" ht="25.5" customHeight="1">
      <c r="A16" s="1"/>
      <c r="B16" s="8"/>
      <c r="C16" s="2"/>
      <c r="D16" s="54"/>
      <c r="E16" s="55"/>
      <c r="F16" s="56"/>
      <c r="G16" s="57"/>
      <c r="H16" s="2"/>
      <c r="I16" s="32"/>
      <c r="J16" s="1"/>
      <c r="M16" s="26"/>
    </row>
    <row r="17" spans="1:10" ht="25.5" customHeight="1">
      <c r="A17" s="1"/>
      <c r="B17" s="8"/>
      <c r="C17" s="2"/>
      <c r="D17" s="54"/>
      <c r="E17" s="55"/>
      <c r="F17" s="56"/>
      <c r="G17" s="57"/>
      <c r="H17" s="2"/>
      <c r="I17" s="32"/>
      <c r="J17" s="1"/>
    </row>
    <row r="18" spans="1:10" ht="25.5" customHeight="1">
      <c r="A18" s="1"/>
      <c r="B18" s="8"/>
      <c r="C18" s="2"/>
      <c r="D18" s="54"/>
      <c r="E18" s="55"/>
      <c r="F18" s="56"/>
      <c r="G18" s="57"/>
      <c r="H18" s="2"/>
      <c r="I18" s="32"/>
      <c r="J18" s="1"/>
    </row>
    <row r="19" spans="1:10" ht="25.5" customHeight="1">
      <c r="A19" s="1"/>
      <c r="B19" s="8"/>
      <c r="C19" s="2"/>
      <c r="D19" s="54"/>
      <c r="E19" s="55"/>
      <c r="F19" s="56"/>
      <c r="G19" s="57"/>
      <c r="H19" s="2"/>
      <c r="I19" s="32"/>
      <c r="J19" s="1"/>
    </row>
    <row r="20" spans="1:10" ht="25.5" customHeight="1">
      <c r="A20" s="1"/>
      <c r="B20" s="8"/>
      <c r="C20" s="2"/>
      <c r="D20" s="54"/>
      <c r="E20" s="55"/>
      <c r="F20" s="56"/>
      <c r="G20" s="57"/>
      <c r="H20" s="2"/>
      <c r="I20" s="32"/>
      <c r="J20" s="1"/>
    </row>
    <row r="21" spans="1:10" ht="25.5" customHeight="1">
      <c r="A21" s="1"/>
      <c r="B21" s="8"/>
      <c r="C21" s="2"/>
      <c r="D21" s="54"/>
      <c r="E21" s="55"/>
      <c r="F21" s="56"/>
      <c r="G21" s="57"/>
      <c r="H21" s="2"/>
      <c r="I21" s="32"/>
      <c r="J21" s="1"/>
    </row>
    <row r="22" spans="1:10" ht="25.5" customHeight="1">
      <c r="A22" s="1"/>
      <c r="B22" s="8"/>
      <c r="C22" s="2"/>
      <c r="D22" s="54"/>
      <c r="E22" s="55"/>
      <c r="F22" s="56"/>
      <c r="G22" s="57"/>
      <c r="H22" s="2"/>
      <c r="I22" s="32"/>
      <c r="J22" s="1"/>
    </row>
    <row r="23" spans="1:10" ht="25.5" customHeight="1">
      <c r="A23" s="1"/>
      <c r="B23" s="8"/>
      <c r="C23" s="2"/>
      <c r="D23" s="54"/>
      <c r="E23" s="55"/>
      <c r="F23" s="56"/>
      <c r="G23" s="57"/>
      <c r="H23" s="2"/>
      <c r="I23" s="32"/>
      <c r="J23" s="1"/>
    </row>
    <row r="24" spans="1:10" ht="25.5" customHeight="1">
      <c r="A24" s="1"/>
      <c r="B24" s="8"/>
      <c r="C24" s="2"/>
      <c r="D24" s="54"/>
      <c r="E24" s="55"/>
      <c r="F24" s="56"/>
      <c r="G24" s="57"/>
      <c r="H24" s="2"/>
      <c r="I24" s="32"/>
      <c r="J24" s="1"/>
    </row>
    <row r="25" spans="1:10" ht="25.5" customHeight="1">
      <c r="A25" s="1"/>
      <c r="B25" s="8"/>
      <c r="C25" s="2"/>
      <c r="D25" s="54"/>
      <c r="E25" s="55"/>
      <c r="F25" s="56"/>
      <c r="G25" s="57"/>
      <c r="H25" s="2"/>
      <c r="I25" s="32"/>
      <c r="J25" s="1"/>
    </row>
    <row r="26" spans="1:10" ht="25.5" customHeight="1">
      <c r="A26" s="1"/>
      <c r="B26" s="8"/>
      <c r="C26" s="2"/>
      <c r="D26" s="54"/>
      <c r="E26" s="55"/>
      <c r="F26" s="56"/>
      <c r="G26" s="57"/>
      <c r="H26" s="2"/>
      <c r="I26" s="32"/>
      <c r="J26" s="1"/>
    </row>
    <row r="27" spans="1:10" ht="25.5" customHeight="1">
      <c r="A27" s="1"/>
      <c r="B27" s="8"/>
      <c r="C27" s="2"/>
      <c r="D27" s="54"/>
      <c r="E27" s="55"/>
      <c r="F27" s="56"/>
      <c r="G27" s="57"/>
      <c r="H27" s="2"/>
      <c r="I27" s="32"/>
      <c r="J27" s="1"/>
    </row>
    <row r="28" spans="1:10" ht="28.9" customHeight="1">
      <c r="A28" s="1"/>
      <c r="B28" s="8"/>
      <c r="C28" s="42" t="s">
        <v>12</v>
      </c>
      <c r="D28" s="43"/>
      <c r="E28" s="44"/>
      <c r="F28" s="58">
        <f>SUM(F8:G27)</f>
        <v>0</v>
      </c>
      <c r="G28" s="59"/>
      <c r="H28" s="37"/>
      <c r="I28" s="33"/>
      <c r="J28" s="1"/>
    </row>
    <row r="29" spans="1:10" ht="28.9" customHeight="1">
      <c r="A29" s="1"/>
      <c r="B29" s="8"/>
      <c r="C29" s="42" t="s">
        <v>13</v>
      </c>
      <c r="D29" s="43"/>
      <c r="E29" s="44"/>
      <c r="F29" s="41">
        <f>SUM(K8:K13)</f>
        <v>0</v>
      </c>
      <c r="G29" s="41"/>
      <c r="H29" s="37"/>
      <c r="I29" s="33"/>
      <c r="J29" s="1"/>
    </row>
    <row r="30" spans="1:10" ht="28.9" customHeight="1">
      <c r="A30" s="1"/>
      <c r="B30" s="8"/>
      <c r="C30" s="38" t="s">
        <v>18</v>
      </c>
      <c r="D30" s="39"/>
      <c r="E30" s="15">
        <f>IF(ROUNDDOWN($F$29*2/3,0)&gt;=1000000,1000000,ROUNDDOWN($F$29*2/3,0))</f>
        <v>0</v>
      </c>
      <c r="F30" s="48"/>
      <c r="G30" s="49"/>
      <c r="H30" s="50"/>
      <c r="I30" s="34"/>
      <c r="J30" s="1"/>
    </row>
    <row r="31" spans="1:10" ht="28.9" customHeight="1">
      <c r="A31" s="1"/>
      <c r="B31" s="8"/>
      <c r="C31" s="38" t="s">
        <v>14</v>
      </c>
      <c r="D31" s="40"/>
      <c r="E31" s="16">
        <f>ROUNDDOWN($E$30,-3)</f>
        <v>0</v>
      </c>
      <c r="F31" s="48"/>
      <c r="G31" s="49"/>
      <c r="H31" s="50"/>
      <c r="I31" s="34"/>
      <c r="J31" s="1"/>
    </row>
    <row r="32" spans="1:10" ht="28.9" customHeight="1">
      <c r="A32" s="1"/>
      <c r="B32" s="8"/>
      <c r="C32" s="38" t="s">
        <v>7</v>
      </c>
      <c r="D32" s="40"/>
      <c r="E32" s="3"/>
      <c r="F32" s="51"/>
      <c r="G32" s="52"/>
      <c r="H32" s="53"/>
      <c r="I32" s="35"/>
      <c r="J32" s="1"/>
    </row>
    <row r="33" spans="1:10" ht="28.9" customHeight="1">
      <c r="A33" s="1"/>
      <c r="B33" s="8"/>
      <c r="C33" s="38" t="s">
        <v>5</v>
      </c>
      <c r="D33" s="39"/>
      <c r="E33" s="15">
        <f>IF(E31&gt;E32,E32,E31)</f>
        <v>0</v>
      </c>
      <c r="F33" s="45" t="s">
        <v>21</v>
      </c>
      <c r="G33" s="46"/>
      <c r="H33" s="47"/>
      <c r="I33" s="36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J34" s="1"/>
    </row>
  </sheetData>
  <mergeCells count="54">
    <mergeCell ref="D19:E19"/>
    <mergeCell ref="F19:G19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28:E28"/>
    <mergeCell ref="F28:G28"/>
    <mergeCell ref="C30:D30"/>
    <mergeCell ref="C31:D31"/>
    <mergeCell ref="C32:D32"/>
    <mergeCell ref="C33:D33"/>
    <mergeCell ref="F29:G29"/>
    <mergeCell ref="C29:E29"/>
    <mergeCell ref="F33:H33"/>
    <mergeCell ref="F30:H30"/>
    <mergeCell ref="F31:H31"/>
    <mergeCell ref="F32:H32"/>
  </mergeCells>
  <phoneticPr fontId="1"/>
  <dataValidations count="2">
    <dataValidation type="list" allowBlank="1" showInputMessage="1" showErrorMessage="1" sqref="C8:C27" xr:uid="{00000000-0002-0000-0000-000000000000}">
      <formula1>$M$9:$M$14</formula1>
    </dataValidation>
    <dataValidation type="list" allowBlank="1" showInputMessage="1" showErrorMessage="1" sqref="I8:I27" xr:uid="{00000000-0002-0000-0000-000001000000}">
      <formula1>$M$15:$M$16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34"/>
  <sheetViews>
    <sheetView showGridLines="0" tabSelected="1" view="pageBreakPreview" topLeftCell="A4" zoomScale="130" zoomScaleNormal="100" zoomScaleSheetLayoutView="130" workbookViewId="0">
      <selection activeCell="P16" sqref="P16"/>
    </sheetView>
  </sheetViews>
  <sheetFormatPr defaultRowHeight="14.25"/>
  <cols>
    <col min="1" max="1" width="1.875" customWidth="1"/>
    <col min="2" max="2" width="1.625" customWidth="1"/>
    <col min="3" max="3" width="14.375" customWidth="1"/>
    <col min="4" max="4" width="12" customWidth="1"/>
    <col min="5" max="5" width="15.125" customWidth="1"/>
    <col min="6" max="6" width="3" customWidth="1"/>
    <col min="7" max="7" width="13.125" customWidth="1"/>
    <col min="8" max="8" width="15.5" customWidth="1"/>
    <col min="9" max="9" width="1.625" customWidth="1"/>
    <col min="10" max="10" width="24.75" hidden="1" customWidth="1"/>
    <col min="11" max="11" width="15.875" hidden="1" customWidth="1"/>
    <col min="12" max="12" width="9" hidden="1" customWidth="1"/>
    <col min="13" max="13" width="26.375" hidden="1" customWidth="1"/>
  </cols>
  <sheetData>
    <row r="1" spans="1:13">
      <c r="B1" s="1"/>
      <c r="C1" s="1"/>
      <c r="D1" s="1"/>
      <c r="E1" s="1"/>
      <c r="F1" s="1"/>
      <c r="G1" s="1"/>
      <c r="H1" s="1"/>
      <c r="I1" s="1"/>
    </row>
    <row r="2" spans="1:13" ht="12" customHeight="1">
      <c r="A2" s="1"/>
      <c r="B2" s="8"/>
      <c r="C2" s="8"/>
      <c r="D2" s="8"/>
      <c r="E2" s="8"/>
      <c r="F2" s="8"/>
      <c r="G2" s="8"/>
      <c r="H2" s="8"/>
      <c r="I2" s="8"/>
      <c r="J2" s="1"/>
    </row>
    <row r="3" spans="1:13" ht="17.25">
      <c r="A3" s="1"/>
      <c r="B3" s="9" t="s">
        <v>22</v>
      </c>
      <c r="C3" s="10"/>
      <c r="D3" s="10"/>
      <c r="E3" s="10"/>
      <c r="F3" s="10"/>
      <c r="G3" s="10"/>
      <c r="H3" s="8"/>
      <c r="I3" s="8"/>
      <c r="J3" s="1"/>
      <c r="M3" s="8"/>
    </row>
    <row r="4" spans="1:13">
      <c r="A4" s="1"/>
      <c r="B4" s="8"/>
      <c r="C4" s="8"/>
      <c r="D4" s="8"/>
      <c r="E4" s="8"/>
      <c r="F4" s="8"/>
      <c r="G4" s="8"/>
      <c r="H4" s="8"/>
      <c r="I4" s="8"/>
      <c r="J4" s="1"/>
      <c r="M4" s="19"/>
    </row>
    <row r="5" spans="1:13">
      <c r="A5" s="1"/>
      <c r="B5" s="8"/>
      <c r="C5" s="8"/>
      <c r="D5" s="8"/>
      <c r="E5" s="8"/>
      <c r="F5" s="8"/>
      <c r="G5" s="11"/>
      <c r="H5" s="12"/>
      <c r="I5" s="8"/>
      <c r="J5" s="1"/>
      <c r="M5" s="20"/>
    </row>
    <row r="6" spans="1:13">
      <c r="A6" s="1"/>
      <c r="B6" s="10"/>
      <c r="C6" s="10" t="s">
        <v>16</v>
      </c>
      <c r="D6" s="10"/>
      <c r="E6" s="8"/>
      <c r="F6" s="8"/>
      <c r="G6" s="12"/>
      <c r="H6" s="12" t="s">
        <v>15</v>
      </c>
      <c r="I6" s="8"/>
      <c r="J6" s="1"/>
      <c r="M6" s="21"/>
    </row>
    <row r="7" spans="1:13">
      <c r="A7" s="1"/>
      <c r="B7" s="8"/>
      <c r="C7" s="27" t="s">
        <v>3</v>
      </c>
      <c r="D7" s="60" t="s">
        <v>4</v>
      </c>
      <c r="E7" s="61"/>
      <c r="F7" s="60" t="s">
        <v>1</v>
      </c>
      <c r="G7" s="61"/>
      <c r="H7" s="27" t="s">
        <v>0</v>
      </c>
      <c r="I7" s="8"/>
      <c r="J7" s="1"/>
      <c r="M7" s="18"/>
    </row>
    <row r="8" spans="1:13" ht="25.5" customHeight="1">
      <c r="A8" s="1"/>
      <c r="B8" s="8"/>
      <c r="C8" s="13" t="s">
        <v>28</v>
      </c>
      <c r="D8" s="69" t="s">
        <v>23</v>
      </c>
      <c r="E8" s="70"/>
      <c r="F8" s="71">
        <v>300000</v>
      </c>
      <c r="G8" s="72"/>
      <c r="H8" s="13"/>
      <c r="I8" s="8"/>
      <c r="J8" s="4" t="s">
        <v>8</v>
      </c>
      <c r="K8" s="5">
        <f>SUMIF(C8:C27,"①販路拡大事業",F8:G27)</f>
        <v>300000</v>
      </c>
      <c r="L8" s="4"/>
      <c r="M8" s="7" t="s">
        <v>2</v>
      </c>
    </row>
    <row r="9" spans="1:13" ht="25.5" customHeight="1">
      <c r="A9" s="1"/>
      <c r="B9" s="8"/>
      <c r="C9" s="13" t="s">
        <v>31</v>
      </c>
      <c r="D9" s="69" t="s">
        <v>24</v>
      </c>
      <c r="E9" s="70"/>
      <c r="F9" s="71">
        <v>1200000</v>
      </c>
      <c r="G9" s="72"/>
      <c r="H9" s="13" t="s">
        <v>17</v>
      </c>
      <c r="I9" s="8"/>
      <c r="J9" s="4" t="s">
        <v>9</v>
      </c>
      <c r="K9" s="5">
        <f>SUMIF(C8:C27,"②認知度向上事業",F8:G27)</f>
        <v>0</v>
      </c>
      <c r="L9" s="4"/>
      <c r="M9" s="17" t="s">
        <v>28</v>
      </c>
    </row>
    <row r="10" spans="1:13" ht="25.5" customHeight="1">
      <c r="A10" s="1"/>
      <c r="B10" s="8"/>
      <c r="C10" s="13" t="s">
        <v>32</v>
      </c>
      <c r="D10" s="69" t="s">
        <v>25</v>
      </c>
      <c r="E10" s="70"/>
      <c r="F10" s="71">
        <v>50000</v>
      </c>
      <c r="G10" s="72"/>
      <c r="H10" s="13" t="s">
        <v>27</v>
      </c>
      <c r="I10" s="8"/>
      <c r="J10" s="4" t="s">
        <v>10</v>
      </c>
      <c r="K10" s="5">
        <f>SUMIF(C8:C27,"③商品開発事業",F8:G27)</f>
        <v>0</v>
      </c>
      <c r="L10" s="4"/>
      <c r="M10" s="18" t="s">
        <v>29</v>
      </c>
    </row>
    <row r="11" spans="1:13" ht="25.5" customHeight="1">
      <c r="A11" s="1"/>
      <c r="B11" s="8"/>
      <c r="C11" s="13" t="s">
        <v>33</v>
      </c>
      <c r="D11" s="69" t="s">
        <v>26</v>
      </c>
      <c r="E11" s="70"/>
      <c r="F11" s="71">
        <v>50000</v>
      </c>
      <c r="G11" s="72"/>
      <c r="H11" s="13"/>
      <c r="I11" s="8"/>
      <c r="J11" s="6" t="s">
        <v>11</v>
      </c>
      <c r="K11" s="5">
        <f>SUMIF(C8:C27,"④生産性向上事業",F8:G27)</f>
        <v>1200000</v>
      </c>
      <c r="L11" s="4"/>
      <c r="M11" s="18" t="s">
        <v>30</v>
      </c>
    </row>
    <row r="12" spans="1:13" ht="25.5" customHeight="1">
      <c r="A12" s="1"/>
      <c r="B12" s="8"/>
      <c r="C12" s="13"/>
      <c r="D12" s="65"/>
      <c r="E12" s="66"/>
      <c r="F12" s="67"/>
      <c r="G12" s="68"/>
      <c r="H12" s="14"/>
      <c r="I12" s="8"/>
      <c r="J12" s="6" t="s">
        <v>34</v>
      </c>
      <c r="K12" s="5">
        <f>SUMIF(C10:C29,"⑤後継者育成・確保事業",F10:G29)</f>
        <v>50000</v>
      </c>
      <c r="L12" s="4"/>
      <c r="M12" s="18" t="s">
        <v>31</v>
      </c>
    </row>
    <row r="13" spans="1:13" ht="25.5" customHeight="1">
      <c r="A13" s="1"/>
      <c r="B13" s="8"/>
      <c r="C13" s="13"/>
      <c r="D13" s="65"/>
      <c r="E13" s="66"/>
      <c r="F13" s="67"/>
      <c r="G13" s="68"/>
      <c r="H13" s="14"/>
      <c r="I13" s="8"/>
      <c r="J13" s="6" t="s">
        <v>35</v>
      </c>
      <c r="K13" s="5">
        <f>SUMIF(C10:C29,"⑥人材育成・地域産業振興事業",F10:G29)</f>
        <v>50000</v>
      </c>
      <c r="M13" s="18" t="s">
        <v>32</v>
      </c>
    </row>
    <row r="14" spans="1:13" ht="25.5" customHeight="1">
      <c r="A14" s="1"/>
      <c r="B14" s="8"/>
      <c r="C14" s="13"/>
      <c r="D14" s="65"/>
      <c r="E14" s="66"/>
      <c r="F14" s="67"/>
      <c r="G14" s="68"/>
      <c r="H14" s="14"/>
      <c r="I14" s="8"/>
      <c r="J14" s="1"/>
      <c r="M14" s="18" t="s">
        <v>33</v>
      </c>
    </row>
    <row r="15" spans="1:13" ht="25.5" customHeight="1">
      <c r="A15" s="1"/>
      <c r="B15" s="8"/>
      <c r="C15" s="13"/>
      <c r="D15" s="65"/>
      <c r="E15" s="66"/>
      <c r="F15" s="67"/>
      <c r="G15" s="68"/>
      <c r="H15" s="14"/>
      <c r="I15" s="8"/>
      <c r="J15" s="1"/>
      <c r="M15" s="26"/>
    </row>
    <row r="16" spans="1:13" ht="25.5" customHeight="1">
      <c r="A16" s="1"/>
      <c r="B16" s="8"/>
      <c r="C16" s="13"/>
      <c r="D16" s="65"/>
      <c r="E16" s="66"/>
      <c r="F16" s="67"/>
      <c r="G16" s="68"/>
      <c r="H16" s="14"/>
      <c r="I16" s="8"/>
      <c r="J16" s="1"/>
      <c r="M16" s="26"/>
    </row>
    <row r="17" spans="1:10" ht="25.5" customHeight="1">
      <c r="A17" s="1"/>
      <c r="B17" s="8"/>
      <c r="C17" s="13"/>
      <c r="D17" s="65"/>
      <c r="E17" s="66"/>
      <c r="F17" s="67"/>
      <c r="G17" s="68"/>
      <c r="H17" s="14"/>
      <c r="I17" s="8"/>
      <c r="J17" s="1"/>
    </row>
    <row r="18" spans="1:10" ht="25.5" customHeight="1">
      <c r="A18" s="1"/>
      <c r="B18" s="8"/>
      <c r="C18" s="13"/>
      <c r="D18" s="65"/>
      <c r="E18" s="66"/>
      <c r="F18" s="67"/>
      <c r="G18" s="68"/>
      <c r="H18" s="14"/>
      <c r="I18" s="8"/>
      <c r="J18" s="1"/>
    </row>
    <row r="19" spans="1:10" ht="25.5" customHeight="1">
      <c r="A19" s="1"/>
      <c r="B19" s="8"/>
      <c r="C19" s="13"/>
      <c r="D19" s="65"/>
      <c r="E19" s="66"/>
      <c r="F19" s="67"/>
      <c r="G19" s="68"/>
      <c r="H19" s="14"/>
      <c r="I19" s="8"/>
      <c r="J19" s="1"/>
    </row>
    <row r="20" spans="1:10" ht="25.5" customHeight="1">
      <c r="A20" s="1"/>
      <c r="B20" s="8"/>
      <c r="C20" s="13"/>
      <c r="D20" s="65"/>
      <c r="E20" s="66"/>
      <c r="F20" s="67"/>
      <c r="G20" s="68"/>
      <c r="H20" s="14"/>
      <c r="I20" s="8"/>
      <c r="J20" s="1"/>
    </row>
    <row r="21" spans="1:10" ht="25.5" customHeight="1">
      <c r="A21" s="1"/>
      <c r="B21" s="8"/>
      <c r="C21" s="13"/>
      <c r="D21" s="65"/>
      <c r="E21" s="66"/>
      <c r="F21" s="67"/>
      <c r="G21" s="68"/>
      <c r="H21" s="14"/>
      <c r="I21" s="8"/>
      <c r="J21" s="1"/>
    </row>
    <row r="22" spans="1:10" ht="25.5" customHeight="1">
      <c r="A22" s="1"/>
      <c r="B22" s="8"/>
      <c r="C22" s="13"/>
      <c r="D22" s="65"/>
      <c r="E22" s="66"/>
      <c r="F22" s="67"/>
      <c r="G22" s="68"/>
      <c r="H22" s="14"/>
      <c r="I22" s="8"/>
      <c r="J22" s="1"/>
    </row>
    <row r="23" spans="1:10" ht="25.5" customHeight="1">
      <c r="A23" s="1"/>
      <c r="B23" s="8"/>
      <c r="C23" s="13"/>
      <c r="D23" s="65"/>
      <c r="E23" s="66"/>
      <c r="F23" s="67"/>
      <c r="G23" s="68"/>
      <c r="H23" s="14"/>
      <c r="I23" s="8"/>
      <c r="J23" s="1"/>
    </row>
    <row r="24" spans="1:10" ht="25.5" customHeight="1">
      <c r="A24" s="1"/>
      <c r="B24" s="8"/>
      <c r="C24" s="13"/>
      <c r="D24" s="65"/>
      <c r="E24" s="66"/>
      <c r="F24" s="67"/>
      <c r="G24" s="68"/>
      <c r="H24" s="14"/>
      <c r="I24" s="8"/>
      <c r="J24" s="1"/>
    </row>
    <row r="25" spans="1:10" ht="25.5" customHeight="1">
      <c r="A25" s="1"/>
      <c r="B25" s="8"/>
      <c r="C25" s="13"/>
      <c r="D25" s="65"/>
      <c r="E25" s="66"/>
      <c r="F25" s="67"/>
      <c r="G25" s="68"/>
      <c r="H25" s="14"/>
      <c r="I25" s="8"/>
      <c r="J25" s="1"/>
    </row>
    <row r="26" spans="1:10" ht="25.5" customHeight="1">
      <c r="A26" s="1"/>
      <c r="B26" s="8"/>
      <c r="C26" s="13"/>
      <c r="D26" s="65"/>
      <c r="E26" s="66"/>
      <c r="F26" s="67"/>
      <c r="G26" s="68"/>
      <c r="H26" s="14"/>
      <c r="I26" s="8"/>
      <c r="J26" s="1"/>
    </row>
    <row r="27" spans="1:10" ht="25.5" customHeight="1">
      <c r="A27" s="1"/>
      <c r="B27" s="8"/>
      <c r="C27" s="13"/>
      <c r="D27" s="65"/>
      <c r="E27" s="66"/>
      <c r="F27" s="67"/>
      <c r="G27" s="68"/>
      <c r="H27" s="14"/>
      <c r="I27" s="8"/>
      <c r="J27" s="1"/>
    </row>
    <row r="28" spans="1:10" ht="28.9" customHeight="1">
      <c r="A28" s="1"/>
      <c r="B28" s="8"/>
      <c r="C28" s="42" t="s">
        <v>12</v>
      </c>
      <c r="D28" s="43"/>
      <c r="E28" s="44"/>
      <c r="F28" s="62">
        <f>SUM(F8:G27)</f>
        <v>1600000</v>
      </c>
      <c r="G28" s="63"/>
      <c r="H28" s="37"/>
      <c r="I28" s="8"/>
      <c r="J28" s="1"/>
    </row>
    <row r="29" spans="1:10" ht="28.9" customHeight="1">
      <c r="A29" s="1"/>
      <c r="B29" s="8"/>
      <c r="C29" s="42" t="s">
        <v>13</v>
      </c>
      <c r="D29" s="43"/>
      <c r="E29" s="44"/>
      <c r="F29" s="64">
        <f>SUM(K8:K13)</f>
        <v>1600000</v>
      </c>
      <c r="G29" s="64"/>
      <c r="H29" s="37"/>
      <c r="I29" s="8"/>
      <c r="J29" s="1"/>
    </row>
    <row r="30" spans="1:10" ht="28.9" customHeight="1">
      <c r="A30" s="1"/>
      <c r="B30" s="8"/>
      <c r="C30" s="38" t="s">
        <v>18</v>
      </c>
      <c r="D30" s="39"/>
      <c r="E30" s="23">
        <f>IF(ROUNDDOWN($F$29*2/3,0)&gt;=1000000,1000000,ROUNDDOWN($F$29*2/3,0))</f>
        <v>1000000</v>
      </c>
      <c r="F30" s="48"/>
      <c r="G30" s="49"/>
      <c r="H30" s="50"/>
      <c r="I30" s="8"/>
      <c r="J30" s="1"/>
    </row>
    <row r="31" spans="1:10" ht="28.9" customHeight="1">
      <c r="A31" s="1"/>
      <c r="B31" s="8"/>
      <c r="C31" s="38" t="s">
        <v>6</v>
      </c>
      <c r="D31" s="40"/>
      <c r="E31" s="24">
        <f>ROUNDDOWN($E$30,-3)</f>
        <v>1000000</v>
      </c>
      <c r="F31" s="48"/>
      <c r="G31" s="49"/>
      <c r="H31" s="50"/>
      <c r="I31" s="8"/>
      <c r="J31" s="1"/>
    </row>
    <row r="32" spans="1:10" ht="28.9" customHeight="1">
      <c r="A32" s="1"/>
      <c r="B32" s="8"/>
      <c r="C32" s="38" t="s">
        <v>7</v>
      </c>
      <c r="D32" s="40"/>
      <c r="E32" s="22">
        <v>1000000</v>
      </c>
      <c r="F32" s="51"/>
      <c r="G32" s="52"/>
      <c r="H32" s="53"/>
      <c r="I32" s="8"/>
      <c r="J32" s="1"/>
    </row>
    <row r="33" spans="1:10" ht="28.9" customHeight="1">
      <c r="A33" s="1"/>
      <c r="B33" s="8"/>
      <c r="C33" s="38" t="s">
        <v>5</v>
      </c>
      <c r="D33" s="39"/>
      <c r="E33" s="25">
        <f>IF(E31&gt;E32,E32,E31)</f>
        <v>1000000</v>
      </c>
      <c r="F33" s="45" t="s">
        <v>19</v>
      </c>
      <c r="G33" s="46"/>
      <c r="H33" s="47"/>
      <c r="I33" s="8"/>
      <c r="J33" s="1"/>
    </row>
    <row r="34" spans="1:10" ht="12" customHeight="1">
      <c r="A34" s="1"/>
      <c r="B34" s="8"/>
      <c r="C34" s="8"/>
      <c r="D34" s="8"/>
      <c r="E34" s="8"/>
      <c r="F34" s="8"/>
      <c r="G34" s="8"/>
      <c r="H34" s="8"/>
      <c r="I34" s="8"/>
      <c r="J34" s="1"/>
    </row>
  </sheetData>
  <mergeCells count="54"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C31:D31"/>
    <mergeCell ref="C32:D32"/>
    <mergeCell ref="C33:D33"/>
    <mergeCell ref="F33:H33"/>
    <mergeCell ref="C28:E28"/>
    <mergeCell ref="F28:G28"/>
    <mergeCell ref="C29:E29"/>
    <mergeCell ref="F29:G29"/>
    <mergeCell ref="C30:D30"/>
    <mergeCell ref="F30:H30"/>
    <mergeCell ref="F31:H31"/>
    <mergeCell ref="F32:H32"/>
  </mergeCells>
  <phoneticPr fontId="1"/>
  <dataValidations count="1">
    <dataValidation type="list" allowBlank="1" showInputMessage="1" showErrorMessage="1" sqref="C8:C27" xr:uid="{00000000-0002-0000-0100-000000000000}">
      <formula1>$M$9:$M$14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様式５－３経費決算書（伝統的工芸品）</vt:lpstr>
      <vt:lpstr>（記載例）様式５－３経費決算書（伝統的工芸品）</vt:lpstr>
      <vt:lpstr>'（記載例）様式５－３経費決算書（伝統的工芸品）'!Print_Area</vt:lpstr>
      <vt:lpstr>'様式５－３経費決算書（伝統的工芸品）'!Print_Area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2024-03-25T09:22:56Z</cp:lastPrinted>
  <dcterms:created xsi:type="dcterms:W3CDTF">2021-04-19T05:02:35Z</dcterms:created>
  <dcterms:modified xsi:type="dcterms:W3CDTF">2026-03-30T01:57:37Z</dcterms:modified>
</cp:coreProperties>
</file>