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S:\02_地域包括ケアグループ\02_地域包括ケアＧ（事業）\15_在宅医療退院支援強化事業費補助\R8\12_様式改訂\shuusei\"/>
    </mc:Choice>
  </mc:AlternateContent>
  <xr:revisionPtr revIDLastSave="0" documentId="13_ncr:1_{134B4AA1-40DC-41B4-98A5-C5BFA2812580}" xr6:coauthVersionLast="47" xr6:coauthVersionMax="47" xr10:uidLastSave="{00000000-0000-0000-0000-000000000000}"/>
  <bookViews>
    <workbookView xWindow="675" yWindow="-14865" windowWidth="23040" windowHeight="12225" xr2:uid="{00000000-000D-0000-FFFF-FFFF00000000}"/>
  </bookViews>
  <sheets>
    <sheet name="別紙１ 所要額調書" sheetId="14" r:id="rId1"/>
    <sheet name="【自動反映のため入力不要】１-1 所要額調書(人件費) 集計" sheetId="23" r:id="rId2"/>
    <sheet name="別紙１-1 所要額調書（人件費）1人目" sheetId="17" r:id="rId3"/>
    <sheet name="別紙１-1 所要額調書（人件費）2人目" sheetId="18" r:id="rId4"/>
    <sheet name="別紙１-1 所要額調書（人件費）3人目 " sheetId="19" r:id="rId5"/>
    <sheet name="別紙１-1 所要額調書（人件費）4人目  " sheetId="20" r:id="rId6"/>
    <sheet name="別紙１-1 所要額調書（人件費）5人目  " sheetId="21" r:id="rId7"/>
    <sheet name="(参考)勤務日数による上限額の変動" sheetId="22" r:id="rId8"/>
  </sheets>
  <externalReferences>
    <externalReference r:id="rId9"/>
  </externalReferences>
  <definedNames>
    <definedName name="_xlnm.Print_Area" localSheetId="1">'【自動反映のため入力不要】１-1 所要額調書(人件費) 集計'!$A$1:$N$18</definedName>
    <definedName name="_xlnm.Print_Area" localSheetId="0">'別紙１ 所要額調書'!$A$1:$H$33</definedName>
    <definedName name="_xlnm.Print_Area" localSheetId="2">'別紙１-1 所要額調書（人件費）1人目'!$A$1:$N$23</definedName>
    <definedName name="_xlnm.Print_Area" localSheetId="3">'別紙１-1 所要額調書（人件費）2人目'!$A$1:$N$23</definedName>
    <definedName name="_xlnm.Print_Area" localSheetId="4">'別紙１-1 所要額調書（人件費）3人目 '!$A$1:$N$23</definedName>
    <definedName name="_xlnm.Print_Area" localSheetId="5">'別紙１-1 所要額調書（人件費）4人目  '!$A$1:$N$23</definedName>
    <definedName name="_xlnm.Print_Area" localSheetId="6">'別紙１-1 所要額調書（人件費）5人目  '!$A$1:$N$23</definedName>
    <definedName name="事業分類">[1]事業分類・区分!$B$2:$H$2</definedName>
    <definedName name="総合確保区域" localSheetId="1">#REF!</definedName>
    <definedName name="総合確保区域">#REF!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4" i="14" l="1"/>
  <c r="F24" i="14" s="1"/>
  <c r="E22" i="14"/>
  <c r="F22" i="14" s="1"/>
  <c r="G22" i="14" s="1"/>
  <c r="E18" i="14"/>
  <c r="F18" i="14" s="1"/>
  <c r="G18" i="14" s="1"/>
  <c r="E20" i="14"/>
  <c r="F20" i="14" s="1"/>
  <c r="N13" i="23"/>
  <c r="H9" i="17"/>
  <c r="I9" i="17"/>
  <c r="J9" i="17"/>
  <c r="H7" i="23"/>
  <c r="H6" i="23"/>
  <c r="F10" i="23"/>
  <c r="F12" i="23" s="1"/>
  <c r="M10" i="23"/>
  <c r="L10" i="23"/>
  <c r="K10" i="23"/>
  <c r="G20" i="14" l="1"/>
  <c r="E11" i="23"/>
  <c r="E10" i="23" s="1"/>
  <c r="F11" i="23"/>
  <c r="G11" i="23" l="1"/>
  <c r="G10" i="23" s="1"/>
  <c r="H11" i="23"/>
  <c r="H10" i="23" s="1"/>
  <c r="I11" i="23"/>
  <c r="I10" i="23" s="1"/>
  <c r="J11" i="23"/>
  <c r="J10" i="23" s="1"/>
  <c r="K11" i="23"/>
  <c r="L11" i="23"/>
  <c r="M11" i="23"/>
  <c r="F8" i="23" l="1"/>
  <c r="G8" i="23"/>
  <c r="H8" i="23"/>
  <c r="H9" i="23" s="1"/>
  <c r="I8" i="23"/>
  <c r="J8" i="23"/>
  <c r="K8" i="23"/>
  <c r="L8" i="23"/>
  <c r="M8" i="23"/>
  <c r="F9" i="23"/>
  <c r="E8" i="23"/>
  <c r="E7" i="23"/>
  <c r="F7" i="23"/>
  <c r="G7" i="23"/>
  <c r="I7" i="23"/>
  <c r="J7" i="23"/>
  <c r="K7" i="23"/>
  <c r="L7" i="23"/>
  <c r="M7" i="23"/>
  <c r="F6" i="23"/>
  <c r="G6" i="23"/>
  <c r="I6" i="23"/>
  <c r="J6" i="23"/>
  <c r="K6" i="23"/>
  <c r="K9" i="23" s="1"/>
  <c r="L6" i="23"/>
  <c r="M6" i="23"/>
  <c r="M9" i="23" s="1"/>
  <c r="E6" i="23"/>
  <c r="C3" i="23"/>
  <c r="L9" i="23"/>
  <c r="J9" i="23" l="1"/>
  <c r="J12" i="23" s="1"/>
  <c r="N7" i="23"/>
  <c r="I9" i="23"/>
  <c r="I12" i="23" s="1"/>
  <c r="N11" i="23"/>
  <c r="N10" i="23"/>
  <c r="G9" i="23"/>
  <c r="G12" i="23" s="1"/>
  <c r="E9" i="23"/>
  <c r="M12" i="23"/>
  <c r="N8" i="23"/>
  <c r="H12" i="23"/>
  <c r="K12" i="23"/>
  <c r="N6" i="23"/>
  <c r="L12" i="23"/>
  <c r="N9" i="23" l="1"/>
  <c r="E12" i="23"/>
  <c r="N12" i="23" s="1"/>
  <c r="N14" i="23" s="1"/>
  <c r="N15" i="23" l="1"/>
  <c r="N16" i="23" l="1"/>
  <c r="G27" i="14"/>
  <c r="M10" i="21"/>
  <c r="L10" i="21"/>
  <c r="K10" i="21"/>
  <c r="J10" i="21"/>
  <c r="I10" i="21"/>
  <c r="H10" i="21"/>
  <c r="G10" i="21"/>
  <c r="F10" i="21"/>
  <c r="E10" i="21"/>
  <c r="M10" i="20"/>
  <c r="L10" i="20"/>
  <c r="K10" i="20"/>
  <c r="J10" i="20"/>
  <c r="I10" i="20"/>
  <c r="H10" i="20"/>
  <c r="G10" i="20"/>
  <c r="F10" i="20"/>
  <c r="E10" i="20"/>
  <c r="M10" i="19"/>
  <c r="L10" i="19"/>
  <c r="K10" i="19"/>
  <c r="J10" i="19"/>
  <c r="I10" i="19"/>
  <c r="H10" i="19"/>
  <c r="G10" i="19"/>
  <c r="F10" i="19"/>
  <c r="E10" i="19"/>
  <c r="F10" i="18"/>
  <c r="G10" i="18"/>
  <c r="H10" i="18"/>
  <c r="I10" i="18"/>
  <c r="J10" i="18"/>
  <c r="K10" i="18"/>
  <c r="L10" i="18"/>
  <c r="M10" i="18"/>
  <c r="E10" i="18"/>
  <c r="E10" i="17"/>
  <c r="H10" i="17"/>
  <c r="I10" i="17"/>
  <c r="J10" i="17"/>
  <c r="K10" i="17"/>
  <c r="L10" i="17"/>
  <c r="M10" i="17"/>
  <c r="G10" i="17"/>
  <c r="F10" i="17"/>
  <c r="M12" i="21" l="1"/>
  <c r="L12" i="21"/>
  <c r="K12" i="21"/>
  <c r="J12" i="21"/>
  <c r="I12" i="21"/>
  <c r="H12" i="21"/>
  <c r="G12" i="21"/>
  <c r="F12" i="21"/>
  <c r="E12" i="21"/>
  <c r="N11" i="21"/>
  <c r="M9" i="21"/>
  <c r="L9" i="21"/>
  <c r="N9" i="21" s="1"/>
  <c r="K9" i="21"/>
  <c r="J9" i="21"/>
  <c r="I9" i="21"/>
  <c r="H9" i="21"/>
  <c r="G9" i="21"/>
  <c r="F9" i="21"/>
  <c r="E9" i="21"/>
  <c r="N8" i="21"/>
  <c r="N7" i="21"/>
  <c r="N6" i="21"/>
  <c r="M12" i="20"/>
  <c r="L12" i="20"/>
  <c r="K12" i="20"/>
  <c r="J12" i="20"/>
  <c r="I12" i="20"/>
  <c r="H12" i="20"/>
  <c r="G12" i="20"/>
  <c r="F12" i="20"/>
  <c r="E12" i="20"/>
  <c r="N11" i="20"/>
  <c r="M9" i="20"/>
  <c r="L9" i="20"/>
  <c r="K9" i="20"/>
  <c r="J9" i="20"/>
  <c r="I9" i="20"/>
  <c r="H9" i="20"/>
  <c r="N9" i="20" s="1"/>
  <c r="G9" i="20"/>
  <c r="F9" i="20"/>
  <c r="E9" i="20"/>
  <c r="N8" i="20"/>
  <c r="N7" i="20"/>
  <c r="N6" i="20"/>
  <c r="M12" i="19"/>
  <c r="L12" i="19"/>
  <c r="K12" i="19"/>
  <c r="J12" i="19"/>
  <c r="I12" i="19"/>
  <c r="H12" i="19"/>
  <c r="G12" i="19"/>
  <c r="F12" i="19"/>
  <c r="E12" i="19"/>
  <c r="N11" i="19"/>
  <c r="M9" i="19"/>
  <c r="L9" i="19"/>
  <c r="N9" i="19" s="1"/>
  <c r="K9" i="19"/>
  <c r="J9" i="19"/>
  <c r="I9" i="19"/>
  <c r="H9" i="19"/>
  <c r="G9" i="19"/>
  <c r="F9" i="19"/>
  <c r="E9" i="19"/>
  <c r="N8" i="19"/>
  <c r="N7" i="19"/>
  <c r="N6" i="19"/>
  <c r="M12" i="18"/>
  <c r="L12" i="18"/>
  <c r="K12" i="18"/>
  <c r="J12" i="18"/>
  <c r="E12" i="18"/>
  <c r="N11" i="18"/>
  <c r="M9" i="18"/>
  <c r="L9" i="18"/>
  <c r="K9" i="18"/>
  <c r="J9" i="18"/>
  <c r="I9" i="18"/>
  <c r="I12" i="18" s="1"/>
  <c r="H9" i="18"/>
  <c r="G9" i="18"/>
  <c r="F9" i="18"/>
  <c r="E9" i="18"/>
  <c r="N8" i="18"/>
  <c r="N7" i="18"/>
  <c r="N6" i="18"/>
  <c r="N12" i="21" l="1"/>
  <c r="N14" i="21" s="1"/>
  <c r="N15" i="21" s="1"/>
  <c r="N12" i="20"/>
  <c r="N14" i="20" s="1"/>
  <c r="N15" i="20" s="1"/>
  <c r="N12" i="19"/>
  <c r="N14" i="19" s="1"/>
  <c r="N15" i="19" s="1"/>
  <c r="G12" i="18"/>
  <c r="H12" i="18"/>
  <c r="N9" i="18"/>
  <c r="F12" i="18"/>
  <c r="M12" i="17"/>
  <c r="L12" i="17"/>
  <c r="K12" i="17"/>
  <c r="J12" i="17"/>
  <c r="N11" i="17"/>
  <c r="M9" i="17"/>
  <c r="L9" i="17"/>
  <c r="K9" i="17"/>
  <c r="H12" i="17"/>
  <c r="G9" i="17"/>
  <c r="F9" i="17"/>
  <c r="E9" i="17"/>
  <c r="N8" i="17"/>
  <c r="N7" i="17"/>
  <c r="N6" i="17"/>
  <c r="I12" i="17" l="1"/>
  <c r="N12" i="18"/>
  <c r="N14" i="18" s="1"/>
  <c r="N15" i="18" s="1"/>
  <c r="E12" i="17"/>
  <c r="G12" i="17"/>
  <c r="F12" i="17"/>
  <c r="N9" i="17"/>
  <c r="N12" i="17" l="1"/>
  <c r="N14" i="17" s="1"/>
  <c r="N15" i="17" s="1"/>
  <c r="H27" i="14" l="1"/>
  <c r="E16" i="14"/>
  <c r="E15" i="14"/>
  <c r="F16" i="14" l="1"/>
  <c r="B15" i="14" s="1"/>
  <c r="G24" i="14" l="1"/>
  <c r="G16" i="14"/>
  <c r="F15" i="14" l="1"/>
  <c r="G15" i="14" l="1"/>
  <c r="G26" i="14" s="1"/>
  <c r="H26" i="14" s="1"/>
  <c r="H28" i="1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M6" authorId="0" shapeId="0" xr:uid="{12CB4F9B-E14D-4F06-9DBE-D7F873FFEBF3}">
      <text>
        <r>
          <rPr>
            <b/>
            <sz val="11"/>
            <color indexed="81"/>
            <rFont val="MS P ゴシック"/>
            <family val="3"/>
            <charset val="128"/>
          </rPr>
          <t>給与の振込についても事業実施期間内（令和９年２月28日）に行う必要がありますので、２月分を記載する場合はご注意ください。</t>
        </r>
      </text>
    </comment>
  </commentList>
</comments>
</file>

<file path=xl/sharedStrings.xml><?xml version="1.0" encoding="utf-8"?>
<sst xmlns="http://schemas.openxmlformats.org/spreadsheetml/2006/main" count="227" uniqueCount="74">
  <si>
    <t>円</t>
    <rPh sb="0" eb="1">
      <t>エン</t>
    </rPh>
    <phoneticPr fontId="1"/>
  </si>
  <si>
    <t>（Ａ）</t>
    <phoneticPr fontId="1"/>
  </si>
  <si>
    <t>（Ｂ）</t>
    <phoneticPr fontId="1"/>
  </si>
  <si>
    <t>（Ｃ）</t>
    <phoneticPr fontId="1"/>
  </si>
  <si>
    <t>（Ｄ）</t>
    <phoneticPr fontId="1"/>
  </si>
  <si>
    <t>（Ｅ）</t>
    <phoneticPr fontId="1"/>
  </si>
  <si>
    <t>基準額</t>
    <rPh sb="0" eb="2">
      <t>キジュン</t>
    </rPh>
    <rPh sb="2" eb="3">
      <t>ガク</t>
    </rPh>
    <phoneticPr fontId="1"/>
  </si>
  <si>
    <t>対象経費の</t>
    <rPh sb="0" eb="4">
      <t>タイショウケイヒ</t>
    </rPh>
    <phoneticPr fontId="1"/>
  </si>
  <si>
    <t>支出予定額</t>
    <rPh sb="0" eb="2">
      <t>シシュツ</t>
    </rPh>
    <rPh sb="2" eb="4">
      <t>ヨテイ</t>
    </rPh>
    <phoneticPr fontId="1"/>
  </si>
  <si>
    <t>寄付金</t>
    <rPh sb="0" eb="3">
      <t>キフキン</t>
    </rPh>
    <phoneticPr fontId="1"/>
  </si>
  <si>
    <t>その他の</t>
    <rPh sb="2" eb="3">
      <t>ホカ</t>
    </rPh>
    <phoneticPr fontId="1"/>
  </si>
  <si>
    <t>収入額</t>
    <rPh sb="0" eb="2">
      <t>シュウニュウ</t>
    </rPh>
    <rPh sb="2" eb="3">
      <t>ガク</t>
    </rPh>
    <phoneticPr fontId="1"/>
  </si>
  <si>
    <t>差引事業費</t>
    <rPh sb="0" eb="2">
      <t>サシヒキ</t>
    </rPh>
    <rPh sb="2" eb="4">
      <t>ジギョウ</t>
    </rPh>
    <rPh sb="4" eb="5">
      <t>ヒ</t>
    </rPh>
    <phoneticPr fontId="1"/>
  </si>
  <si>
    <t>県補助</t>
    <rPh sb="0" eb="1">
      <t>ケン</t>
    </rPh>
    <rPh sb="1" eb="3">
      <t>ホジョ</t>
    </rPh>
    <phoneticPr fontId="1"/>
  </si>
  <si>
    <t>所要額</t>
    <rPh sb="0" eb="2">
      <t>ショヨウ</t>
    </rPh>
    <rPh sb="2" eb="3">
      <t>ガク</t>
    </rPh>
    <phoneticPr fontId="1"/>
  </si>
  <si>
    <t>（Ｆ）</t>
    <phoneticPr fontId="1"/>
  </si>
  <si>
    <t>（Ｇ）</t>
    <phoneticPr fontId="1"/>
  </si>
  <si>
    <t>　</t>
    <phoneticPr fontId="1"/>
  </si>
  <si>
    <t>（補助事業者名）</t>
  </si>
  <si>
    <t>補助率</t>
    <rPh sb="0" eb="3">
      <t>ホジョリツ</t>
    </rPh>
    <phoneticPr fontId="1"/>
  </si>
  <si>
    <t>（３／４）</t>
    <phoneticPr fontId="1"/>
  </si>
  <si>
    <t>（税抜）</t>
    <rPh sb="1" eb="2">
      <t>ゼイ</t>
    </rPh>
    <rPh sb="2" eb="3">
      <t>ヌキ</t>
    </rPh>
    <phoneticPr fontId="1"/>
  </si>
  <si>
    <t>補助対象経費</t>
    <rPh sb="0" eb="2">
      <t>ホジョ</t>
    </rPh>
    <rPh sb="2" eb="4">
      <t>タイショウ</t>
    </rPh>
    <rPh sb="4" eb="6">
      <t>ケイヒ</t>
    </rPh>
    <phoneticPr fontId="1"/>
  </si>
  <si>
    <t>基準額</t>
    <rPh sb="0" eb="2">
      <t>キジュン</t>
    </rPh>
    <rPh sb="2" eb="3">
      <t>ガク</t>
    </rPh>
    <phoneticPr fontId="13"/>
  </si>
  <si>
    <t>合計</t>
    <rPh sb="0" eb="2">
      <t>ゴウケイ</t>
    </rPh>
    <phoneticPr fontId="1"/>
  </si>
  <si>
    <t>募集・雇用に係る経費（人材紹介会社の利用料を除く）</t>
    <rPh sb="0" eb="2">
      <t>ボシュウ</t>
    </rPh>
    <rPh sb="3" eb="5">
      <t>コヨウ</t>
    </rPh>
    <rPh sb="6" eb="7">
      <t>カカ</t>
    </rPh>
    <rPh sb="8" eb="10">
      <t>ケイヒ</t>
    </rPh>
    <rPh sb="22" eb="23">
      <t>ノゾ</t>
    </rPh>
    <phoneticPr fontId="1"/>
  </si>
  <si>
    <t>(B) － (C)</t>
    <phoneticPr fontId="1"/>
  </si>
  <si>
    <t>(A)と(D)を比較して少ない方の額</t>
    <phoneticPr fontId="1"/>
  </si>
  <si>
    <t>所要額調書</t>
    <rPh sb="0" eb="1">
      <t>ショ</t>
    </rPh>
    <rPh sb="1" eb="2">
      <t>ヨウ</t>
    </rPh>
    <rPh sb="2" eb="3">
      <t>ガク</t>
    </rPh>
    <rPh sb="3" eb="4">
      <t>シラ</t>
    </rPh>
    <rPh sb="4" eb="5">
      <t>ショ</t>
    </rPh>
    <phoneticPr fontId="1"/>
  </si>
  <si>
    <t>補助事業者名</t>
    <rPh sb="0" eb="2">
      <t>ホジョ</t>
    </rPh>
    <rPh sb="2" eb="4">
      <t>ジギョウ</t>
    </rPh>
    <rPh sb="4" eb="5">
      <t>シャ</t>
    </rPh>
    <rPh sb="5" eb="6">
      <t>メイ</t>
    </rPh>
    <phoneticPr fontId="12"/>
  </si>
  <si>
    <t>支払区分(支払い月)</t>
    <rPh sb="0" eb="2">
      <t>シハライ</t>
    </rPh>
    <rPh sb="2" eb="4">
      <t>クブン</t>
    </rPh>
    <rPh sb="5" eb="7">
      <t>シハラ</t>
    </rPh>
    <rPh sb="8" eb="9">
      <t>ツキ</t>
    </rPh>
    <phoneticPr fontId="12"/>
  </si>
  <si>
    <t>４月</t>
    <rPh sb="1" eb="2">
      <t>ガツ</t>
    </rPh>
    <phoneticPr fontId="12"/>
  </si>
  <si>
    <t>５月</t>
    <rPh sb="1" eb="2">
      <t>ガツ</t>
    </rPh>
    <phoneticPr fontId="12"/>
  </si>
  <si>
    <t>６月</t>
  </si>
  <si>
    <t>７月</t>
  </si>
  <si>
    <t>８月</t>
  </si>
  <si>
    <t>９月</t>
  </si>
  <si>
    <t>１０月</t>
  </si>
  <si>
    <t>１１月</t>
  </si>
  <si>
    <t>１２月</t>
  </si>
  <si>
    <t>１月</t>
  </si>
  <si>
    <t>２月</t>
  </si>
  <si>
    <t>合計</t>
    <rPh sb="0" eb="2">
      <t>ゴウケイ</t>
    </rPh>
    <phoneticPr fontId="12"/>
  </si>
  <si>
    <t>給与関係</t>
    <rPh sb="0" eb="2">
      <t>キュウヨ</t>
    </rPh>
    <rPh sb="2" eb="4">
      <t>カンケイ</t>
    </rPh>
    <phoneticPr fontId="12"/>
  </si>
  <si>
    <t>給料（基本給）</t>
    <rPh sb="0" eb="2">
      <t>キュウリョウ</t>
    </rPh>
    <rPh sb="3" eb="6">
      <t>キホンキュウ</t>
    </rPh>
    <phoneticPr fontId="12"/>
  </si>
  <si>
    <t>時間外勤務手当</t>
    <rPh sb="0" eb="3">
      <t>ジカンガイ</t>
    </rPh>
    <rPh sb="3" eb="5">
      <t>キンム</t>
    </rPh>
    <rPh sb="5" eb="7">
      <t>テアテ</t>
    </rPh>
    <phoneticPr fontId="12"/>
  </si>
  <si>
    <t>休日勤務手当</t>
    <rPh sb="0" eb="2">
      <t>キュウジツ</t>
    </rPh>
    <rPh sb="2" eb="4">
      <t>キンム</t>
    </rPh>
    <rPh sb="4" eb="6">
      <t>テアテ</t>
    </rPh>
    <phoneticPr fontId="12"/>
  </si>
  <si>
    <t>算出基礎</t>
    <rPh sb="0" eb="2">
      <t>サンシュツ</t>
    </rPh>
    <rPh sb="2" eb="4">
      <t>キソ</t>
    </rPh>
    <phoneticPr fontId="12"/>
  </si>
  <si>
    <t>（B）合計</t>
    <rPh sb="3" eb="5">
      <t>ゴウケイ</t>
    </rPh>
    <phoneticPr fontId="12"/>
  </si>
  <si>
    <t>（A）基準額（毎月上限304千円）
     ※勤務日数によって変動</t>
    <rPh sb="3" eb="5">
      <t>キジュン</t>
    </rPh>
    <rPh sb="5" eb="6">
      <t>ガク</t>
    </rPh>
    <rPh sb="7" eb="9">
      <t>マイツキ</t>
    </rPh>
    <rPh sb="9" eb="11">
      <t>ジョウゲン</t>
    </rPh>
    <rPh sb="14" eb="15">
      <t>チ</t>
    </rPh>
    <rPh sb="15" eb="16">
      <t>エン</t>
    </rPh>
    <rPh sb="24" eb="28">
      <t>キンムニッスウ</t>
    </rPh>
    <rPh sb="32" eb="34">
      <t>ヘンドウ</t>
    </rPh>
    <phoneticPr fontId="12"/>
  </si>
  <si>
    <t>勤務日数</t>
    <rPh sb="0" eb="2">
      <t>キンム</t>
    </rPh>
    <rPh sb="2" eb="4">
      <t>ニッスウ</t>
    </rPh>
    <phoneticPr fontId="12"/>
  </si>
  <si>
    <t>（C） （A)と（B）とを比較して少ない方の額</t>
    <rPh sb="13" eb="15">
      <t>ヒカク</t>
    </rPh>
    <rPh sb="17" eb="18">
      <t>スク</t>
    </rPh>
    <rPh sb="20" eb="21">
      <t>ホウ</t>
    </rPh>
    <rPh sb="22" eb="23">
      <t>ガク</t>
    </rPh>
    <phoneticPr fontId="12"/>
  </si>
  <si>
    <t>（D） 寄付金その他収入額</t>
    <rPh sb="4" eb="7">
      <t>キフキン</t>
    </rPh>
    <rPh sb="9" eb="10">
      <t>タ</t>
    </rPh>
    <rPh sb="10" eb="12">
      <t>シュウニュウ</t>
    </rPh>
    <rPh sb="12" eb="13">
      <t>ガク</t>
    </rPh>
    <phoneticPr fontId="12"/>
  </si>
  <si>
    <t>（E） 差引事業費（C）-（D）</t>
    <rPh sb="4" eb="6">
      <t>サシヒキ</t>
    </rPh>
    <rPh sb="6" eb="9">
      <t>ジギョウヒ</t>
    </rPh>
    <phoneticPr fontId="12"/>
  </si>
  <si>
    <t>（F） 補助率（３／４）</t>
    <rPh sb="4" eb="7">
      <t>ホジョリツ</t>
    </rPh>
    <phoneticPr fontId="12"/>
  </si>
  <si>
    <t>（注）　１　エクセルへの入力にあたっては、薄水色で着色されたセルに、金額や文字を入力してください。白色（無着色）のセルには、計算式等が既に入力されています。</t>
  </si>
  <si>
    <t>　　　　２　寄付金その他の収入があれば、(D)欄に記入してください。</t>
    <phoneticPr fontId="1"/>
  </si>
  <si>
    <t>所要額調書(人件費)【令和８年度在宅医療退院支援強化事業】</t>
    <rPh sb="0" eb="2">
      <t>ショヨウ</t>
    </rPh>
    <rPh sb="2" eb="3">
      <t>ガク</t>
    </rPh>
    <rPh sb="3" eb="5">
      <t>チョウショ</t>
    </rPh>
    <rPh sb="6" eb="9">
      <t>ジンケンヒ</t>
    </rPh>
    <phoneticPr fontId="12"/>
  </si>
  <si>
    <t>別紙１－１</t>
    <phoneticPr fontId="12"/>
  </si>
  <si>
    <t>別紙１</t>
    <rPh sb="0" eb="2">
      <t>ベッシ</t>
    </rPh>
    <phoneticPr fontId="1"/>
  </si>
  <si>
    <t>人件費</t>
    <rPh sb="0" eb="3">
      <t>ジンケンヒ</t>
    </rPh>
    <phoneticPr fontId="1"/>
  </si>
  <si>
    <t>参考　勤務日数による上限額の変動</t>
    <rPh sb="0" eb="2">
      <t>サンコウ</t>
    </rPh>
    <rPh sb="3" eb="7">
      <t>キンムニッスウ</t>
    </rPh>
    <rPh sb="10" eb="12">
      <t>ジョウゲン</t>
    </rPh>
    <rPh sb="12" eb="13">
      <t>ガク</t>
    </rPh>
    <rPh sb="14" eb="16">
      <t>ヘンドウ</t>
    </rPh>
    <phoneticPr fontId="12"/>
  </si>
  <si>
    <t>勤務日数</t>
    <rPh sb="0" eb="2">
      <t>キンム</t>
    </rPh>
    <rPh sb="2" eb="4">
      <t>ニッスウ</t>
    </rPh>
    <phoneticPr fontId="13"/>
  </si>
  <si>
    <t>支払区分</t>
    <rPh sb="0" eb="2">
      <t>シハライ</t>
    </rPh>
    <rPh sb="2" eb="4">
      <t>クブン</t>
    </rPh>
    <phoneticPr fontId="12"/>
  </si>
  <si>
    <t>（H） 県補助所要額</t>
    <rPh sb="4" eb="5">
      <t>ケン</t>
    </rPh>
    <rPh sb="5" eb="7">
      <t>ホジョ</t>
    </rPh>
    <rPh sb="7" eb="9">
      <t>ショヨウ</t>
    </rPh>
    <rPh sb="9" eb="10">
      <t>ガク</t>
    </rPh>
    <phoneticPr fontId="12"/>
  </si>
  <si>
    <t>別紙１－1　</t>
    <phoneticPr fontId="12"/>
  </si>
  <si>
    <t>所要額調書(人件費)【令和８年度在宅医療退院支援強化事業】</t>
    <rPh sb="6" eb="9">
      <t>ジンケンヒ</t>
    </rPh>
    <phoneticPr fontId="12"/>
  </si>
  <si>
    <t>人材紹介会社の利用料（２人目）</t>
    <rPh sb="0" eb="2">
      <t>ジンザイ</t>
    </rPh>
    <rPh sb="2" eb="4">
      <t>ショウカイ</t>
    </rPh>
    <rPh sb="4" eb="6">
      <t>ガイシャ</t>
    </rPh>
    <rPh sb="7" eb="10">
      <t>リヨウリョウ</t>
    </rPh>
    <rPh sb="12" eb="14">
      <t>ヒトメ</t>
    </rPh>
    <phoneticPr fontId="1"/>
  </si>
  <si>
    <t>人材紹介会社の利用料（３人目）</t>
    <rPh sb="0" eb="2">
      <t>ジンザイ</t>
    </rPh>
    <rPh sb="2" eb="4">
      <t>ショウカイ</t>
    </rPh>
    <rPh sb="4" eb="6">
      <t>ガイシャ</t>
    </rPh>
    <rPh sb="7" eb="10">
      <t>リヨウリョウ</t>
    </rPh>
    <rPh sb="12" eb="14">
      <t>ニンメ</t>
    </rPh>
    <phoneticPr fontId="1"/>
  </si>
  <si>
    <t>人材紹介会社の利用料（４人目）</t>
    <rPh sb="0" eb="2">
      <t>ジンザイ</t>
    </rPh>
    <rPh sb="2" eb="4">
      <t>ショウカイ</t>
    </rPh>
    <rPh sb="4" eb="6">
      <t>ガイシャ</t>
    </rPh>
    <rPh sb="7" eb="10">
      <t>リヨウリョウ</t>
    </rPh>
    <phoneticPr fontId="1"/>
  </si>
  <si>
    <t>人材紹介会社の利用料（１人目）</t>
    <rPh sb="0" eb="2">
      <t>ジンザイ</t>
    </rPh>
    <rPh sb="2" eb="4">
      <t>ショウカイ</t>
    </rPh>
    <rPh sb="4" eb="6">
      <t>ガイシャ</t>
    </rPh>
    <rPh sb="7" eb="10">
      <t>リヨウリョウ</t>
    </rPh>
    <rPh sb="12" eb="14">
      <t>リメ</t>
    </rPh>
    <phoneticPr fontId="1"/>
  </si>
  <si>
    <t>人材紹介会社の利用料（５人目）</t>
    <rPh sb="0" eb="2">
      <t>ジンザイ</t>
    </rPh>
    <rPh sb="2" eb="4">
      <t>ショウカイ</t>
    </rPh>
    <rPh sb="4" eb="6">
      <t>ガイシャ</t>
    </rPh>
    <rPh sb="7" eb="10">
      <t>リヨウリョウ</t>
    </rPh>
    <rPh sb="13" eb="14">
      <t>メ</t>
    </rPh>
    <phoneticPr fontId="1"/>
  </si>
  <si>
    <r>
      <t xml:space="preserve">募集・雇用に係る経費の小計
</t>
    </r>
    <r>
      <rPr>
        <b/>
        <sz val="10"/>
        <color rgb="FFFF0000"/>
        <rFont val="ＭＳ 明朝"/>
        <family val="1"/>
        <charset val="128"/>
      </rPr>
      <t>（補助上限額636,000円と（F）総額を比較し少ない額が表示されます。）</t>
    </r>
    <rPh sb="11" eb="13">
      <t>ショウケイ</t>
    </rPh>
    <rPh sb="15" eb="17">
      <t>ホジョ</t>
    </rPh>
    <rPh sb="17" eb="20">
      <t>ジョウゲンガク</t>
    </rPh>
    <rPh sb="27" eb="28">
      <t>エン</t>
    </rPh>
    <rPh sb="32" eb="34">
      <t>ソウガク</t>
    </rPh>
    <rPh sb="35" eb="37">
      <t>ヒカク</t>
    </rPh>
    <rPh sb="38" eb="39">
      <t>スク</t>
    </rPh>
    <rPh sb="41" eb="42">
      <t>ガク</t>
    </rPh>
    <rPh sb="43" eb="45">
      <t>ヒョウジ</t>
    </rPh>
    <phoneticPr fontId="1"/>
  </si>
  <si>
    <r>
      <t>（注）　１　エクセルへの入力にあたっては、薄水色で着色されたセルに、金額や文字を入力してください。白色（無着色）のセルには、計算式等が既に入力されています。
　　　　２　寄付金その他の収入があれば、(C)欄に記入してください。
　　　　３　人材紹介会社を利用しない場合は、0円を記入してください。
　　　　</t>
    </r>
    <r>
      <rPr>
        <sz val="10.5"/>
        <color rgb="FFFF0000"/>
        <rFont val="ＭＳ 明朝"/>
        <family val="1"/>
        <charset val="128"/>
      </rPr>
      <t>４　人材紹介会社を利用して5人以上雇用する計画の場合は、人数分の行を追加してご記入ください。</t>
    </r>
    <r>
      <rPr>
        <sz val="10.5"/>
        <rFont val="ＭＳ 明朝"/>
        <family val="1"/>
        <charset val="128"/>
      </rPr>
      <t xml:space="preserve">
    　　　　</t>
    </r>
    <r>
      <rPr>
        <sz val="10.5"/>
        <color rgb="FFFF0000"/>
        <rFont val="ＭＳ 明朝"/>
        <family val="1"/>
        <charset val="128"/>
      </rPr>
      <t>※人材紹介会社の利用料欄には、雇用につながって初めて支払いが生じる料金システムを利用する場合に記載してください。</t>
    </r>
    <rPh sb="1" eb="2">
      <t>チュウ</t>
    </rPh>
    <rPh sb="85" eb="88">
      <t>キフキン</t>
    </rPh>
    <rPh sb="90" eb="91">
      <t>タ</t>
    </rPh>
    <rPh sb="92" eb="94">
      <t>シュウニュウ</t>
    </rPh>
    <rPh sb="102" eb="103">
      <t>ラン</t>
    </rPh>
    <rPh sb="104" eb="106">
      <t>キニュウ</t>
    </rPh>
    <rPh sb="120" eb="122">
      <t>ジンザイ</t>
    </rPh>
    <rPh sb="122" eb="124">
      <t>ショウカイ</t>
    </rPh>
    <rPh sb="137" eb="138">
      <t>エン</t>
    </rPh>
    <rPh sb="141" eb="144">
      <t>リヨウリョウ</t>
    </rPh>
    <rPh sb="144" eb="145">
      <t>ラン</t>
    </rPh>
    <rPh sb="148" eb="150">
      <t>コヨウ</t>
    </rPh>
    <rPh sb="155" eb="161">
      <t>ジンザイショウカイガイシャ</t>
    </rPh>
    <rPh sb="162" eb="164">
      <t>リヨウ</t>
    </rPh>
    <rPh sb="167" eb="170">
      <t>ニンイジョウ</t>
    </rPh>
    <rPh sb="170" eb="172">
      <t>コヨウ</t>
    </rPh>
    <rPh sb="174" eb="176">
      <t>ケイカク</t>
    </rPh>
    <rPh sb="177" eb="179">
      <t>バアイ</t>
    </rPh>
    <rPh sb="203" eb="204">
      <t>ハジ</t>
    </rPh>
    <rPh sb="206" eb="208">
      <t>シハラ</t>
    </rPh>
    <rPh sb="210" eb="211">
      <t>ショウ</t>
    </rPh>
    <rPh sb="213" eb="215">
      <t>リョウキン</t>
    </rPh>
    <rPh sb="220" eb="222">
      <t>リヨウ</t>
    </rPh>
    <rPh sb="224" eb="226">
      <t>バアイ</t>
    </rPh>
    <rPh sb="227" eb="229">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</si>
</sst>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3">
    <font>
      <sz val="11"/>
      <name val="ＭＳ Ｐゴシック"/>
      <family val="3"/>
      <charset val="128"/>
    </font>
    <font>
      <sz val="6"/>
      <name val="ＭＳ Ｐゴシック"/>
      <family val="3"/>
      <charset val="128"/>
    </font>
    <font>
      <sz val="10"/>
      <name val="ＭＳ Ｐゴシック"/>
      <family val="3"/>
      <charset val="128"/>
    </font>
    <font>
      <sz val="9"/>
      <name val="ＭＳ Ｐゴシック"/>
      <family val="3"/>
      <charset val="128"/>
    </font>
    <font>
      <sz val="11"/>
      <name val="ＭＳ Ｐゴシック"/>
      <family val="3"/>
      <charset val="128"/>
    </font>
    <font>
      <sz val="11"/>
      <color theme="1"/>
      <name val="ＭＳ Ｐゴシック"/>
      <family val="2"/>
      <charset val="128"/>
      <scheme val="minor"/>
    </font>
    <font>
      <sz val="11"/>
      <name val="ＭＳ 明朝"/>
      <family val="1"/>
      <charset val="128"/>
    </font>
    <font>
      <sz val="10"/>
      <name val="ＭＳ 明朝"/>
      <family val="1"/>
      <charset val="128"/>
    </font>
    <font>
      <sz val="14"/>
      <name val="ＭＳ 明朝"/>
      <family val="1"/>
      <charset val="128"/>
    </font>
    <font>
      <sz val="12"/>
      <name val="ＭＳ 明朝"/>
      <family val="1"/>
      <charset val="128"/>
    </font>
    <font>
      <sz val="10.5"/>
      <name val="ＭＳ 明朝"/>
      <family val="1"/>
      <charset val="128"/>
    </font>
    <font>
      <sz val="11"/>
      <color theme="1"/>
      <name val="ＭＳ 明朝"/>
      <family val="1"/>
      <charset val="128"/>
    </font>
    <font>
      <sz val="6"/>
      <name val="ＭＳ Ｐゴシック"/>
      <family val="2"/>
      <charset val="128"/>
      <scheme val="minor"/>
    </font>
    <font>
      <sz val="14"/>
      <color theme="1"/>
      <name val="ＭＳ Ｐゴシック"/>
      <family val="2"/>
      <charset val="128"/>
      <scheme val="minor"/>
    </font>
    <font>
      <b/>
      <u/>
      <sz val="11"/>
      <name val="ＭＳ 明朝"/>
      <family val="1"/>
      <charset val="128"/>
    </font>
    <font>
      <sz val="10.5"/>
      <color rgb="FFFF0000"/>
      <name val="ＭＳ 明朝"/>
      <family val="1"/>
      <charset val="128"/>
    </font>
    <font>
      <sz val="14"/>
      <color theme="1"/>
      <name val="ＭＳ 明朝"/>
      <family val="1"/>
      <charset val="128"/>
    </font>
    <font>
      <sz val="9"/>
      <color theme="1"/>
      <name val="ＭＳ 明朝"/>
      <family val="1"/>
      <charset val="128"/>
    </font>
    <font>
      <sz val="10"/>
      <color theme="1"/>
      <name val="ＭＳ 明朝"/>
      <family val="1"/>
      <charset val="128"/>
    </font>
    <font>
      <b/>
      <sz val="11"/>
      <color indexed="81"/>
      <name val="MS P ゴシック"/>
      <family val="3"/>
      <charset val="128"/>
    </font>
    <font>
      <b/>
      <sz val="11"/>
      <name val="ＭＳ 明朝"/>
      <family val="1"/>
      <charset val="128"/>
    </font>
    <font>
      <b/>
      <sz val="10"/>
      <color rgb="FFFF0000"/>
      <name val="ＭＳ 明朝"/>
      <family val="1"/>
      <charset val="128"/>
    </font>
    <font>
      <sz val="11"/>
      <color theme="1"/>
      <name val="MS Mincho"/>
      <family val="1"/>
      <charset val="128"/>
    </font>
  </fonts>
  <fills count="7">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
      <patternFill patternType="solid">
        <fgColor theme="0"/>
        <bgColor indexed="64"/>
      </patternFill>
    </fill>
    <fill>
      <patternFill patternType="solid">
        <fgColor theme="1" tint="0.499984740745262"/>
        <bgColor indexed="64"/>
      </patternFill>
    </fill>
    <fill>
      <patternFill patternType="solid">
        <fgColor rgb="FFDBE5F1"/>
        <bgColor rgb="FFDBE5F1"/>
      </patternFill>
    </fill>
  </fills>
  <borders count="39">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ck">
        <color indexed="64"/>
      </left>
      <right style="thin">
        <color indexed="64"/>
      </right>
      <top style="thick">
        <color indexed="64"/>
      </top>
      <bottom/>
      <diagonal/>
    </border>
    <border>
      <left style="thin">
        <color indexed="64"/>
      </left>
      <right style="thin">
        <color indexed="64"/>
      </right>
      <top style="thick">
        <color indexed="64"/>
      </top>
      <bottom style="thin">
        <color indexed="64"/>
      </bottom>
      <diagonal/>
    </border>
    <border diagonalUp="1">
      <left style="thin">
        <color indexed="64"/>
      </left>
      <right style="thin">
        <color indexed="64"/>
      </right>
      <top style="thick">
        <color indexed="64"/>
      </top>
      <bottom style="thin">
        <color indexed="64"/>
      </bottom>
      <diagonal style="thin">
        <color indexed="64"/>
      </diagonal>
    </border>
    <border>
      <left style="thin">
        <color indexed="64"/>
      </left>
      <right style="thick">
        <color indexed="64"/>
      </right>
      <top style="thick">
        <color indexed="64"/>
      </top>
      <bottom style="thin">
        <color indexed="64"/>
      </bottom>
      <diagonal/>
    </border>
    <border>
      <left style="thick">
        <color indexed="64"/>
      </left>
      <right style="thin">
        <color indexed="64"/>
      </right>
      <top/>
      <bottom/>
      <diagonal/>
    </border>
    <border diagonalUp="1">
      <left style="thin">
        <color indexed="64"/>
      </left>
      <right style="thick">
        <color indexed="64"/>
      </right>
      <top style="thin">
        <color indexed="64"/>
      </top>
      <bottom style="thin">
        <color indexed="64"/>
      </bottom>
      <diagonal style="thin">
        <color indexed="64"/>
      </diagonal>
    </border>
    <border>
      <left style="thin">
        <color indexed="64"/>
      </left>
      <right style="thick">
        <color indexed="64"/>
      </right>
      <top style="thin">
        <color indexed="64"/>
      </top>
      <bottom style="thin">
        <color indexed="64"/>
      </bottom>
      <diagonal/>
    </border>
    <border>
      <left style="thick">
        <color indexed="64"/>
      </left>
      <right style="thin">
        <color indexed="64"/>
      </right>
      <top/>
      <bottom style="thin">
        <color indexed="64"/>
      </bottom>
      <diagonal/>
    </border>
    <border>
      <left style="thick">
        <color indexed="64"/>
      </left>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left style="thick">
        <color indexed="64"/>
      </left>
      <right/>
      <top style="thin">
        <color indexed="64"/>
      </top>
      <bottom style="thick">
        <color indexed="64"/>
      </bottom>
      <diagonal/>
    </border>
    <border>
      <left/>
      <right style="thin">
        <color indexed="64"/>
      </right>
      <top style="thin">
        <color indexed="64"/>
      </top>
      <bottom style="thick">
        <color indexed="64"/>
      </bottom>
      <diagonal/>
    </border>
    <border diagonalUp="1">
      <left style="thin">
        <color indexed="64"/>
      </left>
      <right style="thin">
        <color indexed="64"/>
      </right>
      <top style="thin">
        <color indexed="64"/>
      </top>
      <bottom style="thick">
        <color indexed="64"/>
      </bottom>
      <diagonal style="thin">
        <color indexed="64"/>
      </diagonal>
    </border>
    <border>
      <left style="thin">
        <color indexed="64"/>
      </left>
      <right style="thick">
        <color indexed="64"/>
      </right>
      <top style="thin">
        <color indexed="64"/>
      </top>
      <bottom style="thick">
        <color indexed="64"/>
      </bottom>
      <diagonal/>
    </border>
    <border>
      <left style="thin">
        <color indexed="64"/>
      </left>
      <right/>
      <top/>
      <bottom/>
      <diagonal/>
    </border>
    <border>
      <left style="thick">
        <color indexed="64"/>
      </left>
      <right/>
      <top/>
      <bottom style="thick">
        <color indexed="64"/>
      </bottom>
      <diagonal/>
    </border>
    <border>
      <left/>
      <right style="thin">
        <color indexed="64"/>
      </right>
      <top/>
      <bottom style="thick">
        <color indexed="64"/>
      </bottom>
      <diagonal/>
    </border>
    <border diagonalUp="1">
      <left style="thin">
        <color indexed="64"/>
      </left>
      <right style="thin">
        <color indexed="64"/>
      </right>
      <top/>
      <bottom style="thick">
        <color indexed="64"/>
      </bottom>
      <diagonal style="thin">
        <color indexed="64"/>
      </diagonal>
    </border>
    <border>
      <left style="thin">
        <color indexed="64"/>
      </left>
      <right style="thick">
        <color indexed="64"/>
      </right>
      <top/>
      <bottom style="thick">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medium">
        <color indexed="64"/>
      </left>
      <right style="thin">
        <color indexed="64"/>
      </right>
      <top style="medium">
        <color indexed="64"/>
      </top>
      <bottom style="medium">
        <color indexed="64"/>
      </bottom>
      <diagonal/>
    </border>
    <border diagonalUp="1">
      <left style="thin">
        <color indexed="64"/>
      </left>
      <right style="thin">
        <color indexed="64"/>
      </right>
      <top style="medium">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thick">
        <color indexed="64"/>
      </left>
      <right style="medium">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s>
  <cellStyleXfs count="8">
    <xf numFmtId="0" fontId="0" fillId="0" borderId="0"/>
    <xf numFmtId="38" fontId="4" fillId="0" borderId="0" applyFont="0" applyFill="0" applyBorder="0" applyAlignment="0" applyProtection="0"/>
    <xf numFmtId="38" fontId="4"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4" fillId="0" borderId="0">
      <alignment vertical="center"/>
    </xf>
    <xf numFmtId="0" fontId="9" fillId="0" borderId="0">
      <alignment vertical="center"/>
    </xf>
    <xf numFmtId="38" fontId="9" fillId="0" borderId="0" applyFont="0" applyFill="0" applyBorder="0" applyAlignment="0" applyProtection="0">
      <alignment vertical="center"/>
    </xf>
  </cellStyleXfs>
  <cellXfs count="123">
    <xf numFmtId="0" fontId="0" fillId="0" borderId="0" xfId="0"/>
    <xf numFmtId="0" fontId="2" fillId="0" borderId="0" xfId="0" applyFont="1"/>
    <xf numFmtId="0" fontId="2" fillId="0" borderId="0" xfId="0" applyFont="1" applyAlignment="1">
      <alignment horizontal="center"/>
    </xf>
    <xf numFmtId="0" fontId="3" fillId="0" borderId="0" xfId="0" applyFont="1" applyAlignment="1">
      <alignment horizontal="right"/>
    </xf>
    <xf numFmtId="0" fontId="6" fillId="0" borderId="0" xfId="0" applyFont="1"/>
    <xf numFmtId="0" fontId="7" fillId="0" borderId="0" xfId="0" applyFont="1"/>
    <xf numFmtId="0" fontId="8" fillId="0" borderId="0" xfId="0" applyFont="1" applyAlignment="1">
      <alignment horizontal="center"/>
    </xf>
    <xf numFmtId="0" fontId="7" fillId="0" borderId="0" xfId="0" applyFont="1" applyBorder="1"/>
    <xf numFmtId="0" fontId="6" fillId="0" borderId="0" xfId="0" applyFont="1" applyBorder="1"/>
    <xf numFmtId="0" fontId="7" fillId="0" borderId="1" xfId="0" applyFont="1" applyBorder="1" applyAlignment="1"/>
    <xf numFmtId="0" fontId="6" fillId="0" borderId="2" xfId="0" applyFont="1" applyBorder="1"/>
    <xf numFmtId="0" fontId="6" fillId="0" borderId="4" xfId="0" applyFont="1" applyBorder="1" applyAlignment="1">
      <alignment horizontal="center"/>
    </xf>
    <xf numFmtId="0" fontId="6" fillId="0" borderId="4" xfId="0" applyFont="1" applyBorder="1" applyAlignment="1">
      <alignment horizontal="center" vertical="center"/>
    </xf>
    <xf numFmtId="0" fontId="6" fillId="0" borderId="4" xfId="0" applyFont="1" applyBorder="1" applyAlignment="1"/>
    <xf numFmtId="0" fontId="6" fillId="0" borderId="4" xfId="0" applyFont="1" applyFill="1" applyBorder="1" applyAlignment="1">
      <alignment horizontal="center"/>
    </xf>
    <xf numFmtId="0" fontId="6" fillId="0" borderId="3" xfId="0" applyFont="1" applyBorder="1" applyAlignment="1">
      <alignment horizontal="right"/>
    </xf>
    <xf numFmtId="0" fontId="6" fillId="0" borderId="5" xfId="0" applyFont="1" applyFill="1" applyBorder="1" applyAlignment="1">
      <alignment horizontal="left" vertical="center"/>
    </xf>
    <xf numFmtId="38" fontId="6" fillId="0" borderId="5" xfId="2" applyFont="1" applyFill="1" applyBorder="1" applyAlignment="1">
      <alignment horizontal="right" vertical="center"/>
    </xf>
    <xf numFmtId="38" fontId="6" fillId="2" borderId="5" xfId="2" applyFont="1" applyFill="1" applyBorder="1" applyAlignment="1">
      <alignment horizontal="right" vertical="center"/>
    </xf>
    <xf numFmtId="0" fontId="11" fillId="0" borderId="0" xfId="3" applyFont="1">
      <alignment vertical="center"/>
    </xf>
    <xf numFmtId="0" fontId="11" fillId="3" borderId="5" xfId="3" applyFont="1" applyFill="1" applyBorder="1">
      <alignment vertical="center"/>
    </xf>
    <xf numFmtId="0" fontId="11" fillId="3" borderId="5" xfId="3" applyFont="1" applyFill="1" applyBorder="1" applyAlignment="1">
      <alignment horizontal="left" vertical="center"/>
    </xf>
    <xf numFmtId="0" fontId="11" fillId="0" borderId="5" xfId="3" applyFont="1" applyBorder="1">
      <alignment vertical="center"/>
    </xf>
    <xf numFmtId="38" fontId="6" fillId="0" borderId="7" xfId="4" applyFont="1" applyBorder="1">
      <alignment vertical="center"/>
    </xf>
    <xf numFmtId="176" fontId="6" fillId="2" borderId="5" xfId="2" applyNumberFormat="1" applyFont="1" applyFill="1" applyBorder="1" applyAlignment="1">
      <alignment horizontal="right" vertical="center"/>
    </xf>
    <xf numFmtId="38" fontId="6" fillId="0" borderId="2" xfId="2" applyFont="1" applyFill="1" applyBorder="1" applyAlignment="1">
      <alignment horizontal="right" vertical="center"/>
    </xf>
    <xf numFmtId="176" fontId="6" fillId="0" borderId="5" xfId="2" applyNumberFormat="1" applyFont="1" applyFill="1" applyBorder="1" applyAlignment="1">
      <alignment horizontal="right" vertical="center"/>
    </xf>
    <xf numFmtId="0" fontId="14" fillId="0" borderId="4" xfId="0" applyFont="1" applyBorder="1" applyAlignment="1">
      <alignment horizontal="center" vertical="center"/>
    </xf>
    <xf numFmtId="0" fontId="16" fillId="4" borderId="0" xfId="3" applyFont="1" applyFill="1" applyAlignment="1">
      <alignment horizontal="left" vertical="center"/>
    </xf>
    <xf numFmtId="0" fontId="16" fillId="4" borderId="0" xfId="3" applyFont="1" applyFill="1" applyAlignment="1">
      <alignment horizontal="center" vertical="center" wrapText="1"/>
    </xf>
    <xf numFmtId="0" fontId="5" fillId="0" borderId="0" xfId="3">
      <alignment vertical="center"/>
    </xf>
    <xf numFmtId="0" fontId="11" fillId="0" borderId="1" xfId="3" applyFont="1" applyBorder="1" applyAlignment="1">
      <alignment horizontal="center" vertical="center" wrapText="1"/>
    </xf>
    <xf numFmtId="0" fontId="11" fillId="0" borderId="0" xfId="3" applyFont="1" applyAlignment="1">
      <alignment horizontal="center" vertical="center" wrapText="1"/>
    </xf>
    <xf numFmtId="0" fontId="11" fillId="0" borderId="9" xfId="3" applyFont="1" applyBorder="1" applyAlignment="1">
      <alignment horizontal="center" vertical="center" wrapText="1"/>
    </xf>
    <xf numFmtId="0" fontId="11" fillId="0" borderId="9" xfId="3" applyFont="1" applyBorder="1" applyAlignment="1">
      <alignment horizontal="center" vertical="center"/>
    </xf>
    <xf numFmtId="0" fontId="11" fillId="0" borderId="1" xfId="3" applyFont="1" applyBorder="1" applyAlignment="1">
      <alignment horizontal="center" vertical="center"/>
    </xf>
    <xf numFmtId="176" fontId="11" fillId="0" borderId="1" xfId="3" applyNumberFormat="1" applyFont="1" applyBorder="1">
      <alignment vertical="center"/>
    </xf>
    <xf numFmtId="0" fontId="11" fillId="0" borderId="5" xfId="3" applyFont="1" applyBorder="1" applyAlignment="1">
      <alignment horizontal="center" vertical="center"/>
    </xf>
    <xf numFmtId="176" fontId="11" fillId="0" borderId="6" xfId="3" applyNumberFormat="1" applyFont="1" applyBorder="1">
      <alignment vertical="center"/>
    </xf>
    <xf numFmtId="176" fontId="11" fillId="2" borderId="5" xfId="3" applyNumberFormat="1" applyFont="1" applyFill="1" applyBorder="1">
      <alignment vertical="center"/>
    </xf>
    <xf numFmtId="176" fontId="11" fillId="0" borderId="5" xfId="3" applyNumberFormat="1" applyFont="1" applyBorder="1">
      <alignment vertical="center"/>
    </xf>
    <xf numFmtId="0" fontId="11" fillId="0" borderId="11" xfId="3" applyFont="1" applyBorder="1">
      <alignment vertical="center"/>
    </xf>
    <xf numFmtId="176" fontId="11" fillId="0" borderId="12" xfId="3" applyNumberFormat="1" applyFont="1" applyBorder="1">
      <alignment vertical="center"/>
    </xf>
    <xf numFmtId="176" fontId="11" fillId="0" borderId="11" xfId="3" applyNumberFormat="1" applyFont="1" applyBorder="1">
      <alignment vertical="center"/>
    </xf>
    <xf numFmtId="176" fontId="11" fillId="0" borderId="13" xfId="3" applyNumberFormat="1" applyFont="1" applyBorder="1">
      <alignment vertical="center"/>
    </xf>
    <xf numFmtId="0" fontId="7" fillId="0" borderId="5" xfId="3" applyFont="1" applyBorder="1" applyAlignment="1">
      <alignment vertical="center" wrapText="1"/>
    </xf>
    <xf numFmtId="176" fontId="11" fillId="0" borderId="15" xfId="3" applyNumberFormat="1" applyFont="1" applyBorder="1">
      <alignment vertical="center"/>
    </xf>
    <xf numFmtId="0" fontId="6" fillId="0" borderId="2" xfId="3" applyFont="1" applyBorder="1">
      <alignment vertical="center"/>
    </xf>
    <xf numFmtId="176" fontId="6" fillId="0" borderId="16" xfId="3" applyNumberFormat="1" applyFont="1" applyBorder="1">
      <alignment vertical="center"/>
    </xf>
    <xf numFmtId="0" fontId="6" fillId="0" borderId="2" xfId="3" applyFont="1" applyBorder="1" applyAlignment="1">
      <alignment vertical="center" wrapText="1"/>
    </xf>
    <xf numFmtId="176" fontId="11" fillId="0" borderId="2" xfId="3" applyNumberFormat="1" applyFont="1" applyBorder="1">
      <alignment vertical="center"/>
    </xf>
    <xf numFmtId="176" fontId="6" fillId="2" borderId="16" xfId="3" applyNumberFormat="1" applyFont="1" applyFill="1" applyBorder="1">
      <alignment vertical="center"/>
    </xf>
    <xf numFmtId="176" fontId="6" fillId="0" borderId="24" xfId="3" applyNumberFormat="1" applyFont="1" applyBorder="1">
      <alignment vertical="center"/>
    </xf>
    <xf numFmtId="0" fontId="7" fillId="0" borderId="0" xfId="3" applyFont="1" applyAlignment="1">
      <alignment horizontal="left"/>
    </xf>
    <xf numFmtId="0" fontId="18" fillId="0" borderId="0" xfId="3" applyFont="1">
      <alignment vertical="center"/>
    </xf>
    <xf numFmtId="0" fontId="18" fillId="0" borderId="0" xfId="3" applyFont="1" applyAlignment="1"/>
    <xf numFmtId="0" fontId="5" fillId="0" borderId="0" xfId="3" applyAlignment="1">
      <alignment vertical="center" wrapText="1"/>
    </xf>
    <xf numFmtId="0" fontId="11" fillId="0" borderId="0" xfId="3" applyFont="1" applyFill="1" applyBorder="1" applyAlignment="1">
      <alignment vertical="center"/>
    </xf>
    <xf numFmtId="0" fontId="11" fillId="0" borderId="0" xfId="3" applyFont="1" applyBorder="1" applyAlignment="1">
      <alignment horizontal="center" vertical="center" wrapText="1"/>
    </xf>
    <xf numFmtId="0" fontId="17" fillId="0" borderId="25" xfId="3" applyFont="1" applyBorder="1" applyAlignment="1">
      <alignment vertical="center" wrapText="1"/>
    </xf>
    <xf numFmtId="38" fontId="11" fillId="0" borderId="7" xfId="3" applyNumberFormat="1" applyFont="1" applyBorder="1">
      <alignment vertical="center"/>
    </xf>
    <xf numFmtId="38" fontId="6" fillId="0" borderId="5" xfId="4" applyFont="1" applyBorder="1">
      <alignment vertical="center"/>
    </xf>
    <xf numFmtId="0" fontId="5" fillId="4" borderId="0" xfId="3" applyFill="1">
      <alignment vertical="center"/>
    </xf>
    <xf numFmtId="176" fontId="11" fillId="0" borderId="16" xfId="3" applyNumberFormat="1" applyFont="1" applyBorder="1">
      <alignment vertical="center"/>
    </xf>
    <xf numFmtId="176" fontId="6" fillId="0" borderId="29" xfId="3" applyNumberFormat="1" applyFont="1" applyBorder="1">
      <alignment vertical="center"/>
    </xf>
    <xf numFmtId="38" fontId="6" fillId="0" borderId="2" xfId="2" applyFont="1" applyFill="1" applyBorder="1" applyAlignment="1">
      <alignment horizontal="right" vertical="center"/>
    </xf>
    <xf numFmtId="38" fontId="6" fillId="0" borderId="4" xfId="2" applyFont="1" applyFill="1" applyBorder="1" applyAlignment="1">
      <alignment horizontal="right" vertical="center"/>
    </xf>
    <xf numFmtId="0" fontId="20" fillId="0" borderId="3" xfId="0" applyFont="1" applyFill="1" applyBorder="1" applyAlignment="1">
      <alignment horizontal="left" vertical="center" wrapText="1"/>
    </xf>
    <xf numFmtId="0" fontId="20" fillId="0" borderId="2" xfId="0" applyFont="1" applyFill="1" applyBorder="1" applyAlignment="1">
      <alignment horizontal="left" vertical="center"/>
    </xf>
    <xf numFmtId="38" fontId="6" fillId="5" borderId="30" xfId="2" applyFont="1" applyFill="1" applyBorder="1" applyAlignment="1">
      <alignment horizontal="right" vertical="center"/>
    </xf>
    <xf numFmtId="0" fontId="20" fillId="0" borderId="34" xfId="0" applyFont="1" applyFill="1" applyBorder="1" applyAlignment="1">
      <alignment horizontal="left" vertical="center"/>
    </xf>
    <xf numFmtId="38" fontId="6" fillId="5" borderId="35" xfId="2" applyFont="1" applyFill="1" applyBorder="1" applyAlignment="1">
      <alignment horizontal="right" vertical="center"/>
    </xf>
    <xf numFmtId="0" fontId="6" fillId="5" borderId="35" xfId="2" applyNumberFormat="1" applyFont="1" applyFill="1" applyBorder="1" applyAlignment="1">
      <alignment horizontal="right" vertical="center"/>
    </xf>
    <xf numFmtId="38" fontId="6" fillId="5" borderId="36" xfId="2" applyFont="1" applyFill="1" applyBorder="1" applyAlignment="1">
      <alignment horizontal="right" vertical="center"/>
    </xf>
    <xf numFmtId="38" fontId="6" fillId="0" borderId="37" xfId="2" applyFont="1" applyFill="1" applyBorder="1" applyAlignment="1">
      <alignment horizontal="right" vertical="center"/>
    </xf>
    <xf numFmtId="176" fontId="22" fillId="6" borderId="38" xfId="0" applyNumberFormat="1" applyFont="1" applyFill="1" applyBorder="1" applyAlignment="1">
      <alignment vertical="center"/>
    </xf>
    <xf numFmtId="176" fontId="6" fillId="2" borderId="2" xfId="2" applyNumberFormat="1" applyFont="1" applyFill="1" applyBorder="1" applyAlignment="1">
      <alignment horizontal="right" vertical="center"/>
    </xf>
    <xf numFmtId="176" fontId="6" fillId="2" borderId="3" xfId="2" applyNumberFormat="1" applyFont="1" applyFill="1" applyBorder="1" applyAlignment="1">
      <alignment horizontal="right" vertical="center"/>
    </xf>
    <xf numFmtId="176" fontId="6" fillId="0" borderId="2" xfId="2" applyNumberFormat="1" applyFont="1" applyFill="1" applyBorder="1" applyAlignment="1">
      <alignment horizontal="right" vertical="center"/>
    </xf>
    <xf numFmtId="176" fontId="6" fillId="0" borderId="3" xfId="2" applyNumberFormat="1" applyFont="1" applyFill="1" applyBorder="1" applyAlignment="1">
      <alignment horizontal="right" vertical="center"/>
    </xf>
    <xf numFmtId="38" fontId="6" fillId="0" borderId="2" xfId="2" applyFont="1" applyFill="1" applyBorder="1" applyAlignment="1">
      <alignment horizontal="right" vertical="center"/>
    </xf>
    <xf numFmtId="38" fontId="6" fillId="0" borderId="3" xfId="2" applyFont="1" applyFill="1" applyBorder="1" applyAlignment="1">
      <alignment horizontal="right" vertical="center"/>
    </xf>
    <xf numFmtId="38" fontId="6" fillId="5" borderId="19" xfId="2" applyFont="1" applyFill="1" applyBorder="1" applyAlignment="1">
      <alignment horizontal="center" vertical="center"/>
    </xf>
    <xf numFmtId="38" fontId="6" fillId="5" borderId="20" xfId="2" applyFont="1" applyFill="1" applyBorder="1" applyAlignment="1">
      <alignment horizontal="center" vertical="center"/>
    </xf>
    <xf numFmtId="38" fontId="6" fillId="5" borderId="33" xfId="2" applyFont="1" applyFill="1" applyBorder="1" applyAlignment="1">
      <alignment horizontal="center" vertical="center"/>
    </xf>
    <xf numFmtId="0" fontId="6" fillId="0" borderId="2" xfId="0" applyFont="1" applyFill="1" applyBorder="1" applyAlignment="1">
      <alignment horizontal="left" vertical="center" wrapText="1"/>
    </xf>
    <xf numFmtId="0" fontId="6" fillId="0" borderId="3" xfId="0" applyFont="1" applyFill="1" applyBorder="1" applyAlignment="1">
      <alignment horizontal="left" vertical="center" wrapText="1"/>
    </xf>
    <xf numFmtId="38" fontId="6" fillId="5" borderId="30" xfId="2" applyFont="1" applyFill="1" applyBorder="1" applyAlignment="1">
      <alignment horizontal="center" vertical="center"/>
    </xf>
    <xf numFmtId="38" fontId="6" fillId="5" borderId="31" xfId="2" applyFont="1" applyFill="1" applyBorder="1" applyAlignment="1">
      <alignment horizontal="center" vertical="center"/>
    </xf>
    <xf numFmtId="38" fontId="6" fillId="5" borderId="32" xfId="2" applyFont="1" applyFill="1" applyBorder="1" applyAlignment="1">
      <alignment horizontal="center" vertical="center"/>
    </xf>
    <xf numFmtId="38" fontId="6" fillId="2" borderId="2" xfId="2" applyFont="1" applyFill="1" applyBorder="1" applyAlignment="1">
      <alignment horizontal="right" vertical="center"/>
    </xf>
    <xf numFmtId="38" fontId="6" fillId="2" borderId="3" xfId="2" applyFont="1" applyFill="1" applyBorder="1" applyAlignment="1">
      <alignment horizontal="right" vertical="center"/>
    </xf>
    <xf numFmtId="0" fontId="10" fillId="0" borderId="0" xfId="0" applyFont="1" applyBorder="1" applyAlignment="1">
      <alignment horizontal="left" vertical="center" wrapText="1"/>
    </xf>
    <xf numFmtId="0" fontId="10" fillId="0" borderId="0" xfId="0" applyFont="1" applyAlignment="1">
      <alignment horizontal="left" vertical="center" wrapText="1"/>
    </xf>
    <xf numFmtId="0" fontId="0" fillId="0" borderId="0" xfId="0" applyAlignment="1"/>
    <xf numFmtId="0" fontId="8" fillId="0" borderId="0" xfId="0" applyFont="1" applyAlignment="1">
      <alignment horizontal="center"/>
    </xf>
    <xf numFmtId="0" fontId="7" fillId="2" borderId="1" xfId="0" applyFont="1" applyFill="1" applyBorder="1" applyAlignment="1">
      <alignment horizontal="left"/>
    </xf>
    <xf numFmtId="0" fontId="6" fillId="0" borderId="4" xfId="0" applyFont="1" applyBorder="1" applyAlignment="1">
      <alignment horizontal="center" wrapText="1"/>
    </xf>
    <xf numFmtId="0" fontId="16" fillId="0" borderId="0" xfId="3" applyFont="1" applyAlignment="1">
      <alignment horizontal="center" vertical="center" wrapText="1"/>
    </xf>
    <xf numFmtId="0" fontId="11" fillId="0" borderId="5" xfId="3" applyFont="1" applyBorder="1" applyAlignment="1">
      <alignment horizontal="center" vertical="center" wrapText="1"/>
    </xf>
    <xf numFmtId="0" fontId="11" fillId="0" borderId="8" xfId="3" applyFont="1" applyBorder="1" applyAlignment="1">
      <alignment horizontal="left" vertical="center"/>
    </xf>
    <xf numFmtId="0" fontId="11" fillId="0" borderId="9" xfId="3" applyFont="1" applyBorder="1" applyAlignment="1">
      <alignment horizontal="left" vertical="center"/>
    </xf>
    <xf numFmtId="0" fontId="11" fillId="0" borderId="7" xfId="3" applyFont="1" applyBorder="1" applyAlignment="1">
      <alignment horizontal="left" vertical="center"/>
    </xf>
    <xf numFmtId="0" fontId="11" fillId="0" borderId="8" xfId="3" applyFont="1" applyBorder="1" applyAlignment="1">
      <alignment horizontal="center" vertical="center"/>
    </xf>
    <xf numFmtId="0" fontId="11" fillId="0" borderId="7" xfId="3" applyFont="1" applyBorder="1" applyAlignment="1">
      <alignment horizontal="center" vertical="center"/>
    </xf>
    <xf numFmtId="0" fontId="11" fillId="0" borderId="21" xfId="3" applyFont="1" applyBorder="1" applyAlignment="1">
      <alignment horizontal="center" vertical="center" wrapText="1"/>
    </xf>
    <xf numFmtId="0" fontId="11" fillId="0" borderId="22" xfId="3" applyFont="1" applyBorder="1" applyAlignment="1">
      <alignment vertical="center" wrapText="1"/>
    </xf>
    <xf numFmtId="176" fontId="11" fillId="0" borderId="23" xfId="3" applyNumberFormat="1" applyFont="1" applyBorder="1">
      <alignment vertical="center"/>
    </xf>
    <xf numFmtId="0" fontId="11" fillId="0" borderId="23" xfId="3" applyFont="1" applyBorder="1">
      <alignment vertical="center"/>
    </xf>
    <xf numFmtId="0" fontId="11" fillId="0" borderId="26" xfId="3" applyFont="1" applyBorder="1" applyAlignment="1">
      <alignment horizontal="center" vertical="center" wrapText="1"/>
    </xf>
    <xf numFmtId="0" fontId="11" fillId="0" borderId="27" xfId="3" applyFont="1" applyBorder="1" applyAlignment="1">
      <alignment vertical="center" wrapText="1"/>
    </xf>
    <xf numFmtId="176" fontId="11" fillId="0" borderId="28" xfId="3" applyNumberFormat="1" applyFont="1" applyBorder="1">
      <alignment vertical="center"/>
    </xf>
    <xf numFmtId="0" fontId="11" fillId="0" borderId="28" xfId="3" applyFont="1" applyBorder="1">
      <alignment vertical="center"/>
    </xf>
    <xf numFmtId="0" fontId="11" fillId="0" borderId="5" xfId="3" applyFont="1" applyBorder="1" applyAlignment="1">
      <alignment horizontal="center" vertical="center" textRotation="255" wrapText="1"/>
    </xf>
    <xf numFmtId="0" fontId="11" fillId="0" borderId="10" xfId="3" applyFont="1" applyBorder="1" applyAlignment="1">
      <alignment horizontal="center" vertical="center" textRotation="255" wrapText="1"/>
    </xf>
    <xf numFmtId="0" fontId="11" fillId="0" borderId="14" xfId="3" applyFont="1" applyBorder="1" applyAlignment="1">
      <alignment horizontal="center" vertical="center" textRotation="255" wrapText="1"/>
    </xf>
    <xf numFmtId="0" fontId="11" fillId="0" borderId="17" xfId="3" applyFont="1" applyBorder="1" applyAlignment="1">
      <alignment horizontal="center" vertical="center" textRotation="255" wrapText="1"/>
    </xf>
    <xf numFmtId="0" fontId="11" fillId="0" borderId="18" xfId="3" applyFont="1" applyBorder="1" applyAlignment="1">
      <alignment horizontal="center" vertical="center" wrapText="1"/>
    </xf>
    <xf numFmtId="0" fontId="11" fillId="0" borderId="7" xfId="3" applyFont="1" applyBorder="1" applyAlignment="1">
      <alignment vertical="center" wrapText="1"/>
    </xf>
    <xf numFmtId="176" fontId="11" fillId="0" borderId="19" xfId="3" applyNumberFormat="1" applyFont="1" applyBorder="1">
      <alignment vertical="center"/>
    </xf>
    <xf numFmtId="0" fontId="11" fillId="0" borderId="20" xfId="3" applyFont="1" applyBorder="1">
      <alignment vertical="center"/>
    </xf>
    <xf numFmtId="0" fontId="11" fillId="2" borderId="8" xfId="3" applyFont="1" applyFill="1" applyBorder="1" applyAlignment="1">
      <alignment horizontal="center" vertical="center"/>
    </xf>
    <xf numFmtId="0" fontId="11" fillId="2" borderId="9" xfId="3" applyFont="1" applyFill="1" applyBorder="1" applyAlignment="1">
      <alignment horizontal="center" vertical="center"/>
    </xf>
  </cellXfs>
  <cellStyles count="8">
    <cellStyle name="桁区切り" xfId="2" builtinId="6"/>
    <cellStyle name="桁区切り 2" xfId="1" xr:uid="{00000000-0005-0000-0000-000001000000}"/>
    <cellStyle name="桁区切り 3" xfId="4" xr:uid="{00000000-0005-0000-0000-000002000000}"/>
    <cellStyle name="桁区切り 3 2" xfId="7" xr:uid="{00000000-0005-0000-0000-000003000000}"/>
    <cellStyle name="標準" xfId="0" builtinId="0"/>
    <cellStyle name="標準 2" xfId="3" xr:uid="{00000000-0005-0000-0000-000005000000}"/>
    <cellStyle name="標準 3" xfId="5" xr:uid="{00000000-0005-0000-0000-000006000000}"/>
    <cellStyle name="標準 4" xfId="6" xr:uid="{00000000-0005-0000-0000-00000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1</xdr:col>
      <xdr:colOff>152401</xdr:colOff>
      <xdr:row>26</xdr:row>
      <xdr:rowOff>40005</xdr:rowOff>
    </xdr:from>
    <xdr:to>
      <xdr:col>5</xdr:col>
      <xdr:colOff>788671</xdr:colOff>
      <xdr:row>26</xdr:row>
      <xdr:rowOff>358140</xdr:rowOff>
    </xdr:to>
    <xdr:sp macro="" textlink="">
      <xdr:nvSpPr>
        <xdr:cNvPr id="2" name="テキスト ボックス 1">
          <a:extLst>
            <a:ext uri="{FF2B5EF4-FFF2-40B4-BE49-F238E27FC236}">
              <a16:creationId xmlns:a16="http://schemas.microsoft.com/office/drawing/2014/main" id="{0C39484C-DF54-238B-181E-DC56877154E6}"/>
            </a:ext>
          </a:extLst>
        </xdr:cNvPr>
        <xdr:cNvSpPr txBox="1"/>
      </xdr:nvSpPr>
      <xdr:spPr>
        <a:xfrm>
          <a:off x="4276726" y="3592830"/>
          <a:ext cx="4903470" cy="31813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400" kern="1200"/>
            <a:t>　　　　　別紙１－１「所要額調書（人件費）」のとおり</a:t>
          </a:r>
          <a:endParaRPr kumimoji="1" lang="en-US" altLang="ja-JP" sz="1400" kern="12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171450</xdr:colOff>
      <xdr:row>12</xdr:row>
      <xdr:rowOff>95250</xdr:rowOff>
    </xdr:from>
    <xdr:to>
      <xdr:col>11</xdr:col>
      <xdr:colOff>114301</xdr:colOff>
      <xdr:row>14</xdr:row>
      <xdr:rowOff>211455</xdr:rowOff>
    </xdr:to>
    <xdr:sp macro="" textlink="">
      <xdr:nvSpPr>
        <xdr:cNvPr id="2" name="四角形: 角を丸くする 1">
          <a:extLst>
            <a:ext uri="{FF2B5EF4-FFF2-40B4-BE49-F238E27FC236}">
              <a16:creationId xmlns:a16="http://schemas.microsoft.com/office/drawing/2014/main" id="{C3739066-84AB-7D44-7AF8-3F56AEBEC828}"/>
            </a:ext>
          </a:extLst>
        </xdr:cNvPr>
        <xdr:cNvSpPr/>
      </xdr:nvSpPr>
      <xdr:spPr>
        <a:xfrm>
          <a:off x="3933825" y="3667125"/>
          <a:ext cx="4810126" cy="973455"/>
        </a:xfrm>
        <a:prstGeom prst="roundRect">
          <a:avLst/>
        </a:prstGeom>
        <a:solidFill>
          <a:schemeClr val="accent6">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kern="1200">
              <a:solidFill>
                <a:sysClr val="windowText" lastClr="000000"/>
              </a:solidFill>
            </a:rPr>
            <a:t>このシートは自動反映のため入力不要。</a:t>
          </a:r>
          <a:endParaRPr kumimoji="1" lang="en-US" altLang="ja-JP" sz="2000" kern="1200">
            <a:solidFill>
              <a:sysClr val="windowText" lastClr="000000"/>
            </a:solidFill>
          </a:endParaRPr>
        </a:p>
        <a:p>
          <a:pPr algn="l"/>
          <a:r>
            <a:rPr kumimoji="1" lang="ja-JP" altLang="en-US" sz="2000" kern="1200">
              <a:solidFill>
                <a:sysClr val="windowText" lastClr="000000"/>
              </a:solidFill>
            </a:rPr>
            <a:t>次のシートに入力してください。</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27770;&#31639;&#31532;&#19968;&#20418;\&#20132;&#20184;&#35201;&#32177;&#12539;&#23455;&#26045;&#35201;&#32177;\29&#24180;&#24230;&#65288;&#12467;&#12473;&#12488;&#21066;&#28187;&#12289;&#27096;&#24335;&#35211;&#30452;&#12375;&#65289;\&#20132;04_&#21307;&#30274;&#25552;&#20379;&#20307;&#21046;&#25512;&#36914;&#20107;&#26989;&#36027;&#35036;&#21161;&#37329;&#20132;&#20184;&#35201;&#32177;\&#27096;&#24335;\&#32113;&#21512;&#35036;&#21161;&#37329;_&#21029;&#32025;&#65297;&#65374;&#21029;&#32025;6&#65288;&#26696;&#65289;_&#20462;&#27491;&#21453;&#2614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作成方法"/>
      <sheetName val="第１号様式"/>
      <sheetName val="別紙1"/>
      <sheetName val="別紙2"/>
      <sheetName val="第2号様式"/>
      <sheetName val="（別紙1）"/>
      <sheetName val="（別紙2）"/>
      <sheetName val="第3号様式"/>
      <sheetName val="〔別紙1〕"/>
      <sheetName val="〔別紙2〕"/>
      <sheetName val="第4号様式"/>
      <sheetName val="第5号様式"/>
      <sheetName val="第6号様式"/>
      <sheetName val="事業分類・区分"/>
      <sheetName val="補助率・係数"/>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2">
          <cell r="B2" t="str">
            <v>救急医療対策事業</v>
          </cell>
          <cell r="C2" t="str">
            <v>周産期医療対策事業等</v>
          </cell>
          <cell r="D2" t="str">
            <v>看護職員確保対策事業</v>
          </cell>
          <cell r="E2" t="str">
            <v>歯科保健医療対策事業</v>
          </cell>
          <cell r="F2" t="str">
            <v>院内感染地域支援ネットワーク事業</v>
          </cell>
          <cell r="G2" t="str">
            <v>地域医療対策事業</v>
          </cell>
          <cell r="H2" t="str">
            <v>医療提供体制設備整備事業</v>
          </cell>
        </row>
      </sheetData>
      <sheetData sheetId="1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3"/>
  <sheetViews>
    <sheetView tabSelected="1" topLeftCell="A3" zoomScaleNormal="100" zoomScaleSheetLayoutView="115" workbookViewId="0">
      <selection activeCell="A28" sqref="A28"/>
    </sheetView>
  </sheetViews>
  <sheetFormatPr defaultColWidth="9" defaultRowHeight="12"/>
  <cols>
    <col min="1" max="1" width="62.6640625" style="1" customWidth="1"/>
    <col min="2" max="2" width="18" style="1" customWidth="1"/>
    <col min="3" max="7" width="14.77734375" style="1" customWidth="1"/>
    <col min="8" max="8" width="16.88671875" style="1" customWidth="1"/>
    <col min="9" max="16384" width="9" style="1"/>
  </cols>
  <sheetData>
    <row r="1" spans="1:8" ht="13.2">
      <c r="A1" s="4" t="s">
        <v>59</v>
      </c>
      <c r="B1" s="5"/>
      <c r="C1" s="5"/>
      <c r="D1" s="5"/>
      <c r="E1" s="5"/>
      <c r="F1" s="5"/>
      <c r="G1" s="5"/>
      <c r="H1" s="5"/>
    </row>
    <row r="2" spans="1:8">
      <c r="A2" s="5"/>
      <c r="B2" s="5"/>
      <c r="C2" s="5"/>
      <c r="D2" s="5"/>
      <c r="E2" s="5"/>
      <c r="F2" s="5"/>
      <c r="G2" s="5"/>
      <c r="H2" s="5"/>
    </row>
    <row r="3" spans="1:8" ht="16.2">
      <c r="A3" s="95" t="s">
        <v>28</v>
      </c>
      <c r="B3" s="95"/>
      <c r="C3" s="95"/>
      <c r="D3" s="95"/>
      <c r="E3" s="95"/>
      <c r="F3" s="95"/>
      <c r="G3" s="95"/>
      <c r="H3" s="95"/>
    </row>
    <row r="4" spans="1:8" ht="16.2">
      <c r="A4" s="6"/>
      <c r="B4" s="6"/>
      <c r="C4" s="6"/>
      <c r="D4" s="6"/>
      <c r="E4" s="6"/>
      <c r="F4" s="6"/>
      <c r="G4" s="6"/>
      <c r="H4" s="6"/>
    </row>
    <row r="5" spans="1:8">
      <c r="A5" s="5"/>
      <c r="B5" s="5"/>
      <c r="C5" s="5"/>
      <c r="D5" s="5"/>
      <c r="E5" s="5"/>
      <c r="F5" s="5"/>
      <c r="G5" s="5"/>
      <c r="H5" s="5"/>
    </row>
    <row r="6" spans="1:8" ht="15" customHeight="1">
      <c r="A6" s="7"/>
      <c r="B6" s="7" t="s">
        <v>17</v>
      </c>
      <c r="C6" s="7"/>
      <c r="D6" s="5"/>
      <c r="E6" s="8"/>
      <c r="F6" s="9" t="s">
        <v>18</v>
      </c>
      <c r="G6" s="96"/>
      <c r="H6" s="96"/>
    </row>
    <row r="7" spans="1:8" ht="6" customHeight="1">
      <c r="A7" s="5"/>
      <c r="B7" s="5"/>
      <c r="C7" s="5"/>
      <c r="D7" s="5"/>
      <c r="E7" s="5"/>
      <c r="F7" s="5"/>
      <c r="G7" s="7"/>
      <c r="H7" s="5"/>
    </row>
    <row r="8" spans="1:8" ht="13.2">
      <c r="A8" s="10"/>
      <c r="B8" s="10"/>
      <c r="C8" s="10"/>
      <c r="D8" s="10"/>
      <c r="E8" s="10"/>
      <c r="F8" s="10"/>
      <c r="G8" s="10"/>
      <c r="H8" s="10"/>
    </row>
    <row r="9" spans="1:8" s="2" customFormat="1" ht="13.5" customHeight="1">
      <c r="A9" s="11"/>
      <c r="B9" s="11"/>
      <c r="C9" s="12" t="s">
        <v>7</v>
      </c>
      <c r="D9" s="12" t="s">
        <v>9</v>
      </c>
      <c r="E9" s="12"/>
      <c r="F9" s="97" t="s">
        <v>27</v>
      </c>
      <c r="G9" s="11"/>
      <c r="H9" s="11"/>
    </row>
    <row r="10" spans="1:8" s="2" customFormat="1" ht="13.2">
      <c r="A10" s="11" t="s">
        <v>22</v>
      </c>
      <c r="B10" s="11" t="s">
        <v>6</v>
      </c>
      <c r="C10" s="12" t="s">
        <v>8</v>
      </c>
      <c r="D10" s="12" t="s">
        <v>10</v>
      </c>
      <c r="E10" s="11" t="s">
        <v>12</v>
      </c>
      <c r="F10" s="97"/>
      <c r="G10" s="11" t="s">
        <v>19</v>
      </c>
      <c r="H10" s="11" t="s">
        <v>13</v>
      </c>
    </row>
    <row r="11" spans="1:8" s="2" customFormat="1" ht="13.2">
      <c r="A11" s="11"/>
      <c r="B11" s="11"/>
      <c r="C11" s="27" t="s">
        <v>21</v>
      </c>
      <c r="D11" s="12" t="s">
        <v>11</v>
      </c>
      <c r="E11" s="11" t="s">
        <v>26</v>
      </c>
      <c r="F11" s="97"/>
      <c r="G11" s="11" t="s">
        <v>20</v>
      </c>
      <c r="H11" s="11" t="s">
        <v>14</v>
      </c>
    </row>
    <row r="12" spans="1:8" s="2" customFormat="1" ht="13.2">
      <c r="A12" s="11"/>
      <c r="B12" s="11"/>
      <c r="C12" s="13"/>
      <c r="D12" s="13"/>
      <c r="E12" s="13"/>
      <c r="F12" s="11"/>
      <c r="G12" s="11"/>
      <c r="H12" s="11"/>
    </row>
    <row r="13" spans="1:8" s="2" customFormat="1" ht="13.2">
      <c r="A13" s="11"/>
      <c r="B13" s="11" t="s">
        <v>1</v>
      </c>
      <c r="C13" s="11" t="s">
        <v>2</v>
      </c>
      <c r="D13" s="14" t="s">
        <v>3</v>
      </c>
      <c r="E13" s="11" t="s">
        <v>4</v>
      </c>
      <c r="F13" s="11" t="s">
        <v>5</v>
      </c>
      <c r="G13" s="11" t="s">
        <v>15</v>
      </c>
      <c r="H13" s="11" t="s">
        <v>16</v>
      </c>
    </row>
    <row r="14" spans="1:8" s="3" customFormat="1" ht="13.2">
      <c r="A14" s="15"/>
      <c r="B14" s="15" t="s">
        <v>0</v>
      </c>
      <c r="C14" s="15" t="s">
        <v>0</v>
      </c>
      <c r="D14" s="15" t="s">
        <v>0</v>
      </c>
      <c r="E14" s="15" t="s">
        <v>0</v>
      </c>
      <c r="F14" s="15" t="s">
        <v>0</v>
      </c>
      <c r="G14" s="15" t="s">
        <v>0</v>
      </c>
      <c r="H14" s="15" t="s">
        <v>0</v>
      </c>
    </row>
    <row r="15" spans="1:8" s="3" customFormat="1" ht="31.95" customHeight="1">
      <c r="A15" s="16" t="s">
        <v>25</v>
      </c>
      <c r="B15" s="17">
        <f>IF(848000-F16-F18-F20-F22-F24&lt;0,0,848000-F16-F18-F20-F22-F24)</f>
        <v>848000</v>
      </c>
      <c r="C15" s="18"/>
      <c r="D15" s="24"/>
      <c r="E15" s="26">
        <f>C15-D15</f>
        <v>0</v>
      </c>
      <c r="F15" s="17">
        <f>MIN(B15,E15)</f>
        <v>0</v>
      </c>
      <c r="G15" s="17">
        <f>ROUNDDOWN((F15*3/4),0)</f>
        <v>0</v>
      </c>
      <c r="H15" s="87"/>
    </row>
    <row r="16" spans="1:8" s="3" customFormat="1" ht="16.2" customHeight="1">
      <c r="A16" s="85" t="s">
        <v>70</v>
      </c>
      <c r="B16" s="80">
        <v>184000</v>
      </c>
      <c r="C16" s="90"/>
      <c r="D16" s="76"/>
      <c r="E16" s="78">
        <f>C16-D16</f>
        <v>0</v>
      </c>
      <c r="F16" s="80">
        <f>MIN(B16,E16)</f>
        <v>0</v>
      </c>
      <c r="G16" s="80">
        <f>ROUNDDOWN((F16*3/4),0)</f>
        <v>0</v>
      </c>
      <c r="H16" s="88"/>
    </row>
    <row r="17" spans="1:8" s="3" customFormat="1" ht="16.2" customHeight="1">
      <c r="A17" s="86"/>
      <c r="B17" s="81"/>
      <c r="C17" s="91"/>
      <c r="D17" s="77"/>
      <c r="E17" s="79"/>
      <c r="F17" s="81"/>
      <c r="G17" s="81"/>
      <c r="H17" s="88"/>
    </row>
    <row r="18" spans="1:8" s="3" customFormat="1" ht="16.2" customHeight="1">
      <c r="A18" s="85" t="s">
        <v>67</v>
      </c>
      <c r="B18" s="80">
        <v>184000</v>
      </c>
      <c r="C18" s="90"/>
      <c r="D18" s="76"/>
      <c r="E18" s="78">
        <f>C18-D18</f>
        <v>0</v>
      </c>
      <c r="F18" s="80">
        <f>MIN(B18,E18)</f>
        <v>0</v>
      </c>
      <c r="G18" s="80">
        <f>ROUNDDOWN((F18*3/4),0)</f>
        <v>0</v>
      </c>
      <c r="H18" s="88"/>
    </row>
    <row r="19" spans="1:8" s="3" customFormat="1" ht="16.2" customHeight="1">
      <c r="A19" s="86"/>
      <c r="B19" s="81"/>
      <c r="C19" s="91"/>
      <c r="D19" s="77"/>
      <c r="E19" s="79"/>
      <c r="F19" s="81"/>
      <c r="G19" s="81"/>
      <c r="H19" s="88"/>
    </row>
    <row r="20" spans="1:8" s="3" customFormat="1" ht="16.2" customHeight="1">
      <c r="A20" s="85" t="s">
        <v>68</v>
      </c>
      <c r="B20" s="80">
        <v>184000</v>
      </c>
      <c r="C20" s="90"/>
      <c r="D20" s="76"/>
      <c r="E20" s="78">
        <f>C20-D20</f>
        <v>0</v>
      </c>
      <c r="F20" s="80">
        <f>MIN(B20,E20)</f>
        <v>0</v>
      </c>
      <c r="G20" s="80">
        <f>ROUNDDOWN((F20*3/4),0)</f>
        <v>0</v>
      </c>
      <c r="H20" s="88"/>
    </row>
    <row r="21" spans="1:8" s="3" customFormat="1" ht="16.2" customHeight="1">
      <c r="A21" s="86"/>
      <c r="B21" s="81"/>
      <c r="C21" s="91"/>
      <c r="D21" s="77"/>
      <c r="E21" s="79"/>
      <c r="F21" s="81"/>
      <c r="G21" s="81"/>
      <c r="H21" s="88"/>
    </row>
    <row r="22" spans="1:8" s="3" customFormat="1" ht="16.2" customHeight="1">
      <c r="A22" s="85" t="s">
        <v>69</v>
      </c>
      <c r="B22" s="80">
        <v>184000</v>
      </c>
      <c r="C22" s="90"/>
      <c r="D22" s="76"/>
      <c r="E22" s="78">
        <f>C22-D22</f>
        <v>0</v>
      </c>
      <c r="F22" s="80">
        <f>MIN(B22,E22)</f>
        <v>0</v>
      </c>
      <c r="G22" s="80">
        <f>ROUNDDOWN((F22*3/4),0)</f>
        <v>0</v>
      </c>
      <c r="H22" s="88"/>
    </row>
    <row r="23" spans="1:8" s="3" customFormat="1" ht="16.2" customHeight="1">
      <c r="A23" s="86"/>
      <c r="B23" s="81"/>
      <c r="C23" s="91"/>
      <c r="D23" s="77"/>
      <c r="E23" s="79"/>
      <c r="F23" s="81"/>
      <c r="G23" s="81"/>
      <c r="H23" s="88"/>
    </row>
    <row r="24" spans="1:8" s="3" customFormat="1" ht="16.2" customHeight="1">
      <c r="A24" s="85" t="s">
        <v>71</v>
      </c>
      <c r="B24" s="80">
        <v>184000</v>
      </c>
      <c r="C24" s="90"/>
      <c r="D24" s="76"/>
      <c r="E24" s="78">
        <f>C24-D24</f>
        <v>0</v>
      </c>
      <c r="F24" s="80">
        <f>MIN(B24,E24)</f>
        <v>0</v>
      </c>
      <c r="G24" s="80">
        <f>ROUNDDOWN((F24*3/4),0)</f>
        <v>0</v>
      </c>
      <c r="H24" s="88"/>
    </row>
    <row r="25" spans="1:8" s="3" customFormat="1" ht="16.2" customHeight="1">
      <c r="A25" s="86"/>
      <c r="B25" s="81"/>
      <c r="C25" s="91"/>
      <c r="D25" s="77"/>
      <c r="E25" s="79"/>
      <c r="F25" s="81"/>
      <c r="G25" s="81"/>
      <c r="H25" s="89"/>
    </row>
    <row r="26" spans="1:8" s="3" customFormat="1" ht="38.4" customHeight="1">
      <c r="A26" s="67" t="s">
        <v>72</v>
      </c>
      <c r="B26" s="82"/>
      <c r="C26" s="83"/>
      <c r="D26" s="83"/>
      <c r="E26" s="83"/>
      <c r="F26" s="84"/>
      <c r="G26" s="66">
        <f>SUM(G15:G25)</f>
        <v>0</v>
      </c>
      <c r="H26" s="66">
        <f>ROUNDDOWN(IF(G26&gt;636000,636000,G26),-3)</f>
        <v>0</v>
      </c>
    </row>
    <row r="27" spans="1:8" s="3" customFormat="1" ht="38.4" customHeight="1" thickBot="1">
      <c r="A27" s="68" t="s">
        <v>60</v>
      </c>
      <c r="B27" s="69"/>
      <c r="C27" s="69"/>
      <c r="D27" s="69"/>
      <c r="E27" s="69"/>
      <c r="F27" s="69"/>
      <c r="G27" s="65">
        <f>'【自動反映のため入力不要】１-1 所要額調書(人件費) 集計'!N15</f>
        <v>0</v>
      </c>
      <c r="H27" s="25">
        <f>ROUNDDOWN(G27,-3)</f>
        <v>0</v>
      </c>
    </row>
    <row r="28" spans="1:8" s="3" customFormat="1" ht="61.2" customHeight="1" thickBot="1">
      <c r="A28" s="70" t="s">
        <v>24</v>
      </c>
      <c r="B28" s="71"/>
      <c r="C28" s="71"/>
      <c r="D28" s="71"/>
      <c r="E28" s="72"/>
      <c r="F28" s="71"/>
      <c r="G28" s="73"/>
      <c r="H28" s="74">
        <f>H26+H27</f>
        <v>0</v>
      </c>
    </row>
    <row r="29" spans="1:8" ht="16.8" customHeight="1">
      <c r="A29" s="92" t="s">
        <v>73</v>
      </c>
      <c r="B29" s="92"/>
      <c r="C29" s="92"/>
      <c r="D29" s="92"/>
      <c r="E29" s="92"/>
      <c r="F29" s="92"/>
      <c r="G29" s="92"/>
      <c r="H29" s="92"/>
    </row>
    <row r="30" spans="1:8" ht="16.8" customHeight="1">
      <c r="A30" s="93"/>
      <c r="B30" s="93"/>
      <c r="C30" s="93"/>
      <c r="D30" s="93"/>
      <c r="E30" s="93"/>
      <c r="F30" s="93"/>
      <c r="G30" s="93"/>
      <c r="H30" s="93"/>
    </row>
    <row r="31" spans="1:8" ht="16.8" customHeight="1">
      <c r="A31" s="93"/>
      <c r="B31" s="93"/>
      <c r="C31" s="93"/>
      <c r="D31" s="93"/>
      <c r="E31" s="93"/>
      <c r="F31" s="93"/>
      <c r="G31" s="93"/>
      <c r="H31" s="93"/>
    </row>
    <row r="32" spans="1:8" ht="16.8" customHeight="1">
      <c r="A32" s="93"/>
      <c r="B32" s="93"/>
      <c r="C32" s="93"/>
      <c r="D32" s="93"/>
      <c r="E32" s="93"/>
      <c r="F32" s="93"/>
      <c r="G32" s="93"/>
      <c r="H32" s="93"/>
    </row>
    <row r="33" spans="1:8" ht="16.8" customHeight="1">
      <c r="A33" s="94"/>
      <c r="B33" s="94"/>
      <c r="C33" s="94"/>
      <c r="D33" s="94"/>
      <c r="E33" s="94"/>
      <c r="F33" s="94"/>
      <c r="G33" s="94"/>
      <c r="H33" s="94"/>
    </row>
  </sheetData>
  <mergeCells count="41">
    <mergeCell ref="A29:H33"/>
    <mergeCell ref="A3:H3"/>
    <mergeCell ref="G6:H6"/>
    <mergeCell ref="B16:B17"/>
    <mergeCell ref="C16:C17"/>
    <mergeCell ref="D16:D17"/>
    <mergeCell ref="E16:E17"/>
    <mergeCell ref="F16:F17"/>
    <mergeCell ref="G16:G17"/>
    <mergeCell ref="F9:F11"/>
    <mergeCell ref="B18:B19"/>
    <mergeCell ref="C18:C19"/>
    <mergeCell ref="D18:D19"/>
    <mergeCell ref="E18:E19"/>
    <mergeCell ref="F18:F19"/>
    <mergeCell ref="F24:F25"/>
    <mergeCell ref="H15:H25"/>
    <mergeCell ref="B20:B21"/>
    <mergeCell ref="C20:C21"/>
    <mergeCell ref="D20:D21"/>
    <mergeCell ref="E20:E21"/>
    <mergeCell ref="F20:F21"/>
    <mergeCell ref="G20:G21"/>
    <mergeCell ref="G24:G25"/>
    <mergeCell ref="B24:B25"/>
    <mergeCell ref="C24:C25"/>
    <mergeCell ref="D24:D25"/>
    <mergeCell ref="E24:E25"/>
    <mergeCell ref="G22:G23"/>
    <mergeCell ref="G18:G19"/>
    <mergeCell ref="B22:B23"/>
    <mergeCell ref="C22:C23"/>
    <mergeCell ref="D22:D23"/>
    <mergeCell ref="E22:E23"/>
    <mergeCell ref="F22:F23"/>
    <mergeCell ref="B26:F26"/>
    <mergeCell ref="A16:A17"/>
    <mergeCell ref="A18:A19"/>
    <mergeCell ref="A20:A21"/>
    <mergeCell ref="A22:A23"/>
    <mergeCell ref="A24:A25"/>
  </mergeCells>
  <phoneticPr fontId="1"/>
  <printOptions horizontalCentered="1"/>
  <pageMargins left="0.43307086614173229" right="0.43307086614173229" top="1.1811023622047245" bottom="0.39370078740157483" header="0.51181102362204722" footer="0.51181102362204722"/>
  <pageSetup paperSize="9" scale="79" orientation="landscape"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B0797-98FF-4989-8350-F08CD7EC1FA0}">
  <sheetPr>
    <pageSetUpPr fitToPage="1"/>
  </sheetPr>
  <dimension ref="A1:N18"/>
  <sheetViews>
    <sheetView topLeftCell="A4" workbookViewId="0">
      <selection activeCell="N15" sqref="N15"/>
    </sheetView>
  </sheetViews>
  <sheetFormatPr defaultColWidth="9" defaultRowHeight="23.25" customHeight="1"/>
  <cols>
    <col min="1" max="1" width="6.77734375" style="56" customWidth="1"/>
    <col min="2" max="2" width="30.77734375" style="30" customWidth="1"/>
    <col min="3" max="4" width="8.6640625" style="30" customWidth="1"/>
    <col min="5" max="13" width="10.109375" style="30" customWidth="1"/>
    <col min="14" max="14" width="12.77734375" style="30" customWidth="1"/>
    <col min="15" max="16384" width="9" style="30"/>
  </cols>
  <sheetData>
    <row r="1" spans="1:14" ht="23.25" customHeight="1">
      <c r="A1" s="28" t="s">
        <v>65</v>
      </c>
      <c r="B1" s="29"/>
      <c r="C1" s="98" t="s">
        <v>66</v>
      </c>
      <c r="D1" s="98"/>
      <c r="E1" s="98"/>
      <c r="F1" s="98"/>
      <c r="G1" s="98"/>
      <c r="H1" s="98"/>
      <c r="I1" s="98"/>
      <c r="J1" s="98"/>
      <c r="K1" s="98"/>
      <c r="L1" s="98"/>
      <c r="M1" s="98"/>
      <c r="N1" s="98"/>
    </row>
    <row r="2" spans="1:14" ht="7.5" customHeight="1">
      <c r="A2" s="31"/>
      <c r="B2" s="31"/>
      <c r="C2" s="31"/>
      <c r="D2" s="31"/>
      <c r="E2" s="31"/>
      <c r="F2" s="31"/>
      <c r="G2" s="31"/>
      <c r="H2" s="31"/>
      <c r="I2" s="31"/>
      <c r="J2" s="31"/>
      <c r="K2" s="32"/>
      <c r="L2" s="32"/>
      <c r="M2" s="32"/>
      <c r="N2" s="32"/>
    </row>
    <row r="3" spans="1:14" ht="29.25" customHeight="1">
      <c r="A3" s="99" t="s">
        <v>29</v>
      </c>
      <c r="B3" s="99"/>
      <c r="C3" s="100" t="str">
        <f>IF('別紙１-1 所要額調書（人件費）1人目'!C3:G3="","",'別紙１-1 所要額調書（人件費）1人目'!C3:G3)</f>
        <v/>
      </c>
      <c r="D3" s="101"/>
      <c r="E3" s="101"/>
      <c r="F3" s="101"/>
      <c r="G3" s="101"/>
      <c r="H3" s="101"/>
      <c r="I3" s="101"/>
      <c r="J3" s="102"/>
    </row>
    <row r="4" spans="1:14" ht="16.5" customHeight="1">
      <c r="A4" s="33"/>
      <c r="B4" s="33"/>
      <c r="C4" s="34"/>
      <c r="D4" s="34"/>
      <c r="E4" s="34"/>
      <c r="F4" s="34"/>
      <c r="G4" s="34"/>
      <c r="H4" s="34"/>
      <c r="I4" s="34"/>
      <c r="J4" s="34"/>
      <c r="K4" s="35"/>
      <c r="L4" s="35"/>
      <c r="M4" s="35"/>
      <c r="N4" s="36"/>
    </row>
    <row r="5" spans="1:14" ht="21" customHeight="1">
      <c r="A5" s="103" t="s">
        <v>63</v>
      </c>
      <c r="B5" s="104"/>
      <c r="C5" s="37" t="s">
        <v>31</v>
      </c>
      <c r="D5" s="37" t="s">
        <v>32</v>
      </c>
      <c r="E5" s="37" t="s">
        <v>33</v>
      </c>
      <c r="F5" s="37" t="s">
        <v>34</v>
      </c>
      <c r="G5" s="37" t="s">
        <v>35</v>
      </c>
      <c r="H5" s="37" t="s">
        <v>36</v>
      </c>
      <c r="I5" s="37" t="s">
        <v>37</v>
      </c>
      <c r="J5" s="37" t="s">
        <v>38</v>
      </c>
      <c r="K5" s="37" t="s">
        <v>39</v>
      </c>
      <c r="L5" s="37" t="s">
        <v>40</v>
      </c>
      <c r="M5" s="37" t="s">
        <v>41</v>
      </c>
      <c r="N5" s="37" t="s">
        <v>42</v>
      </c>
    </row>
    <row r="6" spans="1:14" ht="28.2" customHeight="1">
      <c r="A6" s="113" t="s">
        <v>43</v>
      </c>
      <c r="B6" s="22" t="s">
        <v>44</v>
      </c>
      <c r="C6" s="38"/>
      <c r="D6" s="38"/>
      <c r="E6" s="40">
        <f>'別紙１-1 所要額調書（人件費）1人目'!E6+'別紙１-1 所要額調書（人件費）2人目'!E6+'別紙１-1 所要額調書（人件費）3人目 '!E6+'別紙１-1 所要額調書（人件費）4人目  '!E6+'別紙１-1 所要額調書（人件費）5人目  '!E6</f>
        <v>0</v>
      </c>
      <c r="F6" s="40">
        <f>'別紙１-1 所要額調書（人件費）1人目'!F6+'別紙１-1 所要額調書（人件費）2人目'!F6+'別紙１-1 所要額調書（人件費）3人目 '!F6+'別紙１-1 所要額調書（人件費）4人目  '!F6+'別紙１-1 所要額調書（人件費）5人目  '!F6</f>
        <v>0</v>
      </c>
      <c r="G6" s="40">
        <f>'別紙１-1 所要額調書（人件費）1人目'!G6+'別紙１-1 所要額調書（人件費）2人目'!G6+'別紙１-1 所要額調書（人件費）3人目 '!G6+'別紙１-1 所要額調書（人件費）4人目  '!G6+'別紙１-1 所要額調書（人件費）5人目  '!G6</f>
        <v>0</v>
      </c>
      <c r="H6" s="40">
        <f>'別紙１-1 所要額調書（人件費）1人目'!H6+'別紙１-1 所要額調書（人件費）2人目'!H6+'別紙１-1 所要額調書（人件費）3人目 '!H6+'別紙１-1 所要額調書（人件費）4人目  '!H6+'別紙１-1 所要額調書（人件費）5人目  '!H6</f>
        <v>0</v>
      </c>
      <c r="I6" s="40">
        <f>'別紙１-1 所要額調書（人件費）1人目'!I6+'別紙１-1 所要額調書（人件費）2人目'!I6+'別紙１-1 所要額調書（人件費）3人目 '!I6+'別紙１-1 所要額調書（人件費）4人目  '!I6+'別紙１-1 所要額調書（人件費）5人目  '!I6</f>
        <v>0</v>
      </c>
      <c r="J6" s="40">
        <f>'別紙１-1 所要額調書（人件費）1人目'!J6+'別紙１-1 所要額調書（人件費）2人目'!J6+'別紙１-1 所要額調書（人件費）3人目 '!J6+'別紙１-1 所要額調書（人件費）4人目  '!J6+'別紙１-1 所要額調書（人件費）5人目  '!J6</f>
        <v>0</v>
      </c>
      <c r="K6" s="40">
        <f>'別紙１-1 所要額調書（人件費）1人目'!K6+'別紙１-1 所要額調書（人件費）2人目'!K6+'別紙１-1 所要額調書（人件費）3人目 '!K6+'別紙１-1 所要額調書（人件費）4人目  '!K6+'別紙１-1 所要額調書（人件費）5人目  '!K6</f>
        <v>0</v>
      </c>
      <c r="L6" s="40">
        <f>'別紙１-1 所要額調書（人件費）1人目'!L6+'別紙１-1 所要額調書（人件費）2人目'!L6+'別紙１-1 所要額調書（人件費）3人目 '!L6+'別紙１-1 所要額調書（人件費）4人目  '!L6+'別紙１-1 所要額調書（人件費）5人目  '!L6</f>
        <v>0</v>
      </c>
      <c r="M6" s="40">
        <f>'別紙１-1 所要額調書（人件費）1人目'!M6+'別紙１-1 所要額調書（人件費）2人目'!M6+'別紙１-1 所要額調書（人件費）3人目 '!M6+'別紙１-1 所要額調書（人件費）4人目  '!M6+'別紙１-1 所要額調書（人件費）5人目  '!M6</f>
        <v>0</v>
      </c>
      <c r="N6" s="40">
        <f>SUM(E6:M6)</f>
        <v>0</v>
      </c>
    </row>
    <row r="7" spans="1:14" ht="28.2" customHeight="1">
      <c r="A7" s="113"/>
      <c r="B7" s="22" t="s">
        <v>45</v>
      </c>
      <c r="C7" s="38"/>
      <c r="D7" s="38"/>
      <c r="E7" s="40">
        <f>'別紙１-1 所要額調書（人件費）1人目'!E7+'別紙１-1 所要額調書（人件費）2人目'!E7+'別紙１-1 所要額調書（人件費）3人目 '!E7+'別紙１-1 所要額調書（人件費）4人目  '!E7+'別紙１-1 所要額調書（人件費）5人目  '!E7</f>
        <v>0</v>
      </c>
      <c r="F7" s="40">
        <f>'別紙１-1 所要額調書（人件費）1人目'!F7+'別紙１-1 所要額調書（人件費）2人目'!F7+'別紙１-1 所要額調書（人件費）3人目 '!F7+'別紙１-1 所要額調書（人件費）4人目  '!F7+'別紙１-1 所要額調書（人件費）5人目  '!F7</f>
        <v>0</v>
      </c>
      <c r="G7" s="40">
        <f>'別紙１-1 所要額調書（人件費）1人目'!G7+'別紙１-1 所要額調書（人件費）2人目'!G7+'別紙１-1 所要額調書（人件費）3人目 '!G7+'別紙１-1 所要額調書（人件費）4人目  '!G7+'別紙１-1 所要額調書（人件費）5人目  '!G7</f>
        <v>0</v>
      </c>
      <c r="H7" s="40">
        <f>'別紙１-1 所要額調書（人件費）1人目'!H7+'別紙１-1 所要額調書（人件費）2人目'!H7+'別紙１-1 所要額調書（人件費）3人目 '!H7+'別紙１-1 所要額調書（人件費）4人目  '!H7+'別紙１-1 所要額調書（人件費）5人目  '!H7</f>
        <v>0</v>
      </c>
      <c r="I7" s="40">
        <f>'別紙１-1 所要額調書（人件費）1人目'!I7+'別紙１-1 所要額調書（人件費）2人目'!I7+'別紙１-1 所要額調書（人件費）3人目 '!I7+'別紙１-1 所要額調書（人件費）4人目  '!I7+'別紙１-1 所要額調書（人件費）5人目  '!I7</f>
        <v>0</v>
      </c>
      <c r="J7" s="40">
        <f>'別紙１-1 所要額調書（人件費）1人目'!J7+'別紙１-1 所要額調書（人件費）2人目'!J7+'別紙１-1 所要額調書（人件費）3人目 '!J7+'別紙１-1 所要額調書（人件費）4人目  '!J7+'別紙１-1 所要額調書（人件費）5人目  '!J7</f>
        <v>0</v>
      </c>
      <c r="K7" s="40">
        <f>'別紙１-1 所要額調書（人件費）1人目'!K7+'別紙１-1 所要額調書（人件費）2人目'!K7+'別紙１-1 所要額調書（人件費）3人目 '!K7+'別紙１-1 所要額調書（人件費）4人目  '!K7+'別紙１-1 所要額調書（人件費）5人目  '!K7</f>
        <v>0</v>
      </c>
      <c r="L7" s="40">
        <f>'別紙１-1 所要額調書（人件費）1人目'!L7+'別紙１-1 所要額調書（人件費）2人目'!L7+'別紙１-1 所要額調書（人件費）3人目 '!L7+'別紙１-1 所要額調書（人件費）4人目  '!L7+'別紙１-1 所要額調書（人件費）5人目  '!L7</f>
        <v>0</v>
      </c>
      <c r="M7" s="40">
        <f>'別紙１-1 所要額調書（人件費）1人目'!M7+'別紙１-1 所要額調書（人件費）2人目'!M7+'別紙１-1 所要額調書（人件費）3人目 '!M7+'別紙１-1 所要額調書（人件費）4人目  '!M7+'別紙１-1 所要額調書（人件費）5人目  '!M7</f>
        <v>0</v>
      </c>
      <c r="N7" s="40">
        <f>SUM(E7:M7)</f>
        <v>0</v>
      </c>
    </row>
    <row r="8" spans="1:14" ht="30.6" customHeight="1" thickBot="1">
      <c r="A8" s="113"/>
      <c r="B8" s="22" t="s">
        <v>46</v>
      </c>
      <c r="C8" s="38"/>
      <c r="D8" s="38"/>
      <c r="E8" s="40">
        <f>'別紙１-1 所要額調書（人件費）1人目'!E8+'別紙１-1 所要額調書（人件費）2人目'!E8+'別紙１-1 所要額調書（人件費）3人目 '!E8+'別紙１-1 所要額調書（人件費）4人目  '!E8+'別紙１-1 所要額調書（人件費）5人目  '!E8</f>
        <v>0</v>
      </c>
      <c r="F8" s="40">
        <f>'別紙１-1 所要額調書（人件費）1人目'!F8+'別紙１-1 所要額調書（人件費）2人目'!F8+'別紙１-1 所要額調書（人件費）3人目 '!F8+'別紙１-1 所要額調書（人件費）4人目  '!F8+'別紙１-1 所要額調書（人件費）5人目  '!F8</f>
        <v>0</v>
      </c>
      <c r="G8" s="40">
        <f>'別紙１-1 所要額調書（人件費）1人目'!G8+'別紙１-1 所要額調書（人件費）2人目'!G8+'別紙１-1 所要額調書（人件費）3人目 '!G8+'別紙１-1 所要額調書（人件費）4人目  '!G8+'別紙１-1 所要額調書（人件費）5人目  '!G8</f>
        <v>0</v>
      </c>
      <c r="H8" s="40">
        <f>'別紙１-1 所要額調書（人件費）1人目'!H8+'別紙１-1 所要額調書（人件費）2人目'!H8+'別紙１-1 所要額調書（人件費）3人目 '!H8+'別紙１-1 所要額調書（人件費）4人目  '!H8+'別紙１-1 所要額調書（人件費）5人目  '!H8</f>
        <v>0</v>
      </c>
      <c r="I8" s="40">
        <f>'別紙１-1 所要額調書（人件費）1人目'!I8+'別紙１-1 所要額調書（人件費）2人目'!I8+'別紙１-1 所要額調書（人件費）3人目 '!I8+'別紙１-1 所要額調書（人件費）4人目  '!I8+'別紙１-1 所要額調書（人件費）5人目  '!I8</f>
        <v>0</v>
      </c>
      <c r="J8" s="40">
        <f>'別紙１-1 所要額調書（人件費）1人目'!J8+'別紙１-1 所要額調書（人件費）2人目'!J8+'別紙１-1 所要額調書（人件費）3人目 '!J8+'別紙１-1 所要額調書（人件費）4人目  '!J8+'別紙１-1 所要額調書（人件費）5人目  '!J8</f>
        <v>0</v>
      </c>
      <c r="K8" s="40">
        <f>'別紙１-1 所要額調書（人件費）1人目'!K8+'別紙１-1 所要額調書（人件費）2人目'!K8+'別紙１-1 所要額調書（人件費）3人目 '!K8+'別紙１-1 所要額調書（人件費）4人目  '!K8+'別紙１-1 所要額調書（人件費）5人目  '!K8</f>
        <v>0</v>
      </c>
      <c r="L8" s="40">
        <f>'別紙１-1 所要額調書（人件費）1人目'!L8+'別紙１-1 所要額調書（人件費）2人目'!L8+'別紙１-1 所要額調書（人件費）3人目 '!L8+'別紙１-1 所要額調書（人件費）4人目  '!L8+'別紙１-1 所要額調書（人件費）5人目  '!L8</f>
        <v>0</v>
      </c>
      <c r="M8" s="40">
        <f>'別紙１-1 所要額調書（人件費）1人目'!M8+'別紙１-1 所要額調書（人件費）2人目'!M8+'別紙１-1 所要額調書（人件費）3人目 '!M8+'別紙１-1 所要額調書（人件費）4人目  '!M8+'別紙１-1 所要額調書（人件費）5人目  '!M8</f>
        <v>0</v>
      </c>
      <c r="N8" s="40">
        <f>SUM(E8:M8)</f>
        <v>0</v>
      </c>
    </row>
    <row r="9" spans="1:14" ht="21" customHeight="1" thickTop="1">
      <c r="A9" s="114" t="s">
        <v>47</v>
      </c>
      <c r="B9" s="41" t="s">
        <v>48</v>
      </c>
      <c r="C9" s="42"/>
      <c r="D9" s="42"/>
      <c r="E9" s="43">
        <f t="shared" ref="E9:M9" si="0">IF(E6="","",SUM(E6:E8))</f>
        <v>0</v>
      </c>
      <c r="F9" s="43">
        <f t="shared" si="0"/>
        <v>0</v>
      </c>
      <c r="G9" s="43">
        <f t="shared" si="0"/>
        <v>0</v>
      </c>
      <c r="H9" s="43">
        <f t="shared" si="0"/>
        <v>0</v>
      </c>
      <c r="I9" s="43">
        <f t="shared" si="0"/>
        <v>0</v>
      </c>
      <c r="J9" s="43">
        <f t="shared" si="0"/>
        <v>0</v>
      </c>
      <c r="K9" s="43">
        <f t="shared" si="0"/>
        <v>0</v>
      </c>
      <c r="L9" s="43">
        <f t="shared" si="0"/>
        <v>0</v>
      </c>
      <c r="M9" s="43">
        <f t="shared" si="0"/>
        <v>0</v>
      </c>
      <c r="N9" s="44">
        <f>SUM(C9:M9)</f>
        <v>0</v>
      </c>
    </row>
    <row r="10" spans="1:14" ht="25.2" customHeight="1">
      <c r="A10" s="115"/>
      <c r="B10" s="45" t="s">
        <v>49</v>
      </c>
      <c r="C10" s="38"/>
      <c r="D10" s="38"/>
      <c r="E10" s="40">
        <f>IF(E11="","",IFERROR(VLOOKUP(E11,'(参考)勤務日数による上限額の変動'!$A$4:$B$35,2,FALSE),304000))</f>
        <v>0</v>
      </c>
      <c r="F10" s="40">
        <f>IF(F11="","",IFERROR(VLOOKUP(F11,'(参考)勤務日数による上限額の変動'!$A$4:$B$35,2,FALSE),304000))</f>
        <v>0</v>
      </c>
      <c r="G10" s="40">
        <f>IF(G11="","",IFERROR(VLOOKUP(G11,'(参考)勤務日数による上限額の変動'!$A$4:$B$35,2,FALSE),304000))</f>
        <v>0</v>
      </c>
      <c r="H10" s="40">
        <f>IF(H11="","",IFERROR(VLOOKUP(H11,'(参考)勤務日数による上限額の変動'!$A$4:$B$35,2,FALSE),304000))</f>
        <v>0</v>
      </c>
      <c r="I10" s="40">
        <f>IF(I11="","",IFERROR(VLOOKUP(I11,'(参考)勤務日数による上限額の変動'!$A$4:$B$35,2,FALSE),304000))</f>
        <v>0</v>
      </c>
      <c r="J10" s="40">
        <f>IF(J11="","",IFERROR(VLOOKUP(J11,'(参考)勤務日数による上限額の変動'!$A$4:$B$35,2,FALSE),304000))</f>
        <v>0</v>
      </c>
      <c r="K10" s="40">
        <f>IF(K11="","",IFERROR(VLOOKUP(K11,'(参考)勤務日数による上限額の変動'!$A$4:$B$35,2,FALSE),304000))</f>
        <v>0</v>
      </c>
      <c r="L10" s="40">
        <f>IF(L11="","",IFERROR(VLOOKUP(L11,'(参考)勤務日数による上限額の変動'!$A$4:$B$35,2,FALSE),304000))</f>
        <v>0</v>
      </c>
      <c r="M10" s="40">
        <f>IF(M11="","",IFERROR(VLOOKUP(M11,'(参考)勤務日数による上限額の変動'!$A$4:$B$35,2,FALSE),304000))</f>
        <v>0</v>
      </c>
      <c r="N10" s="63">
        <f>SUM(C10:M10)</f>
        <v>0</v>
      </c>
    </row>
    <row r="11" spans="1:14" ht="24.45" customHeight="1">
      <c r="A11" s="115"/>
      <c r="B11" s="47" t="s">
        <v>50</v>
      </c>
      <c r="C11" s="38"/>
      <c r="D11" s="38"/>
      <c r="E11" s="40">
        <f>'別紙１-1 所要額調書（人件費）1人目'!E11+'別紙１-1 所要額調書（人件費）2人目'!E11+'別紙１-1 所要額調書（人件費）3人目 '!E11+'別紙１-1 所要額調書（人件費）4人目  '!E11+'別紙１-1 所要額調書（人件費）5人目  '!E11</f>
        <v>0</v>
      </c>
      <c r="F11" s="40">
        <f>'別紙１-1 所要額調書（人件費）1人目'!F11+'別紙１-1 所要額調書（人件費）2人目'!F11+'別紙１-1 所要額調書（人件費）3人目 '!F11+'別紙１-1 所要額調書（人件費）4人目  '!F11+'別紙１-1 所要額調書（人件費）5人目  '!F11</f>
        <v>0</v>
      </c>
      <c r="G11" s="40">
        <f>'別紙１-1 所要額調書（人件費）1人目'!G11+'別紙１-1 所要額調書（人件費）2人目'!G11+'別紙１-1 所要額調書（人件費）3人目 '!G11+'別紙１-1 所要額調書（人件費）4人目  '!G11+'別紙１-1 所要額調書（人件費）5人目  '!G11</f>
        <v>0</v>
      </c>
      <c r="H11" s="40">
        <f>'別紙１-1 所要額調書（人件費）1人目'!H11+'別紙１-1 所要額調書（人件費）2人目'!H11+'別紙１-1 所要額調書（人件費）3人目 '!H11+'別紙１-1 所要額調書（人件費）4人目  '!H11+'別紙１-1 所要額調書（人件費）5人目  '!H11</f>
        <v>0</v>
      </c>
      <c r="I11" s="40">
        <f>'別紙１-1 所要額調書（人件費）1人目'!I11+'別紙１-1 所要額調書（人件費）2人目'!I11+'別紙１-1 所要額調書（人件費）3人目 '!I11+'別紙１-1 所要額調書（人件費）4人目  '!I11+'別紙１-1 所要額調書（人件費）5人目  '!I11</f>
        <v>0</v>
      </c>
      <c r="J11" s="40">
        <f>'別紙１-1 所要額調書（人件費）1人目'!J11+'別紙１-1 所要額調書（人件費）2人目'!J11+'別紙１-1 所要額調書（人件費）3人目 '!J11+'別紙１-1 所要額調書（人件費）4人目  '!J11+'別紙１-1 所要額調書（人件費）5人目  '!J11</f>
        <v>0</v>
      </c>
      <c r="K11" s="40">
        <f>'別紙１-1 所要額調書（人件費）1人目'!K11+'別紙１-1 所要額調書（人件費）2人目'!K11+'別紙１-1 所要額調書（人件費）3人目 '!K11+'別紙１-1 所要額調書（人件費）4人目  '!K11+'別紙１-1 所要額調書（人件費）5人目  '!K11</f>
        <v>0</v>
      </c>
      <c r="L11" s="40">
        <f>'別紙１-1 所要額調書（人件費）1人目'!L11+'別紙１-1 所要額調書（人件費）2人目'!L11+'別紙１-1 所要額調書（人件費）3人目 '!L11+'別紙１-1 所要額調書（人件費）4人目  '!L11+'別紙１-1 所要額調書（人件費）5人目  '!L11</f>
        <v>0</v>
      </c>
      <c r="M11" s="40">
        <f>'別紙１-1 所要額調書（人件費）1人目'!M11+'別紙１-1 所要額調書（人件費）2人目'!M11+'別紙１-1 所要額調書（人件費）3人目 '!M11+'別紙１-1 所要額調書（人件費）4人目  '!M11+'別紙１-1 所要額調書（人件費）5人目  '!M11</f>
        <v>0</v>
      </c>
      <c r="N11" s="48">
        <f>SUM(C11:M11)</f>
        <v>0</v>
      </c>
    </row>
    <row r="12" spans="1:14" ht="27.45" customHeight="1">
      <c r="A12" s="116"/>
      <c r="B12" s="49" t="s">
        <v>51</v>
      </c>
      <c r="C12" s="38"/>
      <c r="D12" s="38"/>
      <c r="E12" s="50">
        <f t="shared" ref="E12:M12" si="1">IF(E11="","",MIN(E9:E10))</f>
        <v>0</v>
      </c>
      <c r="F12" s="50">
        <f t="shared" si="1"/>
        <v>0</v>
      </c>
      <c r="G12" s="50">
        <f t="shared" si="1"/>
        <v>0</v>
      </c>
      <c r="H12" s="50">
        <f>IF(H11="","",MIN(H9:H10))</f>
        <v>0</v>
      </c>
      <c r="I12" s="50">
        <f t="shared" si="1"/>
        <v>0</v>
      </c>
      <c r="J12" s="50">
        <f t="shared" si="1"/>
        <v>0</v>
      </c>
      <c r="K12" s="50">
        <f t="shared" si="1"/>
        <v>0</v>
      </c>
      <c r="L12" s="50">
        <f t="shared" si="1"/>
        <v>0</v>
      </c>
      <c r="M12" s="50">
        <f t="shared" si="1"/>
        <v>0</v>
      </c>
      <c r="N12" s="48">
        <f>SUM(C12:M12)</f>
        <v>0</v>
      </c>
    </row>
    <row r="13" spans="1:14" ht="33.75" customHeight="1">
      <c r="A13" s="117" t="s">
        <v>52</v>
      </c>
      <c r="B13" s="118"/>
      <c r="C13" s="119"/>
      <c r="D13" s="120"/>
      <c r="E13" s="120"/>
      <c r="F13" s="120"/>
      <c r="G13" s="120"/>
      <c r="H13" s="120"/>
      <c r="I13" s="120"/>
      <c r="J13" s="120"/>
      <c r="K13" s="120"/>
      <c r="L13" s="120"/>
      <c r="M13" s="120"/>
      <c r="N13" s="48">
        <f>'別紙１-1 所要額調書（人件費）1人目'!N13+'別紙１-1 所要額調書（人件費）2人目'!N13+'別紙１-1 所要額調書（人件費）3人目 '!N13+'別紙１-1 所要額調書（人件費）4人目  '!N13+'別紙１-1 所要額調書（人件費）5人目  '!N13</f>
        <v>0</v>
      </c>
    </row>
    <row r="14" spans="1:14" ht="33.75" customHeight="1">
      <c r="A14" s="117" t="s">
        <v>53</v>
      </c>
      <c r="B14" s="118"/>
      <c r="C14" s="119"/>
      <c r="D14" s="120"/>
      <c r="E14" s="120"/>
      <c r="F14" s="120"/>
      <c r="G14" s="120"/>
      <c r="H14" s="120"/>
      <c r="I14" s="120"/>
      <c r="J14" s="120"/>
      <c r="K14" s="120"/>
      <c r="L14" s="120"/>
      <c r="M14" s="120"/>
      <c r="N14" s="48">
        <f>N12-N13</f>
        <v>0</v>
      </c>
    </row>
    <row r="15" spans="1:14" ht="33.75" customHeight="1" thickBot="1">
      <c r="A15" s="105" t="s">
        <v>54</v>
      </c>
      <c r="B15" s="106"/>
      <c r="C15" s="107"/>
      <c r="D15" s="108"/>
      <c r="E15" s="108"/>
      <c r="F15" s="108"/>
      <c r="G15" s="108"/>
      <c r="H15" s="108"/>
      <c r="I15" s="108"/>
      <c r="J15" s="108"/>
      <c r="K15" s="108"/>
      <c r="L15" s="108"/>
      <c r="M15" s="108"/>
      <c r="N15" s="52">
        <f>ROUNDDOWN((N14*3/4),0)</f>
        <v>0</v>
      </c>
    </row>
    <row r="16" spans="1:14" s="62" customFormat="1" ht="33.75" hidden="1" customHeight="1" thickBot="1">
      <c r="A16" s="109" t="s">
        <v>64</v>
      </c>
      <c r="B16" s="110"/>
      <c r="C16" s="111"/>
      <c r="D16" s="112"/>
      <c r="E16" s="112"/>
      <c r="F16" s="112"/>
      <c r="G16" s="112"/>
      <c r="H16" s="112"/>
      <c r="I16" s="112"/>
      <c r="J16" s="112"/>
      <c r="K16" s="112"/>
      <c r="L16" s="112"/>
      <c r="M16" s="112"/>
      <c r="N16" s="64">
        <f>MIN((ROUNDDOWN(N15,-3)),N3)</f>
        <v>0</v>
      </c>
    </row>
    <row r="17" spans="1:14" ht="18.75" customHeight="1" thickTop="1">
      <c r="A17" s="53" t="s">
        <v>55</v>
      </c>
      <c r="B17" s="54"/>
      <c r="C17" s="54"/>
      <c r="D17" s="54"/>
      <c r="E17" s="54"/>
      <c r="F17" s="54"/>
      <c r="G17" s="54"/>
      <c r="H17" s="54"/>
      <c r="I17" s="54"/>
      <c r="J17" s="54"/>
      <c r="K17" s="54"/>
      <c r="L17" s="54"/>
      <c r="M17" s="54"/>
      <c r="N17" s="54"/>
    </row>
    <row r="18" spans="1:14" ht="18.75" customHeight="1">
      <c r="A18" s="55" t="s">
        <v>56</v>
      </c>
      <c r="B18" s="54"/>
      <c r="C18" s="54"/>
      <c r="D18" s="54"/>
      <c r="E18" s="54"/>
      <c r="F18" s="54"/>
      <c r="G18" s="54"/>
      <c r="H18" s="54"/>
      <c r="I18" s="54"/>
      <c r="J18" s="54"/>
      <c r="K18" s="54"/>
      <c r="L18" s="54"/>
      <c r="M18" s="54"/>
      <c r="N18" s="54"/>
    </row>
  </sheetData>
  <mergeCells count="14">
    <mergeCell ref="A16:B16"/>
    <mergeCell ref="C16:M16"/>
    <mergeCell ref="A6:A8"/>
    <mergeCell ref="A9:A12"/>
    <mergeCell ref="A13:B13"/>
    <mergeCell ref="C13:M13"/>
    <mergeCell ref="A14:B14"/>
    <mergeCell ref="C14:M14"/>
    <mergeCell ref="C1:N1"/>
    <mergeCell ref="A3:B3"/>
    <mergeCell ref="C3:J3"/>
    <mergeCell ref="A5:B5"/>
    <mergeCell ref="A15:B15"/>
    <mergeCell ref="C15:M15"/>
  </mergeCells>
  <phoneticPr fontId="1"/>
  <dataValidations count="1">
    <dataValidation type="whole" allowBlank="1" showInputMessage="1" showErrorMessage="1" sqref="F11:M11" xr:uid="{DE46C71B-CE30-4B23-8210-7F292CAD1C9B}">
      <formula1>1</formula1>
      <formula2>31</formula2>
    </dataValidation>
  </dataValidations>
  <pageMargins left="0.31496062992125984" right="0.31496062992125984" top="0.98425196850393704" bottom="0.39370078740157483" header="0.31496062992125984" footer="0.31496062992125984"/>
  <pageSetup paperSize="9" scale="71" orientation="landscape" r:id="rId1"/>
  <headerFooter>
    <oddFooter>&amp;R&amp;"ＭＳ Ｐ明朝,標準"（人件費）</oddFoot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987C35-DC14-41A9-8169-0478D52DA661}">
  <sheetPr>
    <pageSetUpPr fitToPage="1"/>
  </sheetPr>
  <dimension ref="A1:N23"/>
  <sheetViews>
    <sheetView zoomScaleNormal="100" zoomScaleSheetLayoutView="100" workbookViewId="0">
      <selection activeCell="H6" sqref="H6:J8"/>
    </sheetView>
  </sheetViews>
  <sheetFormatPr defaultColWidth="9" defaultRowHeight="13.2"/>
  <cols>
    <col min="1" max="1" width="6.77734375" style="56" customWidth="1"/>
    <col min="2" max="2" width="30.77734375" style="30" customWidth="1"/>
    <col min="3" max="4" width="8.6640625" style="30" customWidth="1"/>
    <col min="5" max="13" width="10.109375" style="30" customWidth="1"/>
    <col min="14" max="14" width="12.77734375" style="30" customWidth="1"/>
    <col min="15" max="16384" width="9" style="30"/>
  </cols>
  <sheetData>
    <row r="1" spans="1:14" ht="23.25" customHeight="1">
      <c r="A1" s="28" t="s">
        <v>58</v>
      </c>
      <c r="B1" s="29"/>
      <c r="C1" s="98" t="s">
        <v>57</v>
      </c>
      <c r="D1" s="98"/>
      <c r="E1" s="98"/>
      <c r="F1" s="98"/>
      <c r="G1" s="98"/>
      <c r="H1" s="98"/>
      <c r="I1" s="98"/>
      <c r="J1" s="98"/>
      <c r="K1" s="98"/>
      <c r="L1" s="98"/>
      <c r="M1" s="98"/>
      <c r="N1" s="98"/>
    </row>
    <row r="2" spans="1:14">
      <c r="A2" s="31"/>
      <c r="B2" s="31"/>
      <c r="C2" s="31"/>
      <c r="D2" s="31"/>
      <c r="E2" s="31"/>
      <c r="F2" s="31"/>
      <c r="G2" s="31"/>
      <c r="H2" s="58"/>
      <c r="I2" s="32"/>
      <c r="J2" s="32"/>
      <c r="K2" s="32"/>
      <c r="L2" s="32"/>
      <c r="M2" s="32"/>
      <c r="N2" s="32"/>
    </row>
    <row r="3" spans="1:14" ht="29.25" customHeight="1">
      <c r="A3" s="99" t="s">
        <v>29</v>
      </c>
      <c r="B3" s="99"/>
      <c r="C3" s="121"/>
      <c r="D3" s="122"/>
      <c r="E3" s="122"/>
      <c r="F3" s="122"/>
      <c r="G3" s="122"/>
      <c r="H3" s="59"/>
      <c r="I3" s="57"/>
      <c r="J3" s="57"/>
      <c r="K3" s="57"/>
      <c r="L3" s="57"/>
      <c r="M3" s="57"/>
      <c r="N3" s="57"/>
    </row>
    <row r="4" spans="1:14">
      <c r="A4" s="33"/>
      <c r="B4" s="33"/>
      <c r="C4" s="34"/>
      <c r="D4" s="34"/>
      <c r="E4" s="34"/>
      <c r="F4" s="34"/>
      <c r="G4" s="34"/>
      <c r="H4" s="35"/>
      <c r="I4" s="35"/>
      <c r="J4" s="35"/>
      <c r="K4" s="35"/>
      <c r="L4" s="35"/>
      <c r="M4" s="35"/>
      <c r="N4" s="36"/>
    </row>
    <row r="5" spans="1:14" ht="21" customHeight="1">
      <c r="A5" s="103" t="s">
        <v>30</v>
      </c>
      <c r="B5" s="104"/>
      <c r="C5" s="37" t="s">
        <v>31</v>
      </c>
      <c r="D5" s="37" t="s">
        <v>32</v>
      </c>
      <c r="E5" s="37" t="s">
        <v>33</v>
      </c>
      <c r="F5" s="37" t="s">
        <v>34</v>
      </c>
      <c r="G5" s="37" t="s">
        <v>35</v>
      </c>
      <c r="H5" s="37" t="s">
        <v>36</v>
      </c>
      <c r="I5" s="37" t="s">
        <v>37</v>
      </c>
      <c r="J5" s="37" t="s">
        <v>38</v>
      </c>
      <c r="K5" s="37" t="s">
        <v>39</v>
      </c>
      <c r="L5" s="37" t="s">
        <v>40</v>
      </c>
      <c r="M5" s="37" t="s">
        <v>41</v>
      </c>
      <c r="N5" s="37" t="s">
        <v>42</v>
      </c>
    </row>
    <row r="6" spans="1:14" ht="28.2" customHeight="1">
      <c r="A6" s="113" t="s">
        <v>43</v>
      </c>
      <c r="B6" s="22" t="s">
        <v>44</v>
      </c>
      <c r="C6" s="38"/>
      <c r="D6" s="38"/>
      <c r="E6" s="39"/>
      <c r="F6" s="39"/>
      <c r="G6" s="39"/>
      <c r="H6" s="75"/>
      <c r="I6" s="75"/>
      <c r="J6" s="75"/>
      <c r="K6" s="39"/>
      <c r="L6" s="39"/>
      <c r="M6" s="39"/>
      <c r="N6" s="40">
        <f>SUM(E6:M6)</f>
        <v>0</v>
      </c>
    </row>
    <row r="7" spans="1:14" ht="28.2" customHeight="1">
      <c r="A7" s="113"/>
      <c r="B7" s="22" t="s">
        <v>45</v>
      </c>
      <c r="C7" s="38"/>
      <c r="D7" s="38"/>
      <c r="E7" s="39"/>
      <c r="F7" s="39"/>
      <c r="G7" s="39"/>
      <c r="H7" s="75"/>
      <c r="I7" s="75"/>
      <c r="J7" s="75"/>
      <c r="K7" s="39"/>
      <c r="L7" s="39"/>
      <c r="M7" s="39"/>
      <c r="N7" s="40">
        <f>SUM(E7:M7)</f>
        <v>0</v>
      </c>
    </row>
    <row r="8" spans="1:14" ht="28.2" customHeight="1" thickBot="1">
      <c r="A8" s="113"/>
      <c r="B8" s="22" t="s">
        <v>46</v>
      </c>
      <c r="C8" s="38"/>
      <c r="D8" s="38"/>
      <c r="E8" s="39"/>
      <c r="F8" s="39"/>
      <c r="G8" s="39"/>
      <c r="H8" s="75"/>
      <c r="I8" s="75"/>
      <c r="J8" s="75"/>
      <c r="K8" s="39"/>
      <c r="L8" s="39"/>
      <c r="M8" s="39"/>
      <c r="N8" s="40">
        <f>SUM(E8:M8)</f>
        <v>0</v>
      </c>
    </row>
    <row r="9" spans="1:14" ht="21" customHeight="1" thickTop="1">
      <c r="A9" s="114" t="s">
        <v>47</v>
      </c>
      <c r="B9" s="41" t="s">
        <v>48</v>
      </c>
      <c r="C9" s="42"/>
      <c r="D9" s="42"/>
      <c r="E9" s="43" t="str">
        <f t="shared" ref="E9:L9" si="0">IF(E6="","",SUM(E6:E8))</f>
        <v/>
      </c>
      <c r="F9" s="43" t="str">
        <f t="shared" si="0"/>
        <v/>
      </c>
      <c r="G9" s="43" t="str">
        <f t="shared" si="0"/>
        <v/>
      </c>
      <c r="H9" s="43" t="str">
        <f t="shared" si="0"/>
        <v/>
      </c>
      <c r="I9" s="43" t="str">
        <f t="shared" si="0"/>
        <v/>
      </c>
      <c r="J9" s="43" t="str">
        <f t="shared" si="0"/>
        <v/>
      </c>
      <c r="K9" s="43" t="str">
        <f t="shared" si="0"/>
        <v/>
      </c>
      <c r="L9" s="43" t="str">
        <f t="shared" si="0"/>
        <v/>
      </c>
      <c r="M9" s="43" t="str">
        <f>IF(M6="","",SUM(M6:M8))</f>
        <v/>
      </c>
      <c r="N9" s="44">
        <f t="shared" ref="N9" si="1">SUM(C9:M9)</f>
        <v>0</v>
      </c>
    </row>
    <row r="10" spans="1:14" ht="25.2" customHeight="1">
      <c r="A10" s="115"/>
      <c r="B10" s="45" t="s">
        <v>49</v>
      </c>
      <c r="C10" s="38"/>
      <c r="D10" s="38"/>
      <c r="E10" s="40" t="str">
        <f>IF(E11="","",VLOOKUP(E11,'(参考)勤務日数による上限額の変動'!$A$4:$B$34,2,FALSE))</f>
        <v/>
      </c>
      <c r="F10" s="40" t="str">
        <f>IF(F11="","",VLOOKUP(F11,'(参考)勤務日数による上限額の変動'!$A$4:$B$34,2,FALSE))</f>
        <v/>
      </c>
      <c r="G10" s="40" t="str">
        <f>IF(G11="","",VLOOKUP(G11,'(参考)勤務日数による上限額の変動'!$A$4:$B$34,2,FALSE))</f>
        <v/>
      </c>
      <c r="H10" s="40" t="str">
        <f>IF(H11="","",VLOOKUP(H11,'(参考)勤務日数による上限額の変動'!$A$4:$B$34,2,FALSE))</f>
        <v/>
      </c>
      <c r="I10" s="40" t="str">
        <f>IF(I11="","",VLOOKUP(I11,'(参考)勤務日数による上限額の変動'!$A$4:$B$34,2,FALSE))</f>
        <v/>
      </c>
      <c r="J10" s="40" t="str">
        <f>IF(J11="","",VLOOKUP(J11,'(参考)勤務日数による上限額の変動'!$A$4:$B$34,2,FALSE))</f>
        <v/>
      </c>
      <c r="K10" s="40" t="str">
        <f>IF(K11="","",VLOOKUP(K11,'(参考)勤務日数による上限額の変動'!$A$4:$B$34,2,FALSE))</f>
        <v/>
      </c>
      <c r="L10" s="40" t="str">
        <f>IF(L11="","",VLOOKUP(L11,'(参考)勤務日数による上限額の変動'!$A$4:$B$34,2,FALSE))</f>
        <v/>
      </c>
      <c r="M10" s="40" t="str">
        <f>IF(M11="","",VLOOKUP(M11,'(参考)勤務日数による上限額の変動'!$A$4:$B$34,2,FALSE))</f>
        <v/>
      </c>
      <c r="N10" s="46"/>
    </row>
    <row r="11" spans="1:14" ht="24.45" customHeight="1">
      <c r="A11" s="115"/>
      <c r="B11" s="47" t="s">
        <v>50</v>
      </c>
      <c r="C11" s="38"/>
      <c r="D11" s="38"/>
      <c r="E11" s="39"/>
      <c r="F11" s="39"/>
      <c r="G11" s="39"/>
      <c r="H11" s="39"/>
      <c r="I11" s="39"/>
      <c r="J11" s="39"/>
      <c r="K11" s="39"/>
      <c r="L11" s="39"/>
      <c r="M11" s="39"/>
      <c r="N11" s="48">
        <f>SUM(C11:M11)</f>
        <v>0</v>
      </c>
    </row>
    <row r="12" spans="1:14" ht="27.45" customHeight="1">
      <c r="A12" s="116"/>
      <c r="B12" s="49" t="s">
        <v>51</v>
      </c>
      <c r="C12" s="38"/>
      <c r="D12" s="38"/>
      <c r="E12" s="50" t="str">
        <f t="shared" ref="E12:K12" si="2">IF(E11="","",MIN(E9:E10))</f>
        <v/>
      </c>
      <c r="F12" s="50" t="str">
        <f t="shared" si="2"/>
        <v/>
      </c>
      <c r="G12" s="50" t="str">
        <f t="shared" si="2"/>
        <v/>
      </c>
      <c r="H12" s="50" t="str">
        <f t="shared" si="2"/>
        <v/>
      </c>
      <c r="I12" s="50" t="str">
        <f>IF(I11="","",MIN(I9:I10))</f>
        <v/>
      </c>
      <c r="J12" s="50" t="str">
        <f t="shared" si="2"/>
        <v/>
      </c>
      <c r="K12" s="50" t="str">
        <f t="shared" si="2"/>
        <v/>
      </c>
      <c r="L12" s="50" t="str">
        <f>IF(L11="","",MIN(L9:L10))</f>
        <v/>
      </c>
      <c r="M12" s="50" t="str">
        <f>IF(M11="","",MIN(M9:M10))</f>
        <v/>
      </c>
      <c r="N12" s="48">
        <f>SUM(C12:M12)</f>
        <v>0</v>
      </c>
    </row>
    <row r="13" spans="1:14" ht="33.75" customHeight="1">
      <c r="A13" s="117" t="s">
        <v>52</v>
      </c>
      <c r="B13" s="118"/>
      <c r="C13" s="119"/>
      <c r="D13" s="120"/>
      <c r="E13" s="120"/>
      <c r="F13" s="120"/>
      <c r="G13" s="120"/>
      <c r="H13" s="120"/>
      <c r="I13" s="120"/>
      <c r="J13" s="120"/>
      <c r="K13" s="120"/>
      <c r="L13" s="120"/>
      <c r="M13" s="120"/>
      <c r="N13" s="51"/>
    </row>
    <row r="14" spans="1:14" ht="33.75" customHeight="1">
      <c r="A14" s="117" t="s">
        <v>53</v>
      </c>
      <c r="B14" s="118"/>
      <c r="C14" s="119"/>
      <c r="D14" s="120"/>
      <c r="E14" s="120"/>
      <c r="F14" s="120"/>
      <c r="G14" s="120"/>
      <c r="H14" s="120"/>
      <c r="I14" s="120"/>
      <c r="J14" s="120"/>
      <c r="K14" s="120"/>
      <c r="L14" s="120"/>
      <c r="M14" s="120"/>
      <c r="N14" s="48">
        <f>N12-N13</f>
        <v>0</v>
      </c>
    </row>
    <row r="15" spans="1:14" ht="33.75" customHeight="1" thickBot="1">
      <c r="A15" s="105" t="s">
        <v>54</v>
      </c>
      <c r="B15" s="106"/>
      <c r="C15" s="107"/>
      <c r="D15" s="108"/>
      <c r="E15" s="108"/>
      <c r="F15" s="108"/>
      <c r="G15" s="108"/>
      <c r="H15" s="108"/>
      <c r="I15" s="108"/>
      <c r="J15" s="108"/>
      <c r="K15" s="108"/>
      <c r="L15" s="108"/>
      <c r="M15" s="108"/>
      <c r="N15" s="52">
        <f>ROUNDDOWN((N14*3/4),0)</f>
        <v>0</v>
      </c>
    </row>
    <row r="16" spans="1:14" ht="18.75" customHeight="1" thickTop="1">
      <c r="A16" s="53" t="s">
        <v>55</v>
      </c>
      <c r="B16" s="54"/>
      <c r="C16" s="54"/>
      <c r="D16" s="54"/>
      <c r="E16" s="54"/>
      <c r="F16" s="54"/>
      <c r="G16" s="54"/>
      <c r="H16" s="54"/>
      <c r="I16" s="54"/>
      <c r="J16" s="54"/>
      <c r="K16" s="54"/>
      <c r="L16" s="54"/>
      <c r="M16" s="54"/>
      <c r="N16" s="54"/>
    </row>
    <row r="17" spans="1:14" ht="18.75" customHeight="1">
      <c r="A17" s="55" t="s">
        <v>56</v>
      </c>
      <c r="B17" s="54"/>
      <c r="C17" s="54"/>
      <c r="D17" s="54"/>
      <c r="E17" s="54"/>
      <c r="F17" s="54"/>
      <c r="G17" s="54"/>
      <c r="H17" s="54"/>
      <c r="I17" s="54"/>
      <c r="J17" s="54"/>
      <c r="K17" s="54"/>
      <c r="L17" s="54"/>
      <c r="M17" s="54"/>
      <c r="N17" s="54"/>
    </row>
    <row r="18" spans="1:14" ht="39.6" customHeight="1">
      <c r="A18" s="54"/>
      <c r="B18" s="54"/>
      <c r="C18" s="54"/>
      <c r="D18" s="54"/>
      <c r="E18" s="54"/>
      <c r="F18" s="54"/>
      <c r="G18" s="54"/>
      <c r="H18" s="54"/>
      <c r="I18" s="54"/>
      <c r="J18" s="54"/>
      <c r="K18" s="54"/>
      <c r="L18" s="54"/>
      <c r="M18" s="54"/>
      <c r="N18" s="54"/>
    </row>
    <row r="19" spans="1:14" ht="13.95" customHeight="1">
      <c r="A19" s="54"/>
      <c r="B19" s="54"/>
      <c r="C19" s="54"/>
      <c r="D19" s="54"/>
      <c r="E19" s="54"/>
      <c r="F19" s="54"/>
      <c r="G19" s="54"/>
      <c r="H19" s="54"/>
      <c r="I19" s="54"/>
      <c r="J19" s="54"/>
      <c r="K19" s="54"/>
      <c r="L19" s="54"/>
      <c r="M19" s="54"/>
      <c r="N19" s="54"/>
    </row>
    <row r="20" spans="1:14" ht="13.95" customHeight="1"/>
    <row r="21" spans="1:14" ht="13.95" customHeight="1"/>
    <row r="22" spans="1:14" ht="12" customHeight="1"/>
    <row r="23" spans="1:14" ht="12" customHeight="1"/>
  </sheetData>
  <mergeCells count="12">
    <mergeCell ref="C1:N1"/>
    <mergeCell ref="A3:B3"/>
    <mergeCell ref="C3:G3"/>
    <mergeCell ref="A5:B5"/>
    <mergeCell ref="A6:A8"/>
    <mergeCell ref="A14:B14"/>
    <mergeCell ref="C14:M14"/>
    <mergeCell ref="A15:B15"/>
    <mergeCell ref="C15:M15"/>
    <mergeCell ref="A9:A12"/>
    <mergeCell ref="A13:B13"/>
    <mergeCell ref="C13:M13"/>
  </mergeCells>
  <phoneticPr fontId="1"/>
  <dataValidations count="1">
    <dataValidation type="whole" allowBlank="1" showInputMessage="1" showErrorMessage="1" error="31日以内で入力してください" sqref="E11:M11" xr:uid="{225D1ED8-DE5D-4358-9AC4-0A3E1F619D5B}">
      <formula1>1</formula1>
      <formula2>31</formula2>
    </dataValidation>
  </dataValidations>
  <printOptions horizontalCentered="1"/>
  <pageMargins left="0.43307086614173229" right="0.43307086614173229" top="1.1811023622047245" bottom="0.39370078740157483" header="0.51181102362204722" footer="0.51181102362204722"/>
  <pageSetup paperSize="9" scale="86" orientation="landscape" horizontalDpi="300" verticalDpi="300" r:id="rId1"/>
  <headerFooter alignWithMargins="0">
    <oddFooter>&amp;R&amp;"ＭＳ Ｐ明朝,標準"（人件費）</oddFooter>
  </headerFooter>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540281-143D-4BE4-9BAA-FE69AE1F0228}">
  <sheetPr>
    <pageSetUpPr fitToPage="1"/>
  </sheetPr>
  <dimension ref="A1:N23"/>
  <sheetViews>
    <sheetView zoomScaleNormal="100" zoomScaleSheetLayoutView="100" workbookViewId="0">
      <selection activeCell="G19" sqref="G19"/>
    </sheetView>
  </sheetViews>
  <sheetFormatPr defaultColWidth="9" defaultRowHeight="13.2"/>
  <cols>
    <col min="1" max="1" width="6.77734375" style="56" customWidth="1"/>
    <col min="2" max="2" width="30.77734375" style="30" customWidth="1"/>
    <col min="3" max="4" width="8.6640625" style="30" customWidth="1"/>
    <col min="5" max="13" width="10.109375" style="30" customWidth="1"/>
    <col min="14" max="14" width="12.77734375" style="30" customWidth="1"/>
    <col min="15" max="16384" width="9" style="30"/>
  </cols>
  <sheetData>
    <row r="1" spans="1:14" ht="23.25" customHeight="1">
      <c r="A1" s="28" t="s">
        <v>58</v>
      </c>
      <c r="B1" s="29"/>
      <c r="C1" s="98" t="s">
        <v>57</v>
      </c>
      <c r="D1" s="98"/>
      <c r="E1" s="98"/>
      <c r="F1" s="98"/>
      <c r="G1" s="98"/>
      <c r="H1" s="98"/>
      <c r="I1" s="98"/>
      <c r="J1" s="98"/>
      <c r="K1" s="98"/>
      <c r="L1" s="98"/>
      <c r="M1" s="98"/>
      <c r="N1" s="98"/>
    </row>
    <row r="2" spans="1:14">
      <c r="A2" s="31"/>
      <c r="B2" s="31"/>
      <c r="C2" s="31"/>
      <c r="D2" s="31"/>
      <c r="E2" s="31"/>
      <c r="F2" s="31"/>
      <c r="G2" s="31"/>
      <c r="H2" s="58"/>
      <c r="I2" s="32"/>
      <c r="J2" s="32"/>
      <c r="K2" s="32"/>
      <c r="L2" s="32"/>
      <c r="M2" s="32"/>
      <c r="N2" s="32"/>
    </row>
    <row r="3" spans="1:14" ht="29.25" customHeight="1">
      <c r="A3" s="99" t="s">
        <v>29</v>
      </c>
      <c r="B3" s="99"/>
      <c r="C3" s="121"/>
      <c r="D3" s="122"/>
      <c r="E3" s="122"/>
      <c r="F3" s="122"/>
      <c r="G3" s="122"/>
      <c r="H3" s="59"/>
      <c r="I3" s="57"/>
      <c r="J3" s="57"/>
      <c r="K3" s="57"/>
      <c r="L3" s="57"/>
      <c r="M3" s="57"/>
      <c r="N3" s="57"/>
    </row>
    <row r="4" spans="1:14">
      <c r="A4" s="33"/>
      <c r="B4" s="33"/>
      <c r="C4" s="34"/>
      <c r="D4" s="34"/>
      <c r="E4" s="34"/>
      <c r="F4" s="34"/>
      <c r="G4" s="34"/>
      <c r="H4" s="35"/>
      <c r="I4" s="35"/>
      <c r="J4" s="35"/>
      <c r="K4" s="35"/>
      <c r="L4" s="35"/>
      <c r="M4" s="35"/>
      <c r="N4" s="36"/>
    </row>
    <row r="5" spans="1:14" ht="21" customHeight="1">
      <c r="A5" s="103" t="s">
        <v>30</v>
      </c>
      <c r="B5" s="104"/>
      <c r="C5" s="37" t="s">
        <v>31</v>
      </c>
      <c r="D5" s="37" t="s">
        <v>32</v>
      </c>
      <c r="E5" s="37" t="s">
        <v>33</v>
      </c>
      <c r="F5" s="37" t="s">
        <v>34</v>
      </c>
      <c r="G5" s="37" t="s">
        <v>35</v>
      </c>
      <c r="H5" s="37" t="s">
        <v>36</v>
      </c>
      <c r="I5" s="37" t="s">
        <v>37</v>
      </c>
      <c r="J5" s="37" t="s">
        <v>38</v>
      </c>
      <c r="K5" s="37" t="s">
        <v>39</v>
      </c>
      <c r="L5" s="37" t="s">
        <v>40</v>
      </c>
      <c r="M5" s="37" t="s">
        <v>41</v>
      </c>
      <c r="N5" s="37" t="s">
        <v>42</v>
      </c>
    </row>
    <row r="6" spans="1:14" ht="28.2" customHeight="1">
      <c r="A6" s="113" t="s">
        <v>43</v>
      </c>
      <c r="B6" s="22" t="s">
        <v>44</v>
      </c>
      <c r="C6" s="38"/>
      <c r="D6" s="38"/>
      <c r="E6" s="39"/>
      <c r="F6" s="39"/>
      <c r="G6" s="39"/>
      <c r="H6" s="39"/>
      <c r="I6" s="39"/>
      <c r="J6" s="39"/>
      <c r="K6" s="39"/>
      <c r="L6" s="39"/>
      <c r="M6" s="39"/>
      <c r="N6" s="40">
        <f>SUM(E6:M6)</f>
        <v>0</v>
      </c>
    </row>
    <row r="7" spans="1:14" ht="28.2" customHeight="1">
      <c r="A7" s="113"/>
      <c r="B7" s="22" t="s">
        <v>45</v>
      </c>
      <c r="C7" s="38"/>
      <c r="D7" s="38"/>
      <c r="E7" s="39"/>
      <c r="F7" s="39"/>
      <c r="G7" s="39"/>
      <c r="H7" s="39"/>
      <c r="I7" s="39"/>
      <c r="J7" s="39"/>
      <c r="K7" s="39"/>
      <c r="L7" s="39"/>
      <c r="M7" s="39"/>
      <c r="N7" s="40">
        <f>SUM(E7:M7)</f>
        <v>0</v>
      </c>
    </row>
    <row r="8" spans="1:14" ht="28.2" customHeight="1" thickBot="1">
      <c r="A8" s="113"/>
      <c r="B8" s="22" t="s">
        <v>46</v>
      </c>
      <c r="C8" s="38"/>
      <c r="D8" s="38"/>
      <c r="E8" s="39"/>
      <c r="F8" s="39"/>
      <c r="G8" s="39"/>
      <c r="H8" s="39"/>
      <c r="I8" s="39"/>
      <c r="J8" s="39"/>
      <c r="K8" s="39"/>
      <c r="L8" s="39"/>
      <c r="M8" s="39"/>
      <c r="N8" s="40">
        <f>SUM(E8:M8)</f>
        <v>0</v>
      </c>
    </row>
    <row r="9" spans="1:14" ht="21" customHeight="1" thickTop="1">
      <c r="A9" s="114" t="s">
        <v>47</v>
      </c>
      <c r="B9" s="41" t="s">
        <v>48</v>
      </c>
      <c r="C9" s="42"/>
      <c r="D9" s="42"/>
      <c r="E9" s="43" t="str">
        <f t="shared" ref="E9:L9" si="0">IF(E6="","",SUM(E6:E8))</f>
        <v/>
      </c>
      <c r="F9" s="43" t="str">
        <f t="shared" si="0"/>
        <v/>
      </c>
      <c r="G9" s="43" t="str">
        <f t="shared" si="0"/>
        <v/>
      </c>
      <c r="H9" s="43" t="str">
        <f t="shared" si="0"/>
        <v/>
      </c>
      <c r="I9" s="43" t="str">
        <f t="shared" si="0"/>
        <v/>
      </c>
      <c r="J9" s="43" t="str">
        <f t="shared" si="0"/>
        <v/>
      </c>
      <c r="K9" s="43" t="str">
        <f t="shared" si="0"/>
        <v/>
      </c>
      <c r="L9" s="43" t="str">
        <f t="shared" si="0"/>
        <v/>
      </c>
      <c r="M9" s="43" t="str">
        <f>IF(M6="","",SUM(M6:M8))</f>
        <v/>
      </c>
      <c r="N9" s="44">
        <f t="shared" ref="N9" si="1">SUM(C9:M9)</f>
        <v>0</v>
      </c>
    </row>
    <row r="10" spans="1:14" ht="25.2" customHeight="1">
      <c r="A10" s="115"/>
      <c r="B10" s="45" t="s">
        <v>49</v>
      </c>
      <c r="C10" s="38"/>
      <c r="D10" s="38"/>
      <c r="E10" s="40" t="str">
        <f>IF(E11="","",VLOOKUP(E11,'(参考)勤務日数による上限額の変動'!$A$4:$B$34,2,FALSE))</f>
        <v/>
      </c>
      <c r="F10" s="40" t="str">
        <f>IF(F11="","",VLOOKUP(F11,'(参考)勤務日数による上限額の変動'!$A$4:$B$34,2,FALSE))</f>
        <v/>
      </c>
      <c r="G10" s="40" t="str">
        <f>IF(G11="","",VLOOKUP(G11,'(参考)勤務日数による上限額の変動'!$A$4:$B$34,2,FALSE))</f>
        <v/>
      </c>
      <c r="H10" s="40" t="str">
        <f>IF(H11="","",VLOOKUP(H11,'(参考)勤務日数による上限額の変動'!$A$4:$B$34,2,FALSE))</f>
        <v/>
      </c>
      <c r="I10" s="40" t="str">
        <f>IF(I11="","",VLOOKUP(I11,'(参考)勤務日数による上限額の変動'!$A$4:$B$34,2,FALSE))</f>
        <v/>
      </c>
      <c r="J10" s="40" t="str">
        <f>IF(J11="","",VLOOKUP(J11,'(参考)勤務日数による上限額の変動'!$A$4:$B$34,2,FALSE))</f>
        <v/>
      </c>
      <c r="K10" s="40" t="str">
        <f>IF(K11="","",VLOOKUP(K11,'(参考)勤務日数による上限額の変動'!$A$4:$B$34,2,FALSE))</f>
        <v/>
      </c>
      <c r="L10" s="40" t="str">
        <f>IF(L11="","",VLOOKUP(L11,'(参考)勤務日数による上限額の変動'!$A$4:$B$34,2,FALSE))</f>
        <v/>
      </c>
      <c r="M10" s="40" t="str">
        <f>IF(M11="","",VLOOKUP(M11,'(参考)勤務日数による上限額の変動'!$A$4:$B$34,2,FALSE))</f>
        <v/>
      </c>
      <c r="N10" s="46"/>
    </row>
    <row r="11" spans="1:14" ht="24.45" customHeight="1">
      <c r="A11" s="115"/>
      <c r="B11" s="47" t="s">
        <v>50</v>
      </c>
      <c r="C11" s="38"/>
      <c r="D11" s="38"/>
      <c r="E11" s="39"/>
      <c r="F11" s="39"/>
      <c r="G11" s="39"/>
      <c r="H11" s="39"/>
      <c r="I11" s="39"/>
      <c r="J11" s="39"/>
      <c r="K11" s="39"/>
      <c r="L11" s="39"/>
      <c r="M11" s="39"/>
      <c r="N11" s="48">
        <f>SUM(C11:M11)</f>
        <v>0</v>
      </c>
    </row>
    <row r="12" spans="1:14" ht="27.45" customHeight="1">
      <c r="A12" s="116"/>
      <c r="B12" s="49" t="s">
        <v>51</v>
      </c>
      <c r="C12" s="38"/>
      <c r="D12" s="38"/>
      <c r="E12" s="50" t="str">
        <f t="shared" ref="E12:K12" si="2">IF(E11="","",MIN(E9:E10))</f>
        <v/>
      </c>
      <c r="F12" s="50" t="str">
        <f t="shared" si="2"/>
        <v/>
      </c>
      <c r="G12" s="50" t="str">
        <f>IF(G11="","",MIN(G9:G10))</f>
        <v/>
      </c>
      <c r="H12" s="50" t="str">
        <f t="shared" si="2"/>
        <v/>
      </c>
      <c r="I12" s="50" t="str">
        <f t="shared" si="2"/>
        <v/>
      </c>
      <c r="J12" s="50" t="str">
        <f t="shared" si="2"/>
        <v/>
      </c>
      <c r="K12" s="50" t="str">
        <f t="shared" si="2"/>
        <v/>
      </c>
      <c r="L12" s="50" t="str">
        <f>IF(L11="","",MIN(L9:L10))</f>
        <v/>
      </c>
      <c r="M12" s="50" t="str">
        <f>IF(M11="","",MIN(M9:M10))</f>
        <v/>
      </c>
      <c r="N12" s="48">
        <f>SUM(C12:M12)</f>
        <v>0</v>
      </c>
    </row>
    <row r="13" spans="1:14" ht="33.75" customHeight="1">
      <c r="A13" s="117" t="s">
        <v>52</v>
      </c>
      <c r="B13" s="118"/>
      <c r="C13" s="119"/>
      <c r="D13" s="120"/>
      <c r="E13" s="120"/>
      <c r="F13" s="120"/>
      <c r="G13" s="120"/>
      <c r="H13" s="120"/>
      <c r="I13" s="120"/>
      <c r="J13" s="120"/>
      <c r="K13" s="120"/>
      <c r="L13" s="120"/>
      <c r="M13" s="120"/>
      <c r="N13" s="51"/>
    </row>
    <row r="14" spans="1:14" ht="33.75" customHeight="1">
      <c r="A14" s="117" t="s">
        <v>53</v>
      </c>
      <c r="B14" s="118"/>
      <c r="C14" s="119"/>
      <c r="D14" s="120"/>
      <c r="E14" s="120"/>
      <c r="F14" s="120"/>
      <c r="G14" s="120"/>
      <c r="H14" s="120"/>
      <c r="I14" s="120"/>
      <c r="J14" s="120"/>
      <c r="K14" s="120"/>
      <c r="L14" s="120"/>
      <c r="M14" s="120"/>
      <c r="N14" s="48">
        <f>N12-N13</f>
        <v>0</v>
      </c>
    </row>
    <row r="15" spans="1:14" ht="33.75" customHeight="1" thickBot="1">
      <c r="A15" s="105" t="s">
        <v>54</v>
      </c>
      <c r="B15" s="106"/>
      <c r="C15" s="107"/>
      <c r="D15" s="108"/>
      <c r="E15" s="108"/>
      <c r="F15" s="108"/>
      <c r="G15" s="108"/>
      <c r="H15" s="108"/>
      <c r="I15" s="108"/>
      <c r="J15" s="108"/>
      <c r="K15" s="108"/>
      <c r="L15" s="108"/>
      <c r="M15" s="108"/>
      <c r="N15" s="52">
        <f>ROUNDDOWN((N14*3/4),0)</f>
        <v>0</v>
      </c>
    </row>
    <row r="16" spans="1:14" ht="18.75" customHeight="1" thickTop="1">
      <c r="A16" s="53" t="s">
        <v>55</v>
      </c>
      <c r="B16" s="54"/>
      <c r="C16" s="54"/>
      <c r="D16" s="54"/>
      <c r="E16" s="54"/>
      <c r="F16" s="54"/>
      <c r="G16" s="54"/>
      <c r="H16" s="54"/>
      <c r="I16" s="54"/>
      <c r="J16" s="54"/>
      <c r="K16" s="54"/>
      <c r="L16" s="54"/>
      <c r="M16" s="54"/>
      <c r="N16" s="54"/>
    </row>
    <row r="17" spans="1:14" ht="18.75" customHeight="1">
      <c r="A17" s="55" t="s">
        <v>56</v>
      </c>
      <c r="B17" s="54"/>
      <c r="C17" s="54"/>
      <c r="D17" s="54"/>
      <c r="E17" s="54"/>
      <c r="F17" s="54"/>
      <c r="G17" s="54"/>
      <c r="H17" s="54"/>
      <c r="I17" s="54"/>
      <c r="J17" s="54"/>
      <c r="K17" s="54"/>
      <c r="L17" s="54"/>
      <c r="M17" s="54"/>
      <c r="N17" s="54"/>
    </row>
    <row r="18" spans="1:14" ht="39.6" customHeight="1">
      <c r="A18" s="54"/>
      <c r="B18" s="54"/>
      <c r="C18" s="54"/>
      <c r="D18" s="54"/>
      <c r="E18" s="54"/>
      <c r="F18" s="54"/>
      <c r="G18" s="54"/>
      <c r="H18" s="54"/>
      <c r="I18" s="54"/>
      <c r="J18" s="54"/>
      <c r="K18" s="54"/>
      <c r="L18" s="54"/>
      <c r="M18" s="54"/>
      <c r="N18" s="54"/>
    </row>
    <row r="19" spans="1:14" ht="13.95" customHeight="1">
      <c r="A19" s="54"/>
      <c r="B19" s="54"/>
      <c r="C19" s="54"/>
      <c r="D19" s="54"/>
      <c r="E19" s="54"/>
      <c r="F19" s="54"/>
      <c r="G19" s="54"/>
      <c r="H19" s="54"/>
      <c r="I19" s="54"/>
      <c r="J19" s="54"/>
      <c r="K19" s="54"/>
      <c r="L19" s="54"/>
      <c r="M19" s="54"/>
      <c r="N19" s="54"/>
    </row>
    <row r="20" spans="1:14" ht="13.95" customHeight="1"/>
    <row r="21" spans="1:14" ht="13.95" customHeight="1"/>
    <row r="22" spans="1:14" ht="12" customHeight="1"/>
    <row r="23" spans="1:14" ht="12" customHeight="1"/>
  </sheetData>
  <mergeCells count="12">
    <mergeCell ref="A9:A12"/>
    <mergeCell ref="C1:N1"/>
    <mergeCell ref="A3:B3"/>
    <mergeCell ref="C3:G3"/>
    <mergeCell ref="A5:B5"/>
    <mergeCell ref="A6:A8"/>
    <mergeCell ref="A13:B13"/>
    <mergeCell ref="C13:M13"/>
    <mergeCell ref="A14:B14"/>
    <mergeCell ref="C14:M14"/>
    <mergeCell ref="A15:B15"/>
    <mergeCell ref="C15:M15"/>
  </mergeCells>
  <phoneticPr fontId="1"/>
  <dataValidations count="1">
    <dataValidation type="whole" allowBlank="1" showInputMessage="1" showErrorMessage="1" error="31日以内で入力してください" sqref="E11:M11" xr:uid="{0F381655-FC1C-41E2-B520-40D4DF1FC064}">
      <formula1>1</formula1>
      <formula2>31</formula2>
    </dataValidation>
  </dataValidations>
  <printOptions horizontalCentered="1"/>
  <pageMargins left="0.43307086614173229" right="0.43307086614173229" top="1.1811023622047245" bottom="0.39370078740157483" header="0.51181102362204722" footer="0.51181102362204722"/>
  <pageSetup paperSize="9" scale="86" orientation="landscape" horizontalDpi="300" verticalDpi="300" r:id="rId1"/>
  <headerFooter alignWithMargins="0">
    <oddFooter>&amp;R&amp;"ＭＳ Ｐ明朝,標準"（人件費）</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CB7AA5-1A1C-4277-AD02-89EA357AA594}">
  <sheetPr>
    <pageSetUpPr fitToPage="1"/>
  </sheetPr>
  <dimension ref="A1:N23"/>
  <sheetViews>
    <sheetView zoomScaleNormal="100" zoomScaleSheetLayoutView="100" workbookViewId="0"/>
  </sheetViews>
  <sheetFormatPr defaultColWidth="9" defaultRowHeight="13.2"/>
  <cols>
    <col min="1" max="1" width="6.77734375" style="56" customWidth="1"/>
    <col min="2" max="2" width="30.77734375" style="30" customWidth="1"/>
    <col min="3" max="4" width="8.6640625" style="30" customWidth="1"/>
    <col min="5" max="13" width="10.109375" style="30" customWidth="1"/>
    <col min="14" max="14" width="12.77734375" style="30" customWidth="1"/>
    <col min="15" max="16384" width="9" style="30"/>
  </cols>
  <sheetData>
    <row r="1" spans="1:14" ht="23.25" customHeight="1">
      <c r="A1" s="28" t="s">
        <v>58</v>
      </c>
      <c r="B1" s="29"/>
      <c r="C1" s="98" t="s">
        <v>57</v>
      </c>
      <c r="D1" s="98"/>
      <c r="E1" s="98"/>
      <c r="F1" s="98"/>
      <c r="G1" s="98"/>
      <c r="H1" s="98"/>
      <c r="I1" s="98"/>
      <c r="J1" s="98"/>
      <c r="K1" s="98"/>
      <c r="L1" s="98"/>
      <c r="M1" s="98"/>
      <c r="N1" s="98"/>
    </row>
    <row r="2" spans="1:14">
      <c r="A2" s="31"/>
      <c r="B2" s="31"/>
      <c r="C2" s="31"/>
      <c r="D2" s="31"/>
      <c r="E2" s="31"/>
      <c r="F2" s="31"/>
      <c r="G2" s="31"/>
      <c r="H2" s="58"/>
      <c r="I2" s="32"/>
      <c r="J2" s="32"/>
      <c r="K2" s="32"/>
      <c r="L2" s="32"/>
      <c r="M2" s="32"/>
      <c r="N2" s="32"/>
    </row>
    <row r="3" spans="1:14" ht="29.25" customHeight="1">
      <c r="A3" s="99" t="s">
        <v>29</v>
      </c>
      <c r="B3" s="99"/>
      <c r="C3" s="121"/>
      <c r="D3" s="122"/>
      <c r="E3" s="122"/>
      <c r="F3" s="122"/>
      <c r="G3" s="122"/>
      <c r="H3" s="59"/>
      <c r="I3" s="57"/>
      <c r="J3" s="57"/>
      <c r="K3" s="57"/>
      <c r="L3" s="57"/>
      <c r="M3" s="57"/>
      <c r="N3" s="57"/>
    </row>
    <row r="4" spans="1:14">
      <c r="A4" s="33"/>
      <c r="B4" s="33"/>
      <c r="C4" s="34"/>
      <c r="D4" s="34"/>
      <c r="E4" s="34"/>
      <c r="F4" s="34"/>
      <c r="G4" s="34"/>
      <c r="H4" s="35"/>
      <c r="I4" s="35"/>
      <c r="J4" s="35"/>
      <c r="K4" s="35"/>
      <c r="L4" s="35"/>
      <c r="M4" s="35"/>
      <c r="N4" s="36"/>
    </row>
    <row r="5" spans="1:14" ht="21" customHeight="1">
      <c r="A5" s="103" t="s">
        <v>30</v>
      </c>
      <c r="B5" s="104"/>
      <c r="C5" s="37" t="s">
        <v>31</v>
      </c>
      <c r="D5" s="37" t="s">
        <v>32</v>
      </c>
      <c r="E5" s="37" t="s">
        <v>33</v>
      </c>
      <c r="F5" s="37" t="s">
        <v>34</v>
      </c>
      <c r="G5" s="37" t="s">
        <v>35</v>
      </c>
      <c r="H5" s="37" t="s">
        <v>36</v>
      </c>
      <c r="I5" s="37" t="s">
        <v>37</v>
      </c>
      <c r="J5" s="37" t="s">
        <v>38</v>
      </c>
      <c r="K5" s="37" t="s">
        <v>39</v>
      </c>
      <c r="L5" s="37" t="s">
        <v>40</v>
      </c>
      <c r="M5" s="37" t="s">
        <v>41</v>
      </c>
      <c r="N5" s="37" t="s">
        <v>42</v>
      </c>
    </row>
    <row r="6" spans="1:14" ht="28.2" customHeight="1">
      <c r="A6" s="113" t="s">
        <v>43</v>
      </c>
      <c r="B6" s="22" t="s">
        <v>44</v>
      </c>
      <c r="C6" s="38"/>
      <c r="D6" s="38"/>
      <c r="E6" s="39"/>
      <c r="F6" s="39"/>
      <c r="G6" s="39"/>
      <c r="H6" s="39"/>
      <c r="I6" s="39"/>
      <c r="J6" s="39"/>
      <c r="K6" s="39"/>
      <c r="L6" s="39"/>
      <c r="M6" s="39"/>
      <c r="N6" s="40">
        <f>SUM(E6:M6)</f>
        <v>0</v>
      </c>
    </row>
    <row r="7" spans="1:14" ht="28.2" customHeight="1">
      <c r="A7" s="113"/>
      <c r="B7" s="22" t="s">
        <v>45</v>
      </c>
      <c r="C7" s="38"/>
      <c r="D7" s="38"/>
      <c r="E7" s="39"/>
      <c r="F7" s="39"/>
      <c r="G7" s="39"/>
      <c r="H7" s="39"/>
      <c r="I7" s="39"/>
      <c r="J7" s="39"/>
      <c r="K7" s="39"/>
      <c r="L7" s="39"/>
      <c r="M7" s="39"/>
      <c r="N7" s="40">
        <f>SUM(E7:M7)</f>
        <v>0</v>
      </c>
    </row>
    <row r="8" spans="1:14" ht="28.2" customHeight="1" thickBot="1">
      <c r="A8" s="113"/>
      <c r="B8" s="22" t="s">
        <v>46</v>
      </c>
      <c r="C8" s="38"/>
      <c r="D8" s="38"/>
      <c r="E8" s="39"/>
      <c r="F8" s="39"/>
      <c r="G8" s="39"/>
      <c r="H8" s="39"/>
      <c r="I8" s="39"/>
      <c r="J8" s="39"/>
      <c r="K8" s="39"/>
      <c r="L8" s="39"/>
      <c r="M8" s="39"/>
      <c r="N8" s="40">
        <f>SUM(E8:M8)</f>
        <v>0</v>
      </c>
    </row>
    <row r="9" spans="1:14" ht="21" customHeight="1" thickTop="1">
      <c r="A9" s="114" t="s">
        <v>47</v>
      </c>
      <c r="B9" s="41" t="s">
        <v>48</v>
      </c>
      <c r="C9" s="42"/>
      <c r="D9" s="42"/>
      <c r="E9" s="43" t="str">
        <f t="shared" ref="E9:L9" si="0">IF(E6="","",SUM(E6:E8))</f>
        <v/>
      </c>
      <c r="F9" s="43" t="str">
        <f t="shared" si="0"/>
        <v/>
      </c>
      <c r="G9" s="43" t="str">
        <f t="shared" si="0"/>
        <v/>
      </c>
      <c r="H9" s="43" t="str">
        <f t="shared" si="0"/>
        <v/>
      </c>
      <c r="I9" s="43" t="str">
        <f t="shared" si="0"/>
        <v/>
      </c>
      <c r="J9" s="43" t="str">
        <f t="shared" si="0"/>
        <v/>
      </c>
      <c r="K9" s="43" t="str">
        <f t="shared" si="0"/>
        <v/>
      </c>
      <c r="L9" s="43" t="str">
        <f t="shared" si="0"/>
        <v/>
      </c>
      <c r="M9" s="43" t="str">
        <f>IF(M6="","",SUM(M6:M8))</f>
        <v/>
      </c>
      <c r="N9" s="44">
        <f t="shared" ref="N9" si="1">SUM(C9:M9)</f>
        <v>0</v>
      </c>
    </row>
    <row r="10" spans="1:14" ht="25.2" customHeight="1">
      <c r="A10" s="115"/>
      <c r="B10" s="45" t="s">
        <v>49</v>
      </c>
      <c r="C10" s="38"/>
      <c r="D10" s="38"/>
      <c r="E10" s="40" t="str">
        <f>IF(E11="","",VLOOKUP(E11,'(参考)勤務日数による上限額の変動'!$A$4:$B$34,2,FALSE))</f>
        <v/>
      </c>
      <c r="F10" s="40" t="str">
        <f>IF(F11="","",VLOOKUP(F11,'(参考)勤務日数による上限額の変動'!$A$4:$B$34,2,FALSE))</f>
        <v/>
      </c>
      <c r="G10" s="40" t="str">
        <f>IF(G11="","",VLOOKUP(G11,'(参考)勤務日数による上限額の変動'!$A$4:$B$34,2,FALSE))</f>
        <v/>
      </c>
      <c r="H10" s="40" t="str">
        <f>IF(H11="","",VLOOKUP(H11,'(参考)勤務日数による上限額の変動'!$A$4:$B$34,2,FALSE))</f>
        <v/>
      </c>
      <c r="I10" s="40" t="str">
        <f>IF(I11="","",VLOOKUP(I11,'(参考)勤務日数による上限額の変動'!$A$4:$B$34,2,FALSE))</f>
        <v/>
      </c>
      <c r="J10" s="40" t="str">
        <f>IF(J11="","",VLOOKUP(J11,'(参考)勤務日数による上限額の変動'!$A$4:$B$34,2,FALSE))</f>
        <v/>
      </c>
      <c r="K10" s="40" t="str">
        <f>IF(K11="","",VLOOKUP(K11,'(参考)勤務日数による上限額の変動'!$A$4:$B$34,2,FALSE))</f>
        <v/>
      </c>
      <c r="L10" s="40" t="str">
        <f>IF(L11="","",VLOOKUP(L11,'(参考)勤務日数による上限額の変動'!$A$4:$B$34,2,FALSE))</f>
        <v/>
      </c>
      <c r="M10" s="40" t="str">
        <f>IF(M11="","",VLOOKUP(M11,'(参考)勤務日数による上限額の変動'!$A$4:$B$34,2,FALSE))</f>
        <v/>
      </c>
      <c r="N10" s="46"/>
    </row>
    <row r="11" spans="1:14" ht="24.45" customHeight="1">
      <c r="A11" s="115"/>
      <c r="B11" s="47" t="s">
        <v>50</v>
      </c>
      <c r="C11" s="38"/>
      <c r="D11" s="38"/>
      <c r="E11" s="39"/>
      <c r="F11" s="39"/>
      <c r="G11" s="39"/>
      <c r="H11" s="39"/>
      <c r="I11" s="39"/>
      <c r="J11" s="39"/>
      <c r="K11" s="39"/>
      <c r="L11" s="39"/>
      <c r="M11" s="39"/>
      <c r="N11" s="48">
        <f>SUM(C11:M11)</f>
        <v>0</v>
      </c>
    </row>
    <row r="12" spans="1:14" ht="27.45" customHeight="1">
      <c r="A12" s="116"/>
      <c r="B12" s="49" t="s">
        <v>51</v>
      </c>
      <c r="C12" s="38"/>
      <c r="D12" s="38"/>
      <c r="E12" s="50" t="str">
        <f t="shared" ref="E12:K12" si="2">IF(E11="","",MIN(E9:E10))</f>
        <v/>
      </c>
      <c r="F12" s="50" t="str">
        <f t="shared" si="2"/>
        <v/>
      </c>
      <c r="G12" s="50" t="str">
        <f t="shared" si="2"/>
        <v/>
      </c>
      <c r="H12" s="50" t="str">
        <f t="shared" si="2"/>
        <v/>
      </c>
      <c r="I12" s="50" t="str">
        <f t="shared" si="2"/>
        <v/>
      </c>
      <c r="J12" s="50" t="str">
        <f t="shared" si="2"/>
        <v/>
      </c>
      <c r="K12" s="50" t="str">
        <f t="shared" si="2"/>
        <v/>
      </c>
      <c r="L12" s="50" t="str">
        <f>IF(L11="","",MIN(L9:L10))</f>
        <v/>
      </c>
      <c r="M12" s="50" t="str">
        <f>IF(M11="","",MIN(M9:M10))</f>
        <v/>
      </c>
      <c r="N12" s="48">
        <f>SUM(C12:M12)</f>
        <v>0</v>
      </c>
    </row>
    <row r="13" spans="1:14" ht="33.75" customHeight="1">
      <c r="A13" s="117" t="s">
        <v>52</v>
      </c>
      <c r="B13" s="118"/>
      <c r="C13" s="119"/>
      <c r="D13" s="120"/>
      <c r="E13" s="120"/>
      <c r="F13" s="120"/>
      <c r="G13" s="120"/>
      <c r="H13" s="120"/>
      <c r="I13" s="120"/>
      <c r="J13" s="120"/>
      <c r="K13" s="120"/>
      <c r="L13" s="120"/>
      <c r="M13" s="120"/>
      <c r="N13" s="51">
        <v>0</v>
      </c>
    </row>
    <row r="14" spans="1:14" ht="33.75" customHeight="1">
      <c r="A14" s="117" t="s">
        <v>53</v>
      </c>
      <c r="B14" s="118"/>
      <c r="C14" s="119"/>
      <c r="D14" s="120"/>
      <c r="E14" s="120"/>
      <c r="F14" s="120"/>
      <c r="G14" s="120"/>
      <c r="H14" s="120"/>
      <c r="I14" s="120"/>
      <c r="J14" s="120"/>
      <c r="K14" s="120"/>
      <c r="L14" s="120"/>
      <c r="M14" s="120"/>
      <c r="N14" s="48">
        <f>N12-N13</f>
        <v>0</v>
      </c>
    </row>
    <row r="15" spans="1:14" ht="33.75" customHeight="1" thickBot="1">
      <c r="A15" s="105" t="s">
        <v>54</v>
      </c>
      <c r="B15" s="106"/>
      <c r="C15" s="107"/>
      <c r="D15" s="108"/>
      <c r="E15" s="108"/>
      <c r="F15" s="108"/>
      <c r="G15" s="108"/>
      <c r="H15" s="108"/>
      <c r="I15" s="108"/>
      <c r="J15" s="108"/>
      <c r="K15" s="108"/>
      <c r="L15" s="108"/>
      <c r="M15" s="108"/>
      <c r="N15" s="52">
        <f>ROUNDDOWN((N14*3/4),0)</f>
        <v>0</v>
      </c>
    </row>
    <row r="16" spans="1:14" ht="18.75" customHeight="1" thickTop="1">
      <c r="A16" s="53" t="s">
        <v>55</v>
      </c>
      <c r="B16" s="54"/>
      <c r="C16" s="54"/>
      <c r="D16" s="54"/>
      <c r="E16" s="54"/>
      <c r="F16" s="54"/>
      <c r="G16" s="54"/>
      <c r="H16" s="54"/>
      <c r="I16" s="54"/>
      <c r="J16" s="54"/>
      <c r="K16" s="54"/>
      <c r="L16" s="54"/>
      <c r="M16" s="54"/>
      <c r="N16" s="54"/>
    </row>
    <row r="17" spans="1:14" ht="18.75" customHeight="1">
      <c r="A17" s="55" t="s">
        <v>56</v>
      </c>
      <c r="B17" s="54"/>
      <c r="C17" s="54"/>
      <c r="D17" s="54"/>
      <c r="E17" s="54"/>
      <c r="F17" s="54"/>
      <c r="G17" s="54"/>
      <c r="H17" s="54"/>
      <c r="I17" s="54"/>
      <c r="J17" s="54"/>
      <c r="K17" s="54"/>
      <c r="L17" s="54"/>
      <c r="M17" s="54"/>
      <c r="N17" s="54"/>
    </row>
    <row r="18" spans="1:14" ht="39.6" customHeight="1">
      <c r="A18" s="54"/>
      <c r="B18" s="54"/>
      <c r="C18" s="54"/>
      <c r="D18" s="54"/>
      <c r="E18" s="54"/>
      <c r="F18" s="54"/>
      <c r="G18" s="54"/>
      <c r="H18" s="54"/>
      <c r="I18" s="54"/>
      <c r="J18" s="54"/>
      <c r="K18" s="54"/>
      <c r="L18" s="54"/>
      <c r="M18" s="54"/>
      <c r="N18" s="54"/>
    </row>
    <row r="19" spans="1:14" ht="13.95" customHeight="1">
      <c r="A19" s="54"/>
      <c r="B19" s="54"/>
      <c r="C19" s="54"/>
      <c r="D19" s="54"/>
      <c r="E19" s="54"/>
      <c r="F19" s="54"/>
      <c r="G19" s="54"/>
      <c r="H19" s="54"/>
      <c r="I19" s="54"/>
      <c r="J19" s="54"/>
      <c r="K19" s="54"/>
      <c r="L19" s="54"/>
      <c r="M19" s="54"/>
      <c r="N19" s="54"/>
    </row>
    <row r="20" spans="1:14" ht="13.95" customHeight="1"/>
    <row r="21" spans="1:14" ht="13.95" customHeight="1"/>
    <row r="22" spans="1:14" ht="12" customHeight="1"/>
    <row r="23" spans="1:14" ht="12" customHeight="1"/>
  </sheetData>
  <mergeCells count="12">
    <mergeCell ref="A9:A12"/>
    <mergeCell ref="C1:N1"/>
    <mergeCell ref="A3:B3"/>
    <mergeCell ref="C3:G3"/>
    <mergeCell ref="A5:B5"/>
    <mergeCell ref="A6:A8"/>
    <mergeCell ref="A13:B13"/>
    <mergeCell ref="C13:M13"/>
    <mergeCell ref="A14:B14"/>
    <mergeCell ref="C14:M14"/>
    <mergeCell ref="A15:B15"/>
    <mergeCell ref="C15:M15"/>
  </mergeCells>
  <phoneticPr fontId="1"/>
  <dataValidations count="1">
    <dataValidation type="whole" allowBlank="1" showInputMessage="1" showErrorMessage="1" error="31日以内で入力してください" sqref="E11:M11" xr:uid="{1B738253-19D7-430E-B5AC-06C2A261DB10}">
      <formula1>1</formula1>
      <formula2>31</formula2>
    </dataValidation>
  </dataValidations>
  <printOptions horizontalCentered="1"/>
  <pageMargins left="0.43307086614173229" right="0.43307086614173229" top="1.1811023622047245" bottom="0.39370078740157483" header="0.51181102362204722" footer="0.51181102362204722"/>
  <pageSetup paperSize="9" scale="86" orientation="landscape" horizontalDpi="300" verticalDpi="300" r:id="rId1"/>
  <headerFooter alignWithMargins="0">
    <oddFooter>&amp;R&amp;"ＭＳ Ｐ明朝,標準"（人件費）</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010090-AAFC-4D49-8F91-A188D65C00EC}">
  <sheetPr>
    <pageSetUpPr fitToPage="1"/>
  </sheetPr>
  <dimension ref="A1:N23"/>
  <sheetViews>
    <sheetView zoomScaleNormal="100" zoomScaleSheetLayoutView="100" workbookViewId="0"/>
  </sheetViews>
  <sheetFormatPr defaultColWidth="9" defaultRowHeight="13.2"/>
  <cols>
    <col min="1" max="1" width="6.77734375" style="56" customWidth="1"/>
    <col min="2" max="2" width="30.77734375" style="30" customWidth="1"/>
    <col min="3" max="4" width="8.6640625" style="30" customWidth="1"/>
    <col min="5" max="13" width="10.109375" style="30" customWidth="1"/>
    <col min="14" max="14" width="12.77734375" style="30" customWidth="1"/>
    <col min="15" max="16384" width="9" style="30"/>
  </cols>
  <sheetData>
    <row r="1" spans="1:14" ht="23.25" customHeight="1">
      <c r="A1" s="28" t="s">
        <v>58</v>
      </c>
      <c r="B1" s="29"/>
      <c r="C1" s="98" t="s">
        <v>57</v>
      </c>
      <c r="D1" s="98"/>
      <c r="E1" s="98"/>
      <c r="F1" s="98"/>
      <c r="G1" s="98"/>
      <c r="H1" s="98"/>
      <c r="I1" s="98"/>
      <c r="J1" s="98"/>
      <c r="K1" s="98"/>
      <c r="L1" s="98"/>
      <c r="M1" s="98"/>
      <c r="N1" s="98"/>
    </row>
    <row r="2" spans="1:14">
      <c r="A2" s="31"/>
      <c r="B2" s="31"/>
      <c r="C2" s="31"/>
      <c r="D2" s="31"/>
      <c r="E2" s="31"/>
      <c r="F2" s="31"/>
      <c r="G2" s="31"/>
      <c r="H2" s="58"/>
      <c r="I2" s="32"/>
      <c r="J2" s="32"/>
      <c r="K2" s="32"/>
      <c r="L2" s="32"/>
      <c r="M2" s="32"/>
      <c r="N2" s="32"/>
    </row>
    <row r="3" spans="1:14" ht="29.25" customHeight="1">
      <c r="A3" s="99" t="s">
        <v>29</v>
      </c>
      <c r="B3" s="99"/>
      <c r="C3" s="121"/>
      <c r="D3" s="122"/>
      <c r="E3" s="122"/>
      <c r="F3" s="122"/>
      <c r="G3" s="122"/>
      <c r="H3" s="59"/>
      <c r="I3" s="57"/>
      <c r="J3" s="57"/>
      <c r="K3" s="57"/>
      <c r="L3" s="57"/>
      <c r="M3" s="57"/>
      <c r="N3" s="57"/>
    </row>
    <row r="4" spans="1:14">
      <c r="A4" s="33"/>
      <c r="B4" s="33"/>
      <c r="C4" s="34"/>
      <c r="D4" s="34"/>
      <c r="E4" s="34"/>
      <c r="F4" s="34"/>
      <c r="G4" s="34"/>
      <c r="H4" s="35"/>
      <c r="I4" s="35"/>
      <c r="J4" s="35"/>
      <c r="K4" s="35"/>
      <c r="L4" s="35"/>
      <c r="M4" s="35"/>
      <c r="N4" s="36"/>
    </row>
    <row r="5" spans="1:14" ht="21" customHeight="1">
      <c r="A5" s="103" t="s">
        <v>30</v>
      </c>
      <c r="B5" s="104"/>
      <c r="C5" s="37" t="s">
        <v>31</v>
      </c>
      <c r="D5" s="37" t="s">
        <v>32</v>
      </c>
      <c r="E5" s="37" t="s">
        <v>33</v>
      </c>
      <c r="F5" s="37" t="s">
        <v>34</v>
      </c>
      <c r="G5" s="37" t="s">
        <v>35</v>
      </c>
      <c r="H5" s="37" t="s">
        <v>36</v>
      </c>
      <c r="I5" s="37" t="s">
        <v>37</v>
      </c>
      <c r="J5" s="37" t="s">
        <v>38</v>
      </c>
      <c r="K5" s="37" t="s">
        <v>39</v>
      </c>
      <c r="L5" s="37" t="s">
        <v>40</v>
      </c>
      <c r="M5" s="37" t="s">
        <v>41</v>
      </c>
      <c r="N5" s="37" t="s">
        <v>42</v>
      </c>
    </row>
    <row r="6" spans="1:14" ht="28.2" customHeight="1">
      <c r="A6" s="113" t="s">
        <v>43</v>
      </c>
      <c r="B6" s="22" t="s">
        <v>44</v>
      </c>
      <c r="C6" s="38"/>
      <c r="D6" s="38"/>
      <c r="E6" s="39"/>
      <c r="F6" s="39"/>
      <c r="G6" s="39"/>
      <c r="H6" s="39"/>
      <c r="I6" s="39"/>
      <c r="J6" s="39"/>
      <c r="K6" s="39"/>
      <c r="L6" s="39"/>
      <c r="M6" s="39"/>
      <c r="N6" s="40">
        <f>SUM(E6:M6)</f>
        <v>0</v>
      </c>
    </row>
    <row r="7" spans="1:14" ht="28.2" customHeight="1">
      <c r="A7" s="113"/>
      <c r="B7" s="22" t="s">
        <v>45</v>
      </c>
      <c r="C7" s="38"/>
      <c r="D7" s="38"/>
      <c r="E7" s="39"/>
      <c r="F7" s="39"/>
      <c r="G7" s="39"/>
      <c r="H7" s="39"/>
      <c r="I7" s="39"/>
      <c r="J7" s="39"/>
      <c r="K7" s="39"/>
      <c r="L7" s="39"/>
      <c r="M7" s="39"/>
      <c r="N7" s="40">
        <f>SUM(E7:M7)</f>
        <v>0</v>
      </c>
    </row>
    <row r="8" spans="1:14" ht="28.2" customHeight="1" thickBot="1">
      <c r="A8" s="113"/>
      <c r="B8" s="22" t="s">
        <v>46</v>
      </c>
      <c r="C8" s="38"/>
      <c r="D8" s="38"/>
      <c r="E8" s="39"/>
      <c r="F8" s="39"/>
      <c r="G8" s="39"/>
      <c r="H8" s="39"/>
      <c r="I8" s="39"/>
      <c r="J8" s="39"/>
      <c r="K8" s="39"/>
      <c r="L8" s="39"/>
      <c r="M8" s="39"/>
      <c r="N8" s="40">
        <f>SUM(E8:M8)</f>
        <v>0</v>
      </c>
    </row>
    <row r="9" spans="1:14" ht="21" customHeight="1" thickTop="1">
      <c r="A9" s="114" t="s">
        <v>47</v>
      </c>
      <c r="B9" s="41" t="s">
        <v>48</v>
      </c>
      <c r="C9" s="42"/>
      <c r="D9" s="42"/>
      <c r="E9" s="43" t="str">
        <f t="shared" ref="E9:L9" si="0">IF(E6="","",SUM(E6:E8))</f>
        <v/>
      </c>
      <c r="F9" s="43" t="str">
        <f t="shared" si="0"/>
        <v/>
      </c>
      <c r="G9" s="43" t="str">
        <f t="shared" si="0"/>
        <v/>
      </c>
      <c r="H9" s="43" t="str">
        <f t="shared" si="0"/>
        <v/>
      </c>
      <c r="I9" s="43" t="str">
        <f t="shared" si="0"/>
        <v/>
      </c>
      <c r="J9" s="43" t="str">
        <f t="shared" si="0"/>
        <v/>
      </c>
      <c r="K9" s="43" t="str">
        <f t="shared" si="0"/>
        <v/>
      </c>
      <c r="L9" s="43" t="str">
        <f t="shared" si="0"/>
        <v/>
      </c>
      <c r="M9" s="43" t="str">
        <f>IF(M6="","",SUM(M6:M8))</f>
        <v/>
      </c>
      <c r="N9" s="44">
        <f t="shared" ref="N9" si="1">SUM(C9:M9)</f>
        <v>0</v>
      </c>
    </row>
    <row r="10" spans="1:14" ht="25.2" customHeight="1">
      <c r="A10" s="115"/>
      <c r="B10" s="45" t="s">
        <v>49</v>
      </c>
      <c r="C10" s="38"/>
      <c r="D10" s="38"/>
      <c r="E10" s="40" t="str">
        <f>IF(E11="","",VLOOKUP(E11,'(参考)勤務日数による上限額の変動'!$A$4:$B$34,2,FALSE))</f>
        <v/>
      </c>
      <c r="F10" s="40" t="str">
        <f>IF(F11="","",VLOOKUP(F11,'(参考)勤務日数による上限額の変動'!$A$4:$B$34,2,FALSE))</f>
        <v/>
      </c>
      <c r="G10" s="40" t="str">
        <f>IF(G11="","",VLOOKUP(G11,'(参考)勤務日数による上限額の変動'!$A$4:$B$34,2,FALSE))</f>
        <v/>
      </c>
      <c r="H10" s="40" t="str">
        <f>IF(H11="","",VLOOKUP(H11,'(参考)勤務日数による上限額の変動'!$A$4:$B$34,2,FALSE))</f>
        <v/>
      </c>
      <c r="I10" s="40" t="str">
        <f>IF(I11="","",VLOOKUP(I11,'(参考)勤務日数による上限額の変動'!$A$4:$B$34,2,FALSE))</f>
        <v/>
      </c>
      <c r="J10" s="40" t="str">
        <f>IF(J11="","",VLOOKUP(J11,'(参考)勤務日数による上限額の変動'!$A$4:$B$34,2,FALSE))</f>
        <v/>
      </c>
      <c r="K10" s="40" t="str">
        <f>IF(K11="","",VLOOKUP(K11,'(参考)勤務日数による上限額の変動'!$A$4:$B$34,2,FALSE))</f>
        <v/>
      </c>
      <c r="L10" s="40" t="str">
        <f>IF(L11="","",VLOOKUP(L11,'(参考)勤務日数による上限額の変動'!$A$4:$B$34,2,FALSE))</f>
        <v/>
      </c>
      <c r="M10" s="40" t="str">
        <f>IF(M11="","",VLOOKUP(M11,'(参考)勤務日数による上限額の変動'!$A$4:$B$34,2,FALSE))</f>
        <v/>
      </c>
      <c r="N10" s="46"/>
    </row>
    <row r="11" spans="1:14" ht="24.45" customHeight="1">
      <c r="A11" s="115"/>
      <c r="B11" s="47" t="s">
        <v>50</v>
      </c>
      <c r="C11" s="38"/>
      <c r="D11" s="38"/>
      <c r="E11" s="39"/>
      <c r="F11" s="39"/>
      <c r="G11" s="39"/>
      <c r="H11" s="39"/>
      <c r="I11" s="39"/>
      <c r="J11" s="39"/>
      <c r="K11" s="39"/>
      <c r="L11" s="39"/>
      <c r="M11" s="39"/>
      <c r="N11" s="48">
        <f>SUM(C11:M11)</f>
        <v>0</v>
      </c>
    </row>
    <row r="12" spans="1:14" ht="27.45" customHeight="1">
      <c r="A12" s="116"/>
      <c r="B12" s="49" t="s">
        <v>51</v>
      </c>
      <c r="C12" s="38"/>
      <c r="D12" s="38"/>
      <c r="E12" s="50" t="str">
        <f t="shared" ref="E12:K12" si="2">IF(E11="","",MIN(E9:E10))</f>
        <v/>
      </c>
      <c r="F12" s="50" t="str">
        <f t="shared" si="2"/>
        <v/>
      </c>
      <c r="G12" s="50" t="str">
        <f t="shared" si="2"/>
        <v/>
      </c>
      <c r="H12" s="50" t="str">
        <f t="shared" si="2"/>
        <v/>
      </c>
      <c r="I12" s="50" t="str">
        <f t="shared" si="2"/>
        <v/>
      </c>
      <c r="J12" s="50" t="str">
        <f t="shared" si="2"/>
        <v/>
      </c>
      <c r="K12" s="50" t="str">
        <f t="shared" si="2"/>
        <v/>
      </c>
      <c r="L12" s="50" t="str">
        <f>IF(L11="","",MIN(L9:L10))</f>
        <v/>
      </c>
      <c r="M12" s="50" t="str">
        <f>IF(M11="","",MIN(M9:M10))</f>
        <v/>
      </c>
      <c r="N12" s="48">
        <f>SUM(C12:M12)</f>
        <v>0</v>
      </c>
    </row>
    <row r="13" spans="1:14" ht="33.75" customHeight="1">
      <c r="A13" s="117" t="s">
        <v>52</v>
      </c>
      <c r="B13" s="118"/>
      <c r="C13" s="119"/>
      <c r="D13" s="120"/>
      <c r="E13" s="120"/>
      <c r="F13" s="120"/>
      <c r="G13" s="120"/>
      <c r="H13" s="120"/>
      <c r="I13" s="120"/>
      <c r="J13" s="120"/>
      <c r="K13" s="120"/>
      <c r="L13" s="120"/>
      <c r="M13" s="120"/>
      <c r="N13" s="51">
        <v>0</v>
      </c>
    </row>
    <row r="14" spans="1:14" ht="33.75" customHeight="1">
      <c r="A14" s="117" t="s">
        <v>53</v>
      </c>
      <c r="B14" s="118"/>
      <c r="C14" s="119"/>
      <c r="D14" s="120"/>
      <c r="E14" s="120"/>
      <c r="F14" s="120"/>
      <c r="G14" s="120"/>
      <c r="H14" s="120"/>
      <c r="I14" s="120"/>
      <c r="J14" s="120"/>
      <c r="K14" s="120"/>
      <c r="L14" s="120"/>
      <c r="M14" s="120"/>
      <c r="N14" s="48">
        <f>N12-N13</f>
        <v>0</v>
      </c>
    </row>
    <row r="15" spans="1:14" ht="33.75" customHeight="1" thickBot="1">
      <c r="A15" s="105" t="s">
        <v>54</v>
      </c>
      <c r="B15" s="106"/>
      <c r="C15" s="107"/>
      <c r="D15" s="108"/>
      <c r="E15" s="108"/>
      <c r="F15" s="108"/>
      <c r="G15" s="108"/>
      <c r="H15" s="108"/>
      <c r="I15" s="108"/>
      <c r="J15" s="108"/>
      <c r="K15" s="108"/>
      <c r="L15" s="108"/>
      <c r="M15" s="108"/>
      <c r="N15" s="52">
        <f>ROUNDDOWN((N14*3/4),0)</f>
        <v>0</v>
      </c>
    </row>
    <row r="16" spans="1:14" ht="18.75" customHeight="1" thickTop="1">
      <c r="A16" s="53" t="s">
        <v>55</v>
      </c>
      <c r="B16" s="54"/>
      <c r="C16" s="54"/>
      <c r="D16" s="54"/>
      <c r="E16" s="54"/>
      <c r="F16" s="54"/>
      <c r="G16" s="54"/>
      <c r="H16" s="54"/>
      <c r="I16" s="54"/>
      <c r="J16" s="54"/>
      <c r="K16" s="54"/>
      <c r="L16" s="54"/>
      <c r="M16" s="54"/>
      <c r="N16" s="54"/>
    </row>
    <row r="17" spans="1:14" ht="18.75" customHeight="1">
      <c r="A17" s="55" t="s">
        <v>56</v>
      </c>
      <c r="B17" s="54"/>
      <c r="C17" s="54"/>
      <c r="D17" s="54"/>
      <c r="E17" s="54"/>
      <c r="F17" s="54"/>
      <c r="G17" s="54"/>
      <c r="H17" s="54"/>
      <c r="I17" s="54"/>
      <c r="J17" s="54"/>
      <c r="K17" s="54"/>
      <c r="L17" s="54"/>
      <c r="M17" s="54"/>
      <c r="N17" s="54"/>
    </row>
    <row r="18" spans="1:14" ht="39.6" customHeight="1">
      <c r="A18" s="54"/>
      <c r="B18" s="54"/>
      <c r="C18" s="54"/>
      <c r="D18" s="54"/>
      <c r="E18" s="54"/>
      <c r="F18" s="54"/>
      <c r="G18" s="54"/>
      <c r="H18" s="54"/>
      <c r="I18" s="54"/>
      <c r="J18" s="54"/>
      <c r="K18" s="54"/>
      <c r="L18" s="54"/>
      <c r="M18" s="54"/>
      <c r="N18" s="54"/>
    </row>
    <row r="19" spans="1:14" ht="13.95" customHeight="1">
      <c r="A19" s="54"/>
      <c r="B19" s="54"/>
      <c r="C19" s="54"/>
      <c r="D19" s="54"/>
      <c r="E19" s="54"/>
      <c r="F19" s="54"/>
      <c r="G19" s="54"/>
      <c r="H19" s="54"/>
      <c r="I19" s="54"/>
      <c r="J19" s="54"/>
      <c r="K19" s="54"/>
      <c r="L19" s="54"/>
      <c r="M19" s="54"/>
      <c r="N19" s="54"/>
    </row>
    <row r="20" spans="1:14" ht="13.95" customHeight="1"/>
    <row r="21" spans="1:14" ht="13.95" customHeight="1"/>
    <row r="22" spans="1:14" ht="12" customHeight="1"/>
    <row r="23" spans="1:14" ht="12" customHeight="1"/>
  </sheetData>
  <mergeCells count="12">
    <mergeCell ref="A9:A12"/>
    <mergeCell ref="C1:N1"/>
    <mergeCell ref="A3:B3"/>
    <mergeCell ref="C3:G3"/>
    <mergeCell ref="A5:B5"/>
    <mergeCell ref="A6:A8"/>
    <mergeCell ref="A13:B13"/>
    <mergeCell ref="C13:M13"/>
    <mergeCell ref="A14:B14"/>
    <mergeCell ref="C14:M14"/>
    <mergeCell ref="A15:B15"/>
    <mergeCell ref="C15:M15"/>
  </mergeCells>
  <phoneticPr fontId="1"/>
  <dataValidations count="1">
    <dataValidation type="whole" allowBlank="1" showInputMessage="1" showErrorMessage="1" error="31日以内で入力してください" sqref="E11:M11" xr:uid="{8693EFE1-A12C-4ACF-9628-DDC1A63CE47A}">
      <formula1>1</formula1>
      <formula2>31</formula2>
    </dataValidation>
  </dataValidations>
  <printOptions horizontalCentered="1"/>
  <pageMargins left="0.43307086614173229" right="0.43307086614173229" top="1.1811023622047245" bottom="0.39370078740157483" header="0.51181102362204722" footer="0.51181102362204722"/>
  <pageSetup paperSize="9" scale="86" orientation="landscape" horizontalDpi="300" verticalDpi="300" r:id="rId1"/>
  <headerFooter alignWithMargins="0">
    <oddFooter>&amp;R&amp;"ＭＳ Ｐ明朝,標準"（人件費）</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81BABD-EA55-48ED-8E46-B7AE64AC8FAE}">
  <sheetPr>
    <pageSetUpPr fitToPage="1"/>
  </sheetPr>
  <dimension ref="A1:N23"/>
  <sheetViews>
    <sheetView zoomScaleNormal="100" zoomScaleSheetLayoutView="100" workbookViewId="0"/>
  </sheetViews>
  <sheetFormatPr defaultColWidth="9" defaultRowHeight="13.2"/>
  <cols>
    <col min="1" max="1" width="6.77734375" style="56" customWidth="1"/>
    <col min="2" max="2" width="30.77734375" style="30" customWidth="1"/>
    <col min="3" max="4" width="8.6640625" style="30" customWidth="1"/>
    <col min="5" max="13" width="10.109375" style="30" customWidth="1"/>
    <col min="14" max="14" width="12.77734375" style="30" customWidth="1"/>
    <col min="15" max="16384" width="9" style="30"/>
  </cols>
  <sheetData>
    <row r="1" spans="1:14" ht="23.25" customHeight="1">
      <c r="A1" s="28" t="s">
        <v>58</v>
      </c>
      <c r="B1" s="29"/>
      <c r="C1" s="98" t="s">
        <v>57</v>
      </c>
      <c r="D1" s="98"/>
      <c r="E1" s="98"/>
      <c r="F1" s="98"/>
      <c r="G1" s="98"/>
      <c r="H1" s="98"/>
      <c r="I1" s="98"/>
      <c r="J1" s="98"/>
      <c r="K1" s="98"/>
      <c r="L1" s="98"/>
      <c r="M1" s="98"/>
      <c r="N1" s="98"/>
    </row>
    <row r="2" spans="1:14">
      <c r="A2" s="31"/>
      <c r="B2" s="31"/>
      <c r="C2" s="31"/>
      <c r="D2" s="31"/>
      <c r="E2" s="31"/>
      <c r="F2" s="31"/>
      <c r="G2" s="31"/>
      <c r="H2" s="58"/>
      <c r="I2" s="32"/>
      <c r="J2" s="32"/>
      <c r="K2" s="32"/>
      <c r="L2" s="32"/>
      <c r="M2" s="32"/>
      <c r="N2" s="32"/>
    </row>
    <row r="3" spans="1:14" ht="29.25" customHeight="1">
      <c r="A3" s="99" t="s">
        <v>29</v>
      </c>
      <c r="B3" s="99"/>
      <c r="C3" s="121"/>
      <c r="D3" s="122"/>
      <c r="E3" s="122"/>
      <c r="F3" s="122"/>
      <c r="G3" s="122"/>
      <c r="H3" s="59"/>
      <c r="I3" s="57"/>
      <c r="J3" s="57"/>
      <c r="K3" s="57"/>
      <c r="L3" s="57"/>
      <c r="M3" s="57"/>
      <c r="N3" s="57"/>
    </row>
    <row r="4" spans="1:14">
      <c r="A4" s="33"/>
      <c r="B4" s="33"/>
      <c r="C4" s="34"/>
      <c r="D4" s="34"/>
      <c r="E4" s="34"/>
      <c r="F4" s="34"/>
      <c r="G4" s="34"/>
      <c r="H4" s="35"/>
      <c r="I4" s="35"/>
      <c r="J4" s="35"/>
      <c r="K4" s="35"/>
      <c r="L4" s="35"/>
      <c r="M4" s="35"/>
      <c r="N4" s="36"/>
    </row>
    <row r="5" spans="1:14" ht="21" customHeight="1">
      <c r="A5" s="103" t="s">
        <v>30</v>
      </c>
      <c r="B5" s="104"/>
      <c r="C5" s="37" t="s">
        <v>31</v>
      </c>
      <c r="D5" s="37" t="s">
        <v>32</v>
      </c>
      <c r="E5" s="37" t="s">
        <v>33</v>
      </c>
      <c r="F5" s="37" t="s">
        <v>34</v>
      </c>
      <c r="G5" s="37" t="s">
        <v>35</v>
      </c>
      <c r="H5" s="37" t="s">
        <v>36</v>
      </c>
      <c r="I5" s="37" t="s">
        <v>37</v>
      </c>
      <c r="J5" s="37" t="s">
        <v>38</v>
      </c>
      <c r="K5" s="37" t="s">
        <v>39</v>
      </c>
      <c r="L5" s="37" t="s">
        <v>40</v>
      </c>
      <c r="M5" s="37" t="s">
        <v>41</v>
      </c>
      <c r="N5" s="37" t="s">
        <v>42</v>
      </c>
    </row>
    <row r="6" spans="1:14" ht="28.2" customHeight="1">
      <c r="A6" s="113" t="s">
        <v>43</v>
      </c>
      <c r="B6" s="22" t="s">
        <v>44</v>
      </c>
      <c r="C6" s="38"/>
      <c r="D6" s="38"/>
      <c r="E6" s="39"/>
      <c r="F6" s="39"/>
      <c r="G6" s="39"/>
      <c r="H6" s="39"/>
      <c r="I6" s="39"/>
      <c r="J6" s="39"/>
      <c r="K6" s="39"/>
      <c r="L6" s="39"/>
      <c r="M6" s="39"/>
      <c r="N6" s="40">
        <f>SUM(E6:M6)</f>
        <v>0</v>
      </c>
    </row>
    <row r="7" spans="1:14" ht="28.2" customHeight="1">
      <c r="A7" s="113"/>
      <c r="B7" s="22" t="s">
        <v>45</v>
      </c>
      <c r="C7" s="38"/>
      <c r="D7" s="38"/>
      <c r="E7" s="39"/>
      <c r="F7" s="39"/>
      <c r="G7" s="39"/>
      <c r="H7" s="39"/>
      <c r="I7" s="39"/>
      <c r="J7" s="39"/>
      <c r="K7" s="39"/>
      <c r="L7" s="39"/>
      <c r="M7" s="39"/>
      <c r="N7" s="40">
        <f>SUM(E7:M7)</f>
        <v>0</v>
      </c>
    </row>
    <row r="8" spans="1:14" ht="28.2" customHeight="1" thickBot="1">
      <c r="A8" s="113"/>
      <c r="B8" s="22" t="s">
        <v>46</v>
      </c>
      <c r="C8" s="38"/>
      <c r="D8" s="38"/>
      <c r="E8" s="39"/>
      <c r="F8" s="39"/>
      <c r="G8" s="39"/>
      <c r="H8" s="39"/>
      <c r="I8" s="39"/>
      <c r="J8" s="39"/>
      <c r="K8" s="39"/>
      <c r="L8" s="39"/>
      <c r="M8" s="39"/>
      <c r="N8" s="40">
        <f>SUM(E8:M8)</f>
        <v>0</v>
      </c>
    </row>
    <row r="9" spans="1:14" ht="21" customHeight="1" thickTop="1">
      <c r="A9" s="114" t="s">
        <v>47</v>
      </c>
      <c r="B9" s="41" t="s">
        <v>48</v>
      </c>
      <c r="C9" s="42"/>
      <c r="D9" s="42"/>
      <c r="E9" s="43" t="str">
        <f t="shared" ref="E9:L9" si="0">IF(E6="","",SUM(E6:E8))</f>
        <v/>
      </c>
      <c r="F9" s="43" t="str">
        <f t="shared" si="0"/>
        <v/>
      </c>
      <c r="G9" s="43" t="str">
        <f t="shared" si="0"/>
        <v/>
      </c>
      <c r="H9" s="43" t="str">
        <f t="shared" si="0"/>
        <v/>
      </c>
      <c r="I9" s="43" t="str">
        <f t="shared" si="0"/>
        <v/>
      </c>
      <c r="J9" s="43" t="str">
        <f t="shared" si="0"/>
        <v/>
      </c>
      <c r="K9" s="43" t="str">
        <f t="shared" si="0"/>
        <v/>
      </c>
      <c r="L9" s="43" t="str">
        <f t="shared" si="0"/>
        <v/>
      </c>
      <c r="M9" s="43" t="str">
        <f>IF(M6="","",SUM(M6:M8))</f>
        <v/>
      </c>
      <c r="N9" s="44">
        <f t="shared" ref="N9" si="1">SUM(C9:M9)</f>
        <v>0</v>
      </c>
    </row>
    <row r="10" spans="1:14" ht="25.2" customHeight="1">
      <c r="A10" s="115"/>
      <c r="B10" s="45" t="s">
        <v>49</v>
      </c>
      <c r="C10" s="38"/>
      <c r="D10" s="38"/>
      <c r="E10" s="40" t="str">
        <f>IF(E11="","",VLOOKUP(E11,'(参考)勤務日数による上限額の変動'!$A$4:$B$34,2,FALSE))</f>
        <v/>
      </c>
      <c r="F10" s="40" t="str">
        <f>IF(F11="","",VLOOKUP(F11,'(参考)勤務日数による上限額の変動'!$A$4:$B$34,2,FALSE))</f>
        <v/>
      </c>
      <c r="G10" s="40" t="str">
        <f>IF(G11="","",VLOOKUP(G11,'(参考)勤務日数による上限額の変動'!$A$4:$B$34,2,FALSE))</f>
        <v/>
      </c>
      <c r="H10" s="40" t="str">
        <f>IF(H11="","",VLOOKUP(H11,'(参考)勤務日数による上限額の変動'!$A$4:$B$34,2,FALSE))</f>
        <v/>
      </c>
      <c r="I10" s="40" t="str">
        <f>IF(I11="","",VLOOKUP(I11,'(参考)勤務日数による上限額の変動'!$A$4:$B$34,2,FALSE))</f>
        <v/>
      </c>
      <c r="J10" s="40" t="str">
        <f>IF(J11="","",VLOOKUP(J11,'(参考)勤務日数による上限額の変動'!$A$4:$B$34,2,FALSE))</f>
        <v/>
      </c>
      <c r="K10" s="40" t="str">
        <f>IF(K11="","",VLOOKUP(K11,'(参考)勤務日数による上限額の変動'!$A$4:$B$34,2,FALSE))</f>
        <v/>
      </c>
      <c r="L10" s="40" t="str">
        <f>IF(L11="","",VLOOKUP(L11,'(参考)勤務日数による上限額の変動'!$A$4:$B$34,2,FALSE))</f>
        <v/>
      </c>
      <c r="M10" s="40" t="str">
        <f>IF(M11="","",VLOOKUP(M11,'(参考)勤務日数による上限額の変動'!$A$4:$B$34,2,FALSE))</f>
        <v/>
      </c>
      <c r="N10" s="46"/>
    </row>
    <row r="11" spans="1:14" ht="24.45" customHeight="1">
      <c r="A11" s="115"/>
      <c r="B11" s="47" t="s">
        <v>50</v>
      </c>
      <c r="C11" s="38"/>
      <c r="D11" s="38"/>
      <c r="E11" s="39"/>
      <c r="F11" s="39"/>
      <c r="G11" s="39"/>
      <c r="H11" s="39"/>
      <c r="I11" s="39"/>
      <c r="J11" s="39"/>
      <c r="K11" s="39"/>
      <c r="L11" s="39"/>
      <c r="M11" s="39"/>
      <c r="N11" s="48">
        <f>SUM(C11:M11)</f>
        <v>0</v>
      </c>
    </row>
    <row r="12" spans="1:14" ht="27.45" customHeight="1">
      <c r="A12" s="116"/>
      <c r="B12" s="49" t="s">
        <v>51</v>
      </c>
      <c r="C12" s="38"/>
      <c r="D12" s="38"/>
      <c r="E12" s="50" t="str">
        <f t="shared" ref="E12:K12" si="2">IF(E11="","",MIN(E9:E10))</f>
        <v/>
      </c>
      <c r="F12" s="50" t="str">
        <f t="shared" si="2"/>
        <v/>
      </c>
      <c r="G12" s="50" t="str">
        <f t="shared" si="2"/>
        <v/>
      </c>
      <c r="H12" s="50" t="str">
        <f t="shared" si="2"/>
        <v/>
      </c>
      <c r="I12" s="50" t="str">
        <f t="shared" si="2"/>
        <v/>
      </c>
      <c r="J12" s="50" t="str">
        <f t="shared" si="2"/>
        <v/>
      </c>
      <c r="K12" s="50" t="str">
        <f t="shared" si="2"/>
        <v/>
      </c>
      <c r="L12" s="50" t="str">
        <f>IF(L11="","",MIN(L9:L10))</f>
        <v/>
      </c>
      <c r="M12" s="50" t="str">
        <f>IF(M11="","",MIN(M9:M10))</f>
        <v/>
      </c>
      <c r="N12" s="48">
        <f>SUM(C12:M12)</f>
        <v>0</v>
      </c>
    </row>
    <row r="13" spans="1:14" ht="33.75" customHeight="1">
      <c r="A13" s="117" t="s">
        <v>52</v>
      </c>
      <c r="B13" s="118"/>
      <c r="C13" s="119"/>
      <c r="D13" s="120"/>
      <c r="E13" s="120"/>
      <c r="F13" s="120"/>
      <c r="G13" s="120"/>
      <c r="H13" s="120"/>
      <c r="I13" s="120"/>
      <c r="J13" s="120"/>
      <c r="K13" s="120"/>
      <c r="L13" s="120"/>
      <c r="M13" s="120"/>
      <c r="N13" s="51">
        <v>0</v>
      </c>
    </row>
    <row r="14" spans="1:14" ht="33.75" customHeight="1">
      <c r="A14" s="117" t="s">
        <v>53</v>
      </c>
      <c r="B14" s="118"/>
      <c r="C14" s="119"/>
      <c r="D14" s="120"/>
      <c r="E14" s="120"/>
      <c r="F14" s="120"/>
      <c r="G14" s="120"/>
      <c r="H14" s="120"/>
      <c r="I14" s="120"/>
      <c r="J14" s="120"/>
      <c r="K14" s="120"/>
      <c r="L14" s="120"/>
      <c r="M14" s="120"/>
      <c r="N14" s="48">
        <f>N12-N13</f>
        <v>0</v>
      </c>
    </row>
    <row r="15" spans="1:14" ht="33.75" customHeight="1" thickBot="1">
      <c r="A15" s="105" t="s">
        <v>54</v>
      </c>
      <c r="B15" s="106"/>
      <c r="C15" s="107"/>
      <c r="D15" s="108"/>
      <c r="E15" s="108"/>
      <c r="F15" s="108"/>
      <c r="G15" s="108"/>
      <c r="H15" s="108"/>
      <c r="I15" s="108"/>
      <c r="J15" s="108"/>
      <c r="K15" s="108"/>
      <c r="L15" s="108"/>
      <c r="M15" s="108"/>
      <c r="N15" s="52">
        <f>ROUNDDOWN((N14*3/4),0)</f>
        <v>0</v>
      </c>
    </row>
    <row r="16" spans="1:14" ht="18.75" customHeight="1" thickTop="1">
      <c r="A16" s="53" t="s">
        <v>55</v>
      </c>
      <c r="B16" s="54"/>
      <c r="C16" s="54"/>
      <c r="D16" s="54"/>
      <c r="E16" s="54"/>
      <c r="F16" s="54"/>
      <c r="G16" s="54"/>
      <c r="H16" s="54"/>
      <c r="I16" s="54"/>
      <c r="J16" s="54"/>
      <c r="K16" s="54"/>
      <c r="L16" s="54"/>
      <c r="M16" s="54"/>
      <c r="N16" s="54"/>
    </row>
    <row r="17" spans="1:14" ht="18.75" customHeight="1">
      <c r="A17" s="55" t="s">
        <v>56</v>
      </c>
      <c r="B17" s="54"/>
      <c r="C17" s="54"/>
      <c r="D17" s="54"/>
      <c r="E17" s="54"/>
      <c r="F17" s="54"/>
      <c r="G17" s="54"/>
      <c r="H17" s="54"/>
      <c r="I17" s="54"/>
      <c r="J17" s="54"/>
      <c r="K17" s="54"/>
      <c r="L17" s="54"/>
      <c r="M17" s="54"/>
      <c r="N17" s="54"/>
    </row>
    <row r="18" spans="1:14" ht="39.6" customHeight="1">
      <c r="A18" s="54"/>
      <c r="B18" s="54"/>
      <c r="C18" s="54"/>
      <c r="D18" s="54"/>
      <c r="E18" s="54"/>
      <c r="F18" s="54"/>
      <c r="G18" s="54"/>
      <c r="H18" s="54"/>
      <c r="I18" s="54"/>
      <c r="J18" s="54"/>
      <c r="K18" s="54"/>
      <c r="L18" s="54"/>
      <c r="M18" s="54"/>
      <c r="N18" s="54"/>
    </row>
    <row r="19" spans="1:14" ht="13.95" customHeight="1">
      <c r="A19" s="54"/>
      <c r="B19" s="54"/>
      <c r="C19" s="54"/>
      <c r="D19" s="54"/>
      <c r="E19" s="54"/>
      <c r="F19" s="54"/>
      <c r="G19" s="54"/>
      <c r="H19" s="54"/>
      <c r="I19" s="54"/>
      <c r="J19" s="54"/>
      <c r="K19" s="54"/>
      <c r="L19" s="54"/>
      <c r="M19" s="54"/>
      <c r="N19" s="54"/>
    </row>
    <row r="20" spans="1:14" ht="13.95" customHeight="1"/>
    <row r="21" spans="1:14" ht="13.95" customHeight="1"/>
    <row r="22" spans="1:14" ht="12" customHeight="1"/>
    <row r="23" spans="1:14" ht="12" customHeight="1"/>
  </sheetData>
  <mergeCells count="12">
    <mergeCell ref="A9:A12"/>
    <mergeCell ref="C1:N1"/>
    <mergeCell ref="A3:B3"/>
    <mergeCell ref="C3:G3"/>
    <mergeCell ref="A5:B5"/>
    <mergeCell ref="A6:A8"/>
    <mergeCell ref="A13:B13"/>
    <mergeCell ref="C13:M13"/>
    <mergeCell ref="A14:B14"/>
    <mergeCell ref="C14:M14"/>
    <mergeCell ref="A15:B15"/>
    <mergeCell ref="C15:M15"/>
  </mergeCells>
  <phoneticPr fontId="1"/>
  <dataValidations count="1">
    <dataValidation type="whole" allowBlank="1" showInputMessage="1" showErrorMessage="1" error="31日以内で入力してください" sqref="E11:M11" xr:uid="{EAAA1400-D11B-49F3-A829-11AA61F2EE0C}">
      <formula1>1</formula1>
      <formula2>31</formula2>
    </dataValidation>
  </dataValidations>
  <printOptions horizontalCentered="1"/>
  <pageMargins left="0.43307086614173229" right="0.43307086614173229" top="1.1811023622047245" bottom="0.39370078740157483" header="0.51181102362204722" footer="0.51181102362204722"/>
  <pageSetup paperSize="9" scale="86" orientation="landscape" horizontalDpi="300" verticalDpi="300" r:id="rId1"/>
  <headerFooter alignWithMargins="0">
    <oddFooter>&amp;R&amp;"ＭＳ Ｐ明朝,標準"（人件費）</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143833-2376-48F0-ABD5-296709FB81D6}">
  <sheetPr>
    <tabColor theme="0" tint="-0.14999847407452621"/>
  </sheetPr>
  <dimension ref="A2:C35"/>
  <sheetViews>
    <sheetView workbookViewId="0">
      <selection activeCell="E12" sqref="E12"/>
    </sheetView>
  </sheetViews>
  <sheetFormatPr defaultColWidth="9" defaultRowHeight="13.2"/>
  <cols>
    <col min="1" max="16384" width="9" style="30"/>
  </cols>
  <sheetData>
    <row r="2" spans="1:3">
      <c r="A2" s="19" t="s">
        <v>61</v>
      </c>
      <c r="B2" s="19"/>
      <c r="C2" s="19"/>
    </row>
    <row r="3" spans="1:3">
      <c r="A3" s="20" t="s">
        <v>62</v>
      </c>
      <c r="B3" s="21" t="s">
        <v>23</v>
      </c>
      <c r="C3" s="19"/>
    </row>
    <row r="4" spans="1:3">
      <c r="A4" s="22">
        <v>31</v>
      </c>
      <c r="B4" s="23">
        <v>304000</v>
      </c>
      <c r="C4" s="19"/>
    </row>
    <row r="5" spans="1:3">
      <c r="A5" s="22">
        <v>30</v>
      </c>
      <c r="B5" s="23">
        <v>304000</v>
      </c>
      <c r="C5" s="19"/>
    </row>
    <row r="6" spans="1:3">
      <c r="A6" s="22">
        <v>29</v>
      </c>
      <c r="B6" s="23">
        <v>304000</v>
      </c>
      <c r="C6" s="19"/>
    </row>
    <row r="7" spans="1:3">
      <c r="A7" s="22">
        <v>28</v>
      </c>
      <c r="B7" s="23">
        <v>304000</v>
      </c>
      <c r="C7" s="19"/>
    </row>
    <row r="8" spans="1:3">
      <c r="A8" s="22">
        <v>27</v>
      </c>
      <c r="B8" s="23">
        <v>304000</v>
      </c>
      <c r="C8" s="19"/>
    </row>
    <row r="9" spans="1:3">
      <c r="A9" s="22">
        <v>26</v>
      </c>
      <c r="B9" s="23">
        <v>304000</v>
      </c>
      <c r="C9" s="19"/>
    </row>
    <row r="10" spans="1:3">
      <c r="A10" s="22">
        <v>25</v>
      </c>
      <c r="B10" s="23">
        <v>304000</v>
      </c>
      <c r="C10" s="19"/>
    </row>
    <row r="11" spans="1:3">
      <c r="A11" s="22">
        <v>24</v>
      </c>
      <c r="B11" s="23">
        <v>304000</v>
      </c>
      <c r="C11" s="19"/>
    </row>
    <row r="12" spans="1:3">
      <c r="A12" s="22">
        <v>23</v>
      </c>
      <c r="B12" s="23">
        <v>304000</v>
      </c>
      <c r="C12" s="19"/>
    </row>
    <row r="13" spans="1:3">
      <c r="A13" s="22">
        <v>22</v>
      </c>
      <c r="B13" s="23">
        <v>304000</v>
      </c>
      <c r="C13" s="19"/>
    </row>
    <row r="14" spans="1:3">
      <c r="A14" s="22">
        <v>21</v>
      </c>
      <c r="B14" s="23">
        <v>304000</v>
      </c>
      <c r="C14" s="19"/>
    </row>
    <row r="15" spans="1:3">
      <c r="A15" s="22">
        <v>20</v>
      </c>
      <c r="B15" s="23">
        <v>304000</v>
      </c>
      <c r="C15" s="19"/>
    </row>
    <row r="16" spans="1:3">
      <c r="A16" s="22">
        <v>19</v>
      </c>
      <c r="B16" s="60">
        <v>288800</v>
      </c>
      <c r="C16" s="19"/>
    </row>
    <row r="17" spans="1:3">
      <c r="A17" s="22">
        <v>18</v>
      </c>
      <c r="B17" s="60">
        <v>273600</v>
      </c>
      <c r="C17" s="19"/>
    </row>
    <row r="18" spans="1:3">
      <c r="A18" s="22">
        <v>17</v>
      </c>
      <c r="B18" s="60">
        <v>258400</v>
      </c>
      <c r="C18" s="19"/>
    </row>
    <row r="19" spans="1:3">
      <c r="A19" s="22">
        <v>16</v>
      </c>
      <c r="B19" s="60">
        <v>243200</v>
      </c>
      <c r="C19" s="19"/>
    </row>
    <row r="20" spans="1:3">
      <c r="A20" s="22">
        <v>15</v>
      </c>
      <c r="B20" s="60">
        <v>228000</v>
      </c>
      <c r="C20" s="19"/>
    </row>
    <row r="21" spans="1:3">
      <c r="A21" s="22">
        <v>14</v>
      </c>
      <c r="B21" s="60">
        <v>212800</v>
      </c>
      <c r="C21" s="19"/>
    </row>
    <row r="22" spans="1:3">
      <c r="A22" s="22">
        <v>13</v>
      </c>
      <c r="B22" s="60">
        <v>197600</v>
      </c>
      <c r="C22" s="19"/>
    </row>
    <row r="23" spans="1:3">
      <c r="A23" s="22">
        <v>12</v>
      </c>
      <c r="B23" s="60">
        <v>182400</v>
      </c>
      <c r="C23" s="19"/>
    </row>
    <row r="24" spans="1:3">
      <c r="A24" s="22">
        <v>11</v>
      </c>
      <c r="B24" s="60">
        <v>167200</v>
      </c>
      <c r="C24" s="19"/>
    </row>
    <row r="25" spans="1:3">
      <c r="A25" s="22">
        <v>10</v>
      </c>
      <c r="B25" s="60">
        <v>152000</v>
      </c>
      <c r="C25" s="19"/>
    </row>
    <row r="26" spans="1:3">
      <c r="A26" s="22">
        <v>9</v>
      </c>
      <c r="B26" s="61">
        <v>136800</v>
      </c>
      <c r="C26" s="19"/>
    </row>
    <row r="27" spans="1:3">
      <c r="A27" s="22">
        <v>8</v>
      </c>
      <c r="B27" s="61">
        <v>121600</v>
      </c>
      <c r="C27" s="19"/>
    </row>
    <row r="28" spans="1:3">
      <c r="A28" s="22">
        <v>7</v>
      </c>
      <c r="B28" s="61">
        <v>106400</v>
      </c>
      <c r="C28" s="19"/>
    </row>
    <row r="29" spans="1:3">
      <c r="A29" s="22">
        <v>6</v>
      </c>
      <c r="B29" s="61">
        <v>91200</v>
      </c>
      <c r="C29" s="19"/>
    </row>
    <row r="30" spans="1:3">
      <c r="A30" s="22">
        <v>5</v>
      </c>
      <c r="B30" s="61">
        <v>76000</v>
      </c>
      <c r="C30" s="19"/>
    </row>
    <row r="31" spans="1:3">
      <c r="A31" s="22">
        <v>4</v>
      </c>
      <c r="B31" s="61">
        <v>60800</v>
      </c>
      <c r="C31" s="19"/>
    </row>
    <row r="32" spans="1:3">
      <c r="A32" s="22">
        <v>3</v>
      </c>
      <c r="B32" s="61">
        <v>45600</v>
      </c>
      <c r="C32" s="19"/>
    </row>
    <row r="33" spans="1:3">
      <c r="A33" s="22">
        <v>2</v>
      </c>
      <c r="B33" s="61">
        <v>30400</v>
      </c>
      <c r="C33" s="19"/>
    </row>
    <row r="34" spans="1:3">
      <c r="A34" s="22">
        <v>1</v>
      </c>
      <c r="B34" s="61">
        <v>15200</v>
      </c>
      <c r="C34" s="19"/>
    </row>
    <row r="35" spans="1:3" hidden="1">
      <c r="A35" s="30">
        <v>0</v>
      </c>
      <c r="B35" s="30">
        <v>0</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別紙１ 所要額調書</vt:lpstr>
      <vt:lpstr>【自動反映のため入力不要】１-1 所要額調書(人件費) 集計</vt:lpstr>
      <vt:lpstr>別紙１-1 所要額調書（人件費）1人目</vt:lpstr>
      <vt:lpstr>別紙１-1 所要額調書（人件費）2人目</vt:lpstr>
      <vt:lpstr>別紙１-1 所要額調書（人件費）3人目 </vt:lpstr>
      <vt:lpstr>別紙１-1 所要額調書（人件費）4人目  </vt:lpstr>
      <vt:lpstr>別紙１-1 所要額調書（人件費）5人目  </vt:lpstr>
      <vt:lpstr>(参考)勤務日数による上限額の変動</vt:lpstr>
      <vt:lpstr>'【自動反映のため入力不要】１-1 所要額調書(人件費) 集計'!Print_Area</vt:lpstr>
      <vt:lpstr>'別紙１ 所要額調書'!Print_Area</vt:lpstr>
      <vt:lpstr>'別紙１-1 所要額調書（人件費）1人目'!Print_Area</vt:lpstr>
      <vt:lpstr>'別紙１-1 所要額調書（人件費）2人目'!Print_Area</vt:lpstr>
      <vt:lpstr>'別紙１-1 所要額調書（人件費）3人目 '!Print_Area</vt:lpstr>
      <vt:lpstr>'別紙１-1 所要額調書（人件費）4人目  '!Print_Area</vt:lpstr>
      <vt:lpstr>'別紙１-1 所要額調書（人件費）5人目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中山 和秀</dc:creator>
  <cp:lastModifiedBy>user</cp:lastModifiedBy>
  <cp:lastPrinted>2026-08-06T00:22:03Z</cp:lastPrinted>
  <dcterms:created xsi:type="dcterms:W3CDTF">1997-01-08T22:48:59Z</dcterms:created>
  <dcterms:modified xsi:type="dcterms:W3CDTF">2026-08-06T06:50:35Z</dcterms:modified>
</cp:coreProperties>
</file>