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2_地域包括ケアグループ\02_地域包括ケアＧ（事業）\15_在宅医療退院支援強化事業費補助\R8\12_様式改訂\shuusei\"/>
    </mc:Choice>
  </mc:AlternateContent>
  <xr:revisionPtr revIDLastSave="0" documentId="13_ncr:1_{E317E1FC-A1AB-4730-AE77-0904D5E8AB2A}" xr6:coauthVersionLast="47" xr6:coauthVersionMax="47" xr10:uidLastSave="{00000000-0000-0000-0000-000000000000}"/>
  <bookViews>
    <workbookView xWindow="1590" yWindow="-14400" windowWidth="23040" windowHeight="12225" xr2:uid="{00000000-000D-0000-FFFF-FFFF00000000}"/>
  </bookViews>
  <sheets>
    <sheet name="別紙5 経費精算額調書" sheetId="27" r:id="rId1"/>
    <sheet name="(自動反映のため入力不要)別紙５-１ 経費精算額調書" sheetId="32" r:id="rId2"/>
    <sheet name="別紙５-１ 経費精算額調書(1人目)" sheetId="23" r:id="rId3"/>
    <sheet name="別紙５-１ 経費精算額調書(2人目)" sheetId="28" r:id="rId4"/>
    <sheet name="別紙５-１ 経費精算額調書(3人目) " sheetId="29" r:id="rId5"/>
    <sheet name="別紙５-１ 経費精算額調書(4人目)  " sheetId="30" r:id="rId6"/>
    <sheet name="別紙５-１ 経費精算額調書(5人目)   " sheetId="31" r:id="rId7"/>
    <sheet name="(参考)勤務日数による上限額の変動" sheetId="20" r:id="rId8"/>
  </sheets>
  <definedNames>
    <definedName name="_xlnm.Print_Area" localSheetId="1">'(自動反映のため入力不要)別紙５-１ 経費精算額調書'!$A$1:$N$19</definedName>
    <definedName name="_xlnm.Print_Area" localSheetId="2">'別紙５-１ 経費精算額調書(1人目)'!$A$1:$N$19</definedName>
    <definedName name="_xlnm.Print_Area" localSheetId="3">'別紙５-１ 経費精算額調書(2人目)'!$A$1:$N$19</definedName>
    <definedName name="_xlnm.Print_Area" localSheetId="4">'別紙５-１ 経費精算額調書(3人目) '!$A$1:$N$19</definedName>
    <definedName name="_xlnm.Print_Area" localSheetId="5">'別紙５-１ 経費精算額調書(4人目)  '!$A$1:$N$19</definedName>
    <definedName name="_xlnm.Print_Area" localSheetId="6">'別紙５-１ 経費精算額調書(5人目)   '!$A$1:$N$19</definedName>
    <definedName name="総合確保区域" localSheetId="1">#REF!</definedName>
    <definedName name="総合確保区域" localSheetId="2">#REF!</definedName>
    <definedName name="総合確保区域" localSheetId="3">#REF!</definedName>
    <definedName name="総合確保区域" localSheetId="4">#REF!</definedName>
    <definedName name="総合確保区域" localSheetId="5">#REF!</definedName>
    <definedName name="総合確保区域" localSheetId="6">#REF!</definedName>
    <definedName name="総合確保区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32" l="1"/>
  <c r="E24" i="27"/>
  <c r="F24" i="27" s="1"/>
  <c r="G24" i="27" s="1"/>
  <c r="E22" i="27" l="1"/>
  <c r="F22" i="27" l="1"/>
  <c r="G22" i="27" s="1"/>
  <c r="E20" i="27"/>
  <c r="F20" i="27" s="1"/>
  <c r="G20" i="27" s="1"/>
  <c r="E18" i="27"/>
  <c r="F18" i="27" s="1"/>
  <c r="G18" i="27" s="1"/>
  <c r="F11" i="32"/>
  <c r="F10" i="32" s="1"/>
  <c r="G11" i="32"/>
  <c r="G10" i="32" s="1"/>
  <c r="H11" i="32"/>
  <c r="H10" i="32" s="1"/>
  <c r="I11" i="32"/>
  <c r="I10" i="32" s="1"/>
  <c r="J11" i="32"/>
  <c r="J10" i="32" s="1"/>
  <c r="K11" i="32"/>
  <c r="K10" i="32" s="1"/>
  <c r="L11" i="32"/>
  <c r="L10" i="32" s="1"/>
  <c r="M11" i="32"/>
  <c r="M10" i="32" s="1"/>
  <c r="E11" i="32"/>
  <c r="E10" i="32" s="1"/>
  <c r="E10" i="23"/>
  <c r="F6" i="32"/>
  <c r="G6" i="32"/>
  <c r="H6" i="32"/>
  <c r="I6" i="32"/>
  <c r="J6" i="32"/>
  <c r="K6" i="32"/>
  <c r="L6" i="32"/>
  <c r="M6" i="32"/>
  <c r="F7" i="32"/>
  <c r="G7" i="32"/>
  <c r="H7" i="32"/>
  <c r="I7" i="32"/>
  <c r="J7" i="32"/>
  <c r="K7" i="32"/>
  <c r="L7" i="32"/>
  <c r="M7" i="32"/>
  <c r="F8" i="32"/>
  <c r="G8" i="32"/>
  <c r="H8" i="32"/>
  <c r="I8" i="32"/>
  <c r="J8" i="32"/>
  <c r="K8" i="32"/>
  <c r="L8" i="32"/>
  <c r="M8" i="32"/>
  <c r="E8" i="32"/>
  <c r="E7" i="32"/>
  <c r="E6" i="32"/>
  <c r="I3" i="32"/>
  <c r="C3" i="32"/>
  <c r="M12" i="31"/>
  <c r="L12" i="31"/>
  <c r="K12" i="31"/>
  <c r="J12" i="31"/>
  <c r="I12" i="31"/>
  <c r="H12" i="31"/>
  <c r="G12" i="31"/>
  <c r="F12" i="31"/>
  <c r="E12" i="31"/>
  <c r="N12" i="31" s="1"/>
  <c r="N14" i="31" s="1"/>
  <c r="N15" i="31" s="1"/>
  <c r="N11" i="31"/>
  <c r="M10" i="31"/>
  <c r="L10" i="31"/>
  <c r="K10" i="31"/>
  <c r="J10" i="31"/>
  <c r="I10" i="31"/>
  <c r="H10" i="31"/>
  <c r="G10" i="31"/>
  <c r="F10" i="31"/>
  <c r="E10" i="31"/>
  <c r="M9" i="31"/>
  <c r="N9" i="31" s="1"/>
  <c r="L9" i="31"/>
  <c r="K9" i="31"/>
  <c r="J9" i="31"/>
  <c r="I9" i="31"/>
  <c r="H9" i="31"/>
  <c r="G9" i="31"/>
  <c r="F9" i="31"/>
  <c r="E9" i="31"/>
  <c r="N8" i="31"/>
  <c r="N7" i="31"/>
  <c r="N6" i="31"/>
  <c r="M12" i="30"/>
  <c r="L12" i="30"/>
  <c r="K12" i="30"/>
  <c r="J12" i="30"/>
  <c r="I12" i="30"/>
  <c r="H12" i="30"/>
  <c r="G12" i="30"/>
  <c r="F12" i="30"/>
  <c r="E12" i="30"/>
  <c r="N12" i="30" s="1"/>
  <c r="N14" i="30" s="1"/>
  <c r="N15" i="30" s="1"/>
  <c r="N11" i="30"/>
  <c r="M10" i="30"/>
  <c r="L10" i="30"/>
  <c r="K10" i="30"/>
  <c r="J10" i="30"/>
  <c r="I10" i="30"/>
  <c r="H10" i="30"/>
  <c r="G10" i="30"/>
  <c r="F10" i="30"/>
  <c r="E10" i="30"/>
  <c r="M9" i="30"/>
  <c r="N9" i="30" s="1"/>
  <c r="L9" i="30"/>
  <c r="K9" i="30"/>
  <c r="J9" i="30"/>
  <c r="I9" i="30"/>
  <c r="H9" i="30"/>
  <c r="G9" i="30"/>
  <c r="F9" i="30"/>
  <c r="E9" i="30"/>
  <c r="N8" i="30"/>
  <c r="N7" i="30"/>
  <c r="N6" i="30"/>
  <c r="M12" i="29"/>
  <c r="L12" i="29"/>
  <c r="K12" i="29"/>
  <c r="J12" i="29"/>
  <c r="I12" i="29"/>
  <c r="H12" i="29"/>
  <c r="G12" i="29"/>
  <c r="F12" i="29"/>
  <c r="E12" i="29"/>
  <c r="N12" i="29" s="1"/>
  <c r="N14" i="29" s="1"/>
  <c r="N15" i="29" s="1"/>
  <c r="N11" i="29"/>
  <c r="M10" i="29"/>
  <c r="L10" i="29"/>
  <c r="K10" i="29"/>
  <c r="J10" i="29"/>
  <c r="I10" i="29"/>
  <c r="H10" i="29"/>
  <c r="G10" i="29"/>
  <c r="F10" i="29"/>
  <c r="E10" i="29"/>
  <c r="M9" i="29"/>
  <c r="N9" i="29" s="1"/>
  <c r="L9" i="29"/>
  <c r="K9" i="29"/>
  <c r="J9" i="29"/>
  <c r="I9" i="29"/>
  <c r="H9" i="29"/>
  <c r="G9" i="29"/>
  <c r="F9" i="29"/>
  <c r="E9" i="29"/>
  <c r="N8" i="29"/>
  <c r="N7" i="29"/>
  <c r="N6" i="29"/>
  <c r="M12" i="28"/>
  <c r="L12" i="28"/>
  <c r="K12" i="28"/>
  <c r="J12" i="28"/>
  <c r="I12" i="28"/>
  <c r="H12" i="28"/>
  <c r="G12" i="28"/>
  <c r="F12" i="28"/>
  <c r="E12" i="28"/>
  <c r="N12" i="28" s="1"/>
  <c r="N14" i="28" s="1"/>
  <c r="N15" i="28" s="1"/>
  <c r="N11" i="28"/>
  <c r="M10" i="28"/>
  <c r="L10" i="28"/>
  <c r="K10" i="28"/>
  <c r="J10" i="28"/>
  <c r="I10" i="28"/>
  <c r="H10" i="28"/>
  <c r="G10" i="28"/>
  <c r="F10" i="28"/>
  <c r="E10" i="28"/>
  <c r="M9" i="28"/>
  <c r="L9" i="28"/>
  <c r="K9" i="28"/>
  <c r="J9" i="28"/>
  <c r="I9" i="28"/>
  <c r="H9" i="28"/>
  <c r="G9" i="28"/>
  <c r="N9" i="28" s="1"/>
  <c r="F9" i="28"/>
  <c r="E9" i="28"/>
  <c r="N8" i="28"/>
  <c r="N7" i="28"/>
  <c r="N6" i="28"/>
  <c r="E26" i="27"/>
  <c r="F26" i="27" s="1"/>
  <c r="G26" i="27" s="1"/>
  <c r="E16" i="27"/>
  <c r="E15" i="27"/>
  <c r="M10" i="23"/>
  <c r="M9" i="23"/>
  <c r="M12" i="23"/>
  <c r="L12" i="23"/>
  <c r="N11" i="23"/>
  <c r="H9" i="32" l="1"/>
  <c r="H12" i="32" s="1"/>
  <c r="F16" i="27"/>
  <c r="B15" i="27" s="1"/>
  <c r="M9" i="32"/>
  <c r="G9" i="32"/>
  <c r="G12" i="32" s="1"/>
  <c r="J9" i="32"/>
  <c r="J12" i="32" s="1"/>
  <c r="N7" i="32"/>
  <c r="K9" i="32"/>
  <c r="K12" i="32" s="1"/>
  <c r="I9" i="32"/>
  <c r="I12" i="32" s="1"/>
  <c r="L9" i="32"/>
  <c r="L12" i="32" s="1"/>
  <c r="N10" i="32"/>
  <c r="N11" i="32"/>
  <c r="M12" i="32"/>
  <c r="N8" i="32"/>
  <c r="N6" i="32"/>
  <c r="E9" i="32"/>
  <c r="F9" i="32"/>
  <c r="F12" i="32" s="1"/>
  <c r="L9" i="23"/>
  <c r="K9" i="23"/>
  <c r="J9" i="23"/>
  <c r="I9" i="23"/>
  <c r="H9" i="23"/>
  <c r="G9" i="23"/>
  <c r="F9" i="23"/>
  <c r="E9" i="23"/>
  <c r="K12" i="23"/>
  <c r="G16" i="27" l="1"/>
  <c r="F15" i="27"/>
  <c r="G15" i="27" s="1"/>
  <c r="N9" i="32"/>
  <c r="E12" i="32"/>
  <c r="N12" i="32" s="1"/>
  <c r="N14" i="32" s="1"/>
  <c r="N15" i="32" s="1"/>
  <c r="L10" i="23"/>
  <c r="N6" i="23"/>
  <c r="N8" i="23"/>
  <c r="N7" i="23"/>
  <c r="G27" i="27" l="1"/>
  <c r="G28" i="27"/>
  <c r="E12" i="23"/>
  <c r="F10" i="23"/>
  <c r="F12" i="23" s="1"/>
  <c r="G10" i="23"/>
  <c r="G12" i="23" s="1"/>
  <c r="H29" i="27" l="1"/>
  <c r="K10" i="23"/>
  <c r="J10" i="23"/>
  <c r="J12" i="23" s="1"/>
  <c r="I10" i="23"/>
  <c r="I12" i="23" s="1"/>
  <c r="H10" i="23"/>
  <c r="H12" i="23" s="1"/>
  <c r="N12" i="23" l="1"/>
  <c r="N14" i="23" l="1"/>
  <c r="N15" i="23" s="1"/>
  <c r="N9" i="23"/>
</calcChain>
</file>

<file path=xl/sharedStrings.xml><?xml version="1.0" encoding="utf-8"?>
<sst xmlns="http://schemas.openxmlformats.org/spreadsheetml/2006/main" count="234" uniqueCount="76">
  <si>
    <t>（注）　１　エクセルへの入力にあたっては、薄水色で着色されたセルに、金額や文字を入力してください。白色（無着色）のセルには、計算式等が既に入力されています。</t>
  </si>
  <si>
    <t>（C） （A)と（B）とを比較して少ない方の額</t>
    <rPh sb="13" eb="15">
      <t>ヒカク</t>
    </rPh>
    <rPh sb="17" eb="18">
      <t>スク</t>
    </rPh>
    <rPh sb="20" eb="21">
      <t>ホウ</t>
    </rPh>
    <rPh sb="22" eb="23">
      <t>ガク</t>
    </rPh>
    <phoneticPr fontId="4"/>
  </si>
  <si>
    <t>勤務日数</t>
    <rPh sb="0" eb="2">
      <t>キンム</t>
    </rPh>
    <rPh sb="2" eb="4">
      <t>ニッスウ</t>
    </rPh>
    <phoneticPr fontId="4"/>
  </si>
  <si>
    <t>（A）基準額（毎月上限304千円）
     ※勤務日数によって変動</t>
    <rPh sb="3" eb="5">
      <t>キジュン</t>
    </rPh>
    <rPh sb="5" eb="6">
      <t>ガク</t>
    </rPh>
    <rPh sb="7" eb="9">
      <t>マイツキ</t>
    </rPh>
    <rPh sb="9" eb="11">
      <t>ジョウゲン</t>
    </rPh>
    <rPh sb="14" eb="15">
      <t>チ</t>
    </rPh>
    <rPh sb="15" eb="16">
      <t>エン</t>
    </rPh>
    <rPh sb="24" eb="28">
      <t>キンムニッスウ</t>
    </rPh>
    <rPh sb="32" eb="34">
      <t>ヘンドウ</t>
    </rPh>
    <phoneticPr fontId="4"/>
  </si>
  <si>
    <t>算出基礎</t>
    <rPh sb="0" eb="2">
      <t>サンシュツ</t>
    </rPh>
    <rPh sb="2" eb="4">
      <t>キソ</t>
    </rPh>
    <phoneticPr fontId="4"/>
  </si>
  <si>
    <t>時間外勤務手当</t>
    <rPh sb="0" eb="3">
      <t>ジカンガイ</t>
    </rPh>
    <rPh sb="3" eb="5">
      <t>キンム</t>
    </rPh>
    <rPh sb="5" eb="7">
      <t>テアテ</t>
    </rPh>
    <phoneticPr fontId="4"/>
  </si>
  <si>
    <t>給料（基本給）</t>
    <rPh sb="0" eb="2">
      <t>キュウリョウ</t>
    </rPh>
    <rPh sb="3" eb="6">
      <t>キホンキュウ</t>
    </rPh>
    <phoneticPr fontId="4"/>
  </si>
  <si>
    <t>給与関係</t>
    <rPh sb="0" eb="2">
      <t>キュウヨ</t>
    </rPh>
    <rPh sb="2" eb="4">
      <t>カンケイ</t>
    </rPh>
    <phoneticPr fontId="4"/>
  </si>
  <si>
    <t>合計</t>
    <rPh sb="0" eb="2">
      <t>ゴウケイ</t>
    </rPh>
    <phoneticPr fontId="4"/>
  </si>
  <si>
    <t>２月</t>
  </si>
  <si>
    <t>１月</t>
  </si>
  <si>
    <t>１２月</t>
  </si>
  <si>
    <t>１１月</t>
  </si>
  <si>
    <t>１０月</t>
  </si>
  <si>
    <t>９月</t>
  </si>
  <si>
    <t>８月</t>
  </si>
  <si>
    <t>７月</t>
  </si>
  <si>
    <t>６月</t>
  </si>
  <si>
    <t>５月</t>
    <rPh sb="1" eb="2">
      <t>ガツ</t>
    </rPh>
    <phoneticPr fontId="4"/>
  </si>
  <si>
    <t>４月</t>
    <rPh sb="1" eb="2">
      <t>ガツ</t>
    </rPh>
    <phoneticPr fontId="4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</si>
  <si>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</si>
  <si>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基準額</t>
    <rPh sb="0" eb="2">
      <t>キジュン</t>
    </rPh>
    <rPh sb="2" eb="3">
      <t>ガク</t>
    </rPh>
    <phoneticPr fontId="5"/>
  </si>
  <si>
    <t>勤務日数</t>
    <rPh sb="0" eb="2">
      <t>キンム</t>
    </rPh>
    <rPh sb="2" eb="4">
      <t>ニッスウ</t>
    </rPh>
    <phoneticPr fontId="5"/>
  </si>
  <si>
    <t>参考　勤務日数による上限額の変動</t>
    <rPh sb="0" eb="2">
      <t>サンコウ</t>
    </rPh>
    <rPh sb="3" eb="7">
      <t>キンムニッスウ</t>
    </rPh>
    <rPh sb="10" eb="12">
      <t>ジョウゲン</t>
    </rPh>
    <rPh sb="12" eb="13">
      <t>ガク</t>
    </rPh>
    <rPh sb="14" eb="16">
      <t>ヘンドウ</t>
    </rPh>
    <phoneticPr fontId="4"/>
  </si>
  <si>
    <t>（D） 寄付金その他収入額</t>
    <rPh sb="4" eb="7">
      <t>キフキン</t>
    </rPh>
    <rPh sb="9" eb="10">
      <t>タ</t>
    </rPh>
    <rPh sb="10" eb="12">
      <t>シュウニュウ</t>
    </rPh>
    <rPh sb="12" eb="13">
      <t>ガク</t>
    </rPh>
    <phoneticPr fontId="4"/>
  </si>
  <si>
    <t>（E） 差引事業費（C）-（D）</t>
    <rPh sb="4" eb="6">
      <t>サシヒキ</t>
    </rPh>
    <rPh sb="6" eb="9">
      <t>ジギョウヒ</t>
    </rPh>
    <phoneticPr fontId="4"/>
  </si>
  <si>
    <t>休日勤務手当</t>
    <rPh sb="0" eb="2">
      <t>キュウジツ</t>
    </rPh>
    <rPh sb="2" eb="4">
      <t>キンム</t>
    </rPh>
    <rPh sb="4" eb="6">
      <t>テアテ</t>
    </rPh>
    <phoneticPr fontId="4"/>
  </si>
  <si>
    <t>　　　　２　寄付金その他の収入があれば、(D)欄に記入してください。</t>
    <phoneticPr fontId="1"/>
  </si>
  <si>
    <t>（B）合計</t>
    <rPh sb="3" eb="5">
      <t>ゴウケイ</t>
    </rPh>
    <phoneticPr fontId="4"/>
  </si>
  <si>
    <t>雇用した
職員の氏名</t>
    <rPh sb="0" eb="2">
      <t>コヨウ</t>
    </rPh>
    <rPh sb="5" eb="7">
      <t>ショクイン</t>
    </rPh>
    <rPh sb="8" eb="10">
      <t>シメイ</t>
    </rPh>
    <phoneticPr fontId="1"/>
  </si>
  <si>
    <t>（F） 補助率（３／４）</t>
    <rPh sb="4" eb="7">
      <t>ホジョリツ</t>
    </rPh>
    <phoneticPr fontId="4"/>
  </si>
  <si>
    <t>支払区分(支払い月)</t>
    <rPh sb="0" eb="2">
      <t>シハライ</t>
    </rPh>
    <rPh sb="2" eb="4">
      <t>クブン</t>
    </rPh>
    <rPh sb="5" eb="7">
      <t>シハラ</t>
    </rPh>
    <rPh sb="8" eb="9">
      <t>ツキ</t>
    </rPh>
    <phoneticPr fontId="4"/>
  </si>
  <si>
    <t>　</t>
    <phoneticPr fontId="1"/>
  </si>
  <si>
    <t>対象経費の</t>
    <rPh sb="0" eb="4">
      <t>タイショウケイヒ</t>
    </rPh>
    <phoneticPr fontId="1"/>
  </si>
  <si>
    <t>寄付金</t>
    <rPh sb="0" eb="3">
      <t>キフキン</t>
    </rPh>
    <phoneticPr fontId="1"/>
  </si>
  <si>
    <t>(A)と(D)を比較して少ない方の額</t>
    <phoneticPr fontId="1"/>
  </si>
  <si>
    <t>県補助</t>
    <rPh sb="0" eb="1">
      <t>ケン</t>
    </rPh>
    <rPh sb="1" eb="3">
      <t>ホジョ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</si>
  <si>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</si>
  <si>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基準額</t>
    <rPh sb="0" eb="2">
      <t>キジュン</t>
    </rPh>
    <rPh sb="2" eb="3">
      <t>ガク</t>
    </rPh>
    <phoneticPr fontId="1"/>
  </si>
  <si>
    <t>支出額</t>
    <rPh sb="0" eb="2">
      <t>シシュツ</t>
    </rPh>
    <rPh sb="2" eb="3">
      <t>ガク</t>
    </rPh>
    <phoneticPr fontId="1"/>
  </si>
  <si>
    <t>その他の</t>
    <rPh sb="2" eb="3">
      <t>ホカ</t>
    </rPh>
    <phoneticPr fontId="1"/>
  </si>
  <si>
    <t>差引事業費</t>
    <rPh sb="0" eb="2">
      <t>サシヒキ</t>
    </rPh>
    <rPh sb="2" eb="4">
      <t>ジギョウ</t>
    </rPh>
    <rPh sb="4" eb="5">
      <t>ヒ</t>
    </rPh>
    <phoneticPr fontId="1"/>
  </si>
  <si>
    <t>補助率</t>
    <rPh sb="0" eb="3">
      <t>ホジョリツ</t>
    </rPh>
    <phoneticPr fontId="1"/>
  </si>
  <si>
    <t>既交付</t>
    <rPh sb="0" eb="1">
      <t>スデ</t>
    </rPh>
    <rPh sb="1" eb="3">
      <t>コウフ</t>
    </rPh>
    <phoneticPr fontId="1"/>
  </si>
  <si>
    <t>（税抜）</t>
    <rPh sb="1" eb="2">
      <t>ゼイ</t>
    </rPh>
    <rPh sb="2" eb="3">
      <t>ヌキ</t>
    </rPh>
    <phoneticPr fontId="1"/>
  </si>
  <si>
    <t>収入額</t>
    <rPh sb="0" eb="2">
      <t>シュウニュウ</t>
    </rPh>
    <rPh sb="2" eb="3">
      <t>ガク</t>
    </rPh>
    <phoneticPr fontId="1"/>
  </si>
  <si>
    <t>(B) － (C)</t>
    <phoneticPr fontId="1"/>
  </si>
  <si>
    <t>（３／４）</t>
    <phoneticPr fontId="1"/>
  </si>
  <si>
    <t>決定額</t>
    <rPh sb="0" eb="2">
      <t>ケッテイ</t>
    </rPh>
    <rPh sb="2" eb="3">
      <t>ガク</t>
    </rPh>
    <phoneticPr fontId="1"/>
  </si>
  <si>
    <t>（Ａ）</t>
    <phoneticPr fontId="1"/>
  </si>
  <si>
    <t>（Ｂ）</t>
    <phoneticPr fontId="1"/>
  </si>
  <si>
    <t>（Ｃ）</t>
    <phoneticPr fontId="1"/>
  </si>
  <si>
    <t>（Ｄ）</t>
    <phoneticPr fontId="1"/>
  </si>
  <si>
    <t>（Ｅ）</t>
    <phoneticPr fontId="1"/>
  </si>
  <si>
    <t>（Ｆ）</t>
    <phoneticPr fontId="1"/>
  </si>
  <si>
    <t>（Ｇ）</t>
    <phoneticPr fontId="1"/>
  </si>
  <si>
    <t>円</t>
    <rPh sb="0" eb="1">
      <t>エン</t>
    </rPh>
    <phoneticPr fontId="1"/>
  </si>
  <si>
    <t>募集・雇用に係る経費（人材紹介会社の利用料を除く）</t>
    <rPh sb="0" eb="2">
      <t>ボシュウ</t>
    </rPh>
    <rPh sb="3" eb="5">
      <t>コヨウ</t>
    </rPh>
    <rPh sb="6" eb="7">
      <t>カカ</t>
    </rPh>
    <rPh sb="8" eb="10">
      <t>ケイヒ</t>
    </rPh>
    <rPh sb="22" eb="23">
      <t>ノゾ</t>
    </rPh>
    <phoneticPr fontId="1"/>
  </si>
  <si>
    <t>募集・雇用に係る経費
（募集したものの、雇用に繋がらなかった場合）
※補助上限額５万円</t>
    <rPh sb="12" eb="14">
      <t>ボシュウ</t>
    </rPh>
    <rPh sb="20" eb="22">
      <t>コヨウ</t>
    </rPh>
    <rPh sb="23" eb="24">
      <t>ツナ</t>
    </rPh>
    <rPh sb="30" eb="32">
      <t>バアイ</t>
    </rPh>
    <rPh sb="35" eb="37">
      <t>ホジョ</t>
    </rPh>
    <rPh sb="37" eb="39">
      <t>ジョウゲン</t>
    </rPh>
    <rPh sb="39" eb="40">
      <t>ガク</t>
    </rPh>
    <rPh sb="41" eb="42">
      <t>マン</t>
    </rPh>
    <rPh sb="42" eb="43">
      <t>エン</t>
    </rPh>
    <phoneticPr fontId="1"/>
  </si>
  <si>
    <t>経費精算額調書</t>
    <rPh sb="0" eb="1">
      <t>ヘ</t>
    </rPh>
    <rPh sb="1" eb="2">
      <t>ヒ</t>
    </rPh>
    <rPh sb="2" eb="3">
      <t>セイ</t>
    </rPh>
    <rPh sb="3" eb="4">
      <t>サン</t>
    </rPh>
    <rPh sb="4" eb="5">
      <t>ガク</t>
    </rPh>
    <rPh sb="5" eb="6">
      <t>シラ</t>
    </rPh>
    <rPh sb="6" eb="7">
      <t>ショ</t>
    </rPh>
    <phoneticPr fontId="1"/>
  </si>
  <si>
    <t>人件費</t>
    <rPh sb="0" eb="3">
      <t>ジンケンヒ</t>
    </rPh>
    <phoneticPr fontId="1"/>
  </si>
  <si>
    <t>別紙５</t>
    <rPh sb="0" eb="2">
      <t>ベッシ</t>
    </rPh>
    <phoneticPr fontId="1"/>
  </si>
  <si>
    <t>(補助事業者名)</t>
    <phoneticPr fontId="1"/>
  </si>
  <si>
    <t>経費精算額調書(人件費)【令和８年度在宅医療退院支援強化事業】</t>
    <rPh sb="0" eb="7">
      <t>ケイヒセイサンガクチョウショ</t>
    </rPh>
    <rPh sb="5" eb="7">
      <t>チョウショ</t>
    </rPh>
    <rPh sb="8" eb="11">
      <t>ジンケンヒ</t>
    </rPh>
    <phoneticPr fontId="4"/>
  </si>
  <si>
    <t>別紙５－１</t>
    <phoneticPr fontId="4"/>
  </si>
  <si>
    <t>雇用者氏名</t>
    <rPh sb="0" eb="2">
      <t>コヨウ</t>
    </rPh>
    <rPh sb="2" eb="3">
      <t>シャ</t>
    </rPh>
    <rPh sb="3" eb="5">
      <t>シメイ</t>
    </rPh>
    <phoneticPr fontId="1"/>
  </si>
  <si>
    <t>支払区分</t>
    <rPh sb="0" eb="2">
      <t>シハライ</t>
    </rPh>
    <rPh sb="2" eb="4">
      <t>クブン</t>
    </rPh>
    <phoneticPr fontId="4"/>
  </si>
  <si>
    <t>別紙５－１　</t>
    <phoneticPr fontId="4"/>
  </si>
  <si>
    <t xml:space="preserve">人材紹介会社の利用料(１人目)
</t>
    <rPh sb="0" eb="2">
      <t>ジンザイ</t>
    </rPh>
    <rPh sb="2" eb="4">
      <t>ショウカイ</t>
    </rPh>
    <rPh sb="4" eb="6">
      <t>ガイシャ</t>
    </rPh>
    <rPh sb="7" eb="10">
      <t>リヨウリョウ</t>
    </rPh>
    <rPh sb="12" eb="14">
      <t>ヒトメ</t>
    </rPh>
    <phoneticPr fontId="1"/>
  </si>
  <si>
    <t xml:space="preserve">人材紹介会社の利用料(２人目)
</t>
    <rPh sb="0" eb="2">
      <t>ジンザイ</t>
    </rPh>
    <rPh sb="2" eb="4">
      <t>ショウカイ</t>
    </rPh>
    <rPh sb="4" eb="6">
      <t>ガイシャ</t>
    </rPh>
    <rPh sb="7" eb="10">
      <t>リヨウリョウ</t>
    </rPh>
    <rPh sb="12" eb="14">
      <t>ヒトメ</t>
    </rPh>
    <phoneticPr fontId="1"/>
  </si>
  <si>
    <t xml:space="preserve">人材紹介会社の利用料(３人目)
</t>
    <rPh sb="0" eb="2">
      <t>ジンザイ</t>
    </rPh>
    <rPh sb="2" eb="4">
      <t>ショウカイ</t>
    </rPh>
    <rPh sb="4" eb="6">
      <t>ガイシャ</t>
    </rPh>
    <rPh sb="7" eb="10">
      <t>リヨウリョウ</t>
    </rPh>
    <rPh sb="12" eb="14">
      <t>ヒトメ</t>
    </rPh>
    <phoneticPr fontId="1"/>
  </si>
  <si>
    <t xml:space="preserve">人材紹介会社の利用料(４人目)
</t>
    <rPh sb="0" eb="2">
      <t>ジンザイ</t>
    </rPh>
    <rPh sb="2" eb="4">
      <t>ショウカイ</t>
    </rPh>
    <rPh sb="4" eb="6">
      <t>ガイシャ</t>
    </rPh>
    <rPh sb="7" eb="10">
      <t>リヨウリョウ</t>
    </rPh>
    <rPh sb="12" eb="14">
      <t>ヒトメ</t>
    </rPh>
    <phoneticPr fontId="1"/>
  </si>
  <si>
    <t xml:space="preserve">人材紹介会社の利用料(５人目)
</t>
    <rPh sb="0" eb="2">
      <t>ジンザイ</t>
    </rPh>
    <rPh sb="2" eb="4">
      <t>ショウカイ</t>
    </rPh>
    <rPh sb="4" eb="6">
      <t>ガイシャ</t>
    </rPh>
    <rPh sb="7" eb="10">
      <t>リヨウリョウ</t>
    </rPh>
    <rPh sb="12" eb="14">
      <t>ヒトメ</t>
    </rPh>
    <phoneticPr fontId="1"/>
  </si>
  <si>
    <t>（注）　１　エクセルへの入力にあたっては、薄水色で着色されたセルに金額や文字を入力してください。白色（無着色）のセルには、計算式等が既に入力されています。
　　　　２　寄付金その他の収入があれば、(C)欄に記入してください。
　　　　３　人材紹介会社を利用しなかった場合は、0円を記入してください。
　　　　４　県補助既交付決定額(G)欄には、交付決定通知に記載されている補助金額を記入してください。</t>
    <rPh sb="1" eb="2">
      <t>チュウ</t>
    </rPh>
    <rPh sb="84" eb="87">
      <t>キフキン</t>
    </rPh>
    <rPh sb="89" eb="90">
      <t>タ</t>
    </rPh>
    <rPh sb="91" eb="93">
      <t>シュウニュウ</t>
    </rPh>
    <rPh sb="101" eb="102">
      <t>ラン</t>
    </rPh>
    <rPh sb="103" eb="105">
      <t>キニュウ</t>
    </rPh>
    <rPh sb="138" eb="139">
      <t>エン</t>
    </rPh>
    <rPh sb="140" eb="142">
      <t>キニュウ</t>
    </rPh>
    <rPh sb="156" eb="157">
      <t>ケン</t>
    </rPh>
    <rPh sb="157" eb="159">
      <t>ホジョ</t>
    </rPh>
    <rPh sb="159" eb="160">
      <t>キ</t>
    </rPh>
    <rPh sb="160" eb="162">
      <t>コウフ</t>
    </rPh>
    <rPh sb="162" eb="164">
      <t>ケッテイ</t>
    </rPh>
    <rPh sb="164" eb="165">
      <t>ガク</t>
    </rPh>
    <rPh sb="168" eb="169">
      <t>ラン</t>
    </rPh>
    <rPh sb="172" eb="174">
      <t>コウフ</t>
    </rPh>
    <rPh sb="174" eb="176">
      <t>ケッテイ</t>
    </rPh>
    <rPh sb="176" eb="178">
      <t>ツウチ</t>
    </rPh>
    <rPh sb="179" eb="181">
      <t>キサイ</t>
    </rPh>
    <rPh sb="186" eb="188">
      <t>ホジョ</t>
    </rPh>
    <rPh sb="188" eb="190">
      <t>キンガク</t>
    </rPh>
    <rPh sb="191" eb="193">
      <t>キニュウ</t>
    </rPh>
    <phoneticPr fontId="1"/>
  </si>
  <si>
    <r>
      <t xml:space="preserve">小計
</t>
    </r>
    <r>
      <rPr>
        <b/>
        <sz val="10"/>
        <color rgb="FFFF0000"/>
        <rFont val="ＭＳ 明朝"/>
        <family val="1"/>
        <charset val="128"/>
      </rPr>
      <t>（補助上限額636,000円と（F）総額を比較し少ない額が表示されます。）</t>
    </r>
    <rPh sb="0" eb="2">
      <t>ショウケイ</t>
    </rPh>
    <rPh sb="4" eb="6">
      <t>ホジョ</t>
    </rPh>
    <rPh sb="6" eb="9">
      <t>ジョウゲンガク</t>
    </rPh>
    <rPh sb="16" eb="17">
      <t>エン</t>
    </rPh>
    <rPh sb="21" eb="23">
      <t>ソウガク</t>
    </rPh>
    <rPh sb="24" eb="26">
      <t>ヒカク</t>
    </rPh>
    <rPh sb="27" eb="28">
      <t>スク</t>
    </rPh>
    <rPh sb="30" eb="31">
      <t>ガク</t>
    </rPh>
    <rPh sb="32" eb="34">
      <t>ヒョウジ</t>
    </rPh>
    <phoneticPr fontId="1"/>
  </si>
  <si>
    <r>
      <t xml:space="preserve">県補助確定額（Ｈ）
</t>
    </r>
    <r>
      <rPr>
        <b/>
        <sz val="11"/>
        <color rgb="FFFF0000"/>
        <rFont val="ＭＳ 明朝"/>
        <family val="1"/>
        <charset val="128"/>
      </rPr>
      <t>※小計＋人件費と（G）を比較して少ない額が表示されます。</t>
    </r>
    <rPh sb="0" eb="3">
      <t>ケンホジョ</t>
    </rPh>
    <rPh sb="3" eb="6">
      <t>カクテイガク</t>
    </rPh>
    <rPh sb="11" eb="13">
      <t>ショウケイ</t>
    </rPh>
    <rPh sb="14" eb="17">
      <t>ジンケンヒ</t>
    </rPh>
    <rPh sb="22" eb="24">
      <t>ヒカク</t>
    </rPh>
    <rPh sb="26" eb="27">
      <t>スク</t>
    </rPh>
    <rPh sb="29" eb="30">
      <t>ガク</t>
    </rPh>
    <rPh sb="31" eb="33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</si>
</sst>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u/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theme="1"/>
      <name val="MS Mincho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BE5F1"/>
        <bgColor rgb="FFDBE5F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13">
    <xf numFmtId="0" fontId="0" fillId="0" borderId="0" xfId="0"/>
    <xf numFmtId="0" fontId="3" fillId="0" borderId="0" xfId="2">
      <alignment vertical="center"/>
    </xf>
    <xf numFmtId="0" fontId="3" fillId="0" borderId="0" xfId="2" applyAlignment="1">
      <alignment vertical="center" wrapText="1"/>
    </xf>
    <xf numFmtId="0" fontId="9" fillId="3" borderId="0" xfId="2" applyFont="1" applyFill="1" applyAlignment="1">
      <alignment horizontal="left" vertical="center"/>
    </xf>
    <xf numFmtId="0" fontId="9" fillId="3" borderId="0" xfId="2" applyFont="1" applyFill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176" fontId="10" fillId="0" borderId="1" xfId="2" applyNumberFormat="1" applyFont="1" applyBorder="1">
      <alignment vertical="center"/>
    </xf>
    <xf numFmtId="0" fontId="10" fillId="0" borderId="3" xfId="2" applyFont="1" applyBorder="1" applyAlignment="1">
      <alignment horizontal="center" vertical="center"/>
    </xf>
    <xf numFmtId="0" fontId="10" fillId="0" borderId="3" xfId="2" applyFont="1" applyBorder="1">
      <alignment vertical="center"/>
    </xf>
    <xf numFmtId="0" fontId="6" fillId="0" borderId="2" xfId="2" applyFont="1" applyBorder="1">
      <alignment vertical="center"/>
    </xf>
    <xf numFmtId="176" fontId="10" fillId="0" borderId="2" xfId="2" applyNumberFormat="1" applyFont="1" applyBorder="1">
      <alignment vertical="center"/>
    </xf>
    <xf numFmtId="0" fontId="7" fillId="0" borderId="0" xfId="2" applyFont="1" applyAlignment="1">
      <alignment horizontal="left"/>
    </xf>
    <xf numFmtId="0" fontId="11" fillId="0" borderId="0" xfId="2" applyFont="1">
      <alignment vertical="center"/>
    </xf>
    <xf numFmtId="0" fontId="11" fillId="0" borderId="0" xfId="2" applyFont="1" applyAlignment="1"/>
    <xf numFmtId="0" fontId="10" fillId="0" borderId="0" xfId="2" applyFont="1">
      <alignment vertical="center"/>
    </xf>
    <xf numFmtId="0" fontId="10" fillId="4" borderId="3" xfId="2" applyFont="1" applyFill="1" applyBorder="1">
      <alignment vertical="center"/>
    </xf>
    <xf numFmtId="0" fontId="10" fillId="4" borderId="3" xfId="2" applyFont="1" applyFill="1" applyBorder="1" applyAlignment="1">
      <alignment horizontal="left" vertical="center"/>
    </xf>
    <xf numFmtId="38" fontId="6" fillId="0" borderId="10" xfId="3" applyFont="1" applyBorder="1">
      <alignment vertical="center"/>
    </xf>
    <xf numFmtId="38" fontId="10" fillId="0" borderId="10" xfId="2" applyNumberFormat="1" applyFont="1" applyBorder="1">
      <alignment vertical="center"/>
    </xf>
    <xf numFmtId="38" fontId="6" fillId="0" borderId="3" xfId="3" applyFont="1" applyBorder="1">
      <alignment vertical="center"/>
    </xf>
    <xf numFmtId="176" fontId="10" fillId="0" borderId="18" xfId="2" applyNumberFormat="1" applyFont="1" applyBorder="1">
      <alignment vertical="center"/>
    </xf>
    <xf numFmtId="0" fontId="10" fillId="0" borderId="17" xfId="2" applyFont="1" applyBorder="1">
      <alignment vertical="center"/>
    </xf>
    <xf numFmtId="0" fontId="7" fillId="0" borderId="3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176" fontId="10" fillId="0" borderId="3" xfId="2" applyNumberFormat="1" applyFont="1" applyBorder="1">
      <alignment vertical="center"/>
    </xf>
    <xf numFmtId="176" fontId="10" fillId="0" borderId="17" xfId="2" applyNumberFormat="1" applyFont="1" applyBorder="1">
      <alignment vertical="center"/>
    </xf>
    <xf numFmtId="176" fontId="10" fillId="0" borderId="16" xfId="2" applyNumberFormat="1" applyFont="1" applyBorder="1">
      <alignment vertical="center"/>
    </xf>
    <xf numFmtId="176" fontId="6" fillId="0" borderId="8" xfId="2" applyNumberFormat="1" applyFont="1" applyBorder="1">
      <alignment vertical="center"/>
    </xf>
    <xf numFmtId="176" fontId="10" fillId="0" borderId="22" xfId="2" applyNumberFormat="1" applyFont="1" applyBorder="1">
      <alignment vertical="center"/>
    </xf>
    <xf numFmtId="176" fontId="6" fillId="0" borderId="4" xfId="2" applyNumberFormat="1" applyFont="1" applyBorder="1">
      <alignment vertical="center"/>
    </xf>
    <xf numFmtId="176" fontId="10" fillId="2" borderId="3" xfId="2" applyNumberFormat="1" applyFont="1" applyFill="1" applyBorder="1">
      <alignment vertical="center"/>
    </xf>
    <xf numFmtId="176" fontId="6" fillId="2" borderId="8" xfId="2" applyNumberFormat="1" applyFont="1" applyFill="1" applyBorder="1">
      <alignment vertical="center"/>
    </xf>
    <xf numFmtId="176" fontId="10" fillId="0" borderId="9" xfId="2" applyNumberFormat="1" applyFont="1" applyBorder="1">
      <alignment vertical="center"/>
    </xf>
    <xf numFmtId="176" fontId="10" fillId="0" borderId="9" xfId="2" applyNumberFormat="1" applyFont="1" applyBorder="1">
      <alignment vertical="center"/>
    </xf>
    <xf numFmtId="0" fontId="10" fillId="0" borderId="0" xfId="2" applyFont="1" applyBorder="1" applyAlignment="1">
      <alignment horizontal="center" vertical="center" wrapText="1"/>
    </xf>
    <xf numFmtId="176" fontId="10" fillId="0" borderId="9" xfId="2" applyNumberFormat="1" applyFont="1" applyBorder="1">
      <alignment vertical="center"/>
    </xf>
    <xf numFmtId="0" fontId="12" fillId="0" borderId="3" xfId="2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6" fillId="0" borderId="2" xfId="0" applyFont="1" applyBorder="1"/>
    <xf numFmtId="0" fontId="6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23" xfId="0" applyFont="1" applyBorder="1" applyAlignment="1">
      <alignment horizontal="center" vertical="center"/>
    </xf>
    <xf numFmtId="0" fontId="6" fillId="0" borderId="23" xfId="0" applyFont="1" applyBorder="1"/>
    <xf numFmtId="0" fontId="6" fillId="0" borderId="24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38" fontId="6" fillId="0" borderId="3" xfId="7" applyFont="1" applyFill="1" applyBorder="1" applyAlignment="1">
      <alignment horizontal="right" vertical="center"/>
    </xf>
    <xf numFmtId="38" fontId="6" fillId="2" borderId="3" xfId="7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38" fontId="6" fillId="0" borderId="24" xfId="7" applyFont="1" applyFill="1" applyBorder="1" applyAlignment="1">
      <alignment horizontal="right" vertical="center"/>
    </xf>
    <xf numFmtId="38" fontId="6" fillId="2" borderId="24" xfId="7" applyFont="1" applyFill="1" applyBorder="1" applyAlignment="1">
      <alignment horizontal="right" vertical="center"/>
    </xf>
    <xf numFmtId="176" fontId="6" fillId="0" borderId="24" xfId="7" applyNumberFormat="1" applyFont="1" applyFill="1" applyBorder="1" applyAlignment="1">
      <alignment horizontal="right" vertical="center"/>
    </xf>
    <xf numFmtId="0" fontId="12" fillId="0" borderId="3" xfId="2" applyFont="1" applyBorder="1">
      <alignment vertical="center"/>
    </xf>
    <xf numFmtId="176" fontId="10" fillId="0" borderId="8" xfId="2" applyNumberFormat="1" applyFont="1" applyBorder="1">
      <alignment vertical="center"/>
    </xf>
    <xf numFmtId="38" fontId="6" fillId="0" borderId="2" xfId="7" applyFont="1" applyFill="1" applyBorder="1" applyAlignment="1">
      <alignment horizontal="right" vertical="center"/>
    </xf>
    <xf numFmtId="38" fontId="6" fillId="5" borderId="9" xfId="7" applyFont="1" applyFill="1" applyBorder="1" applyAlignment="1">
      <alignment horizontal="right" vertical="center"/>
    </xf>
    <xf numFmtId="0" fontId="6" fillId="5" borderId="9" xfId="7" applyNumberFormat="1" applyFont="1" applyFill="1" applyBorder="1" applyAlignment="1">
      <alignment horizontal="right" vertical="center"/>
    </xf>
    <xf numFmtId="0" fontId="17" fillId="0" borderId="2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38" fontId="6" fillId="5" borderId="25" xfId="7" applyFont="1" applyFill="1" applyBorder="1" applyAlignment="1">
      <alignment horizontal="right" vertical="center"/>
    </xf>
    <xf numFmtId="0" fontId="6" fillId="5" borderId="25" xfId="7" applyNumberFormat="1" applyFont="1" applyFill="1" applyBorder="1" applyAlignment="1">
      <alignment horizontal="right" vertical="center"/>
    </xf>
    <xf numFmtId="0" fontId="17" fillId="0" borderId="26" xfId="0" applyFont="1" applyBorder="1" applyAlignment="1">
      <alignment horizontal="left" vertical="center" wrapText="1"/>
    </xf>
    <xf numFmtId="38" fontId="6" fillId="5" borderId="27" xfId="7" applyFont="1" applyFill="1" applyBorder="1" applyAlignment="1">
      <alignment horizontal="right" vertical="center"/>
    </xf>
    <xf numFmtId="0" fontId="6" fillId="5" borderId="27" xfId="7" applyNumberFormat="1" applyFont="1" applyFill="1" applyBorder="1" applyAlignment="1">
      <alignment horizontal="right" vertical="center"/>
    </xf>
    <xf numFmtId="38" fontId="6" fillId="5" borderId="28" xfId="7" applyFont="1" applyFill="1" applyBorder="1" applyAlignment="1">
      <alignment horizontal="right" vertical="center"/>
    </xf>
    <xf numFmtId="38" fontId="6" fillId="0" borderId="29" xfId="0" applyNumberFormat="1" applyFont="1" applyBorder="1" applyAlignment="1">
      <alignment horizontal="right" vertical="center"/>
    </xf>
    <xf numFmtId="176" fontId="20" fillId="6" borderId="30" xfId="0" applyNumberFormat="1" applyFont="1" applyFill="1" applyBorder="1" applyAlignment="1">
      <alignment vertical="center"/>
    </xf>
    <xf numFmtId="38" fontId="6" fillId="0" borderId="2" xfId="7" applyFont="1" applyFill="1" applyBorder="1" applyAlignment="1">
      <alignment horizontal="right" vertical="center"/>
    </xf>
    <xf numFmtId="38" fontId="6" fillId="0" borderId="24" xfId="7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38" fontId="6" fillId="2" borderId="2" xfId="7" applyFont="1" applyFill="1" applyBorder="1" applyAlignment="1">
      <alignment horizontal="right" vertical="center"/>
    </xf>
    <xf numFmtId="38" fontId="6" fillId="2" borderId="24" xfId="7" applyFont="1" applyFill="1" applyBorder="1" applyAlignment="1">
      <alignment horizontal="right" vertical="center"/>
    </xf>
    <xf numFmtId="176" fontId="6" fillId="0" borderId="2" xfId="7" applyNumberFormat="1" applyFont="1" applyFill="1" applyBorder="1" applyAlignment="1">
      <alignment horizontal="right" vertical="center"/>
    </xf>
    <xf numFmtId="176" fontId="6" fillId="0" borderId="24" xfId="7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38" fontId="6" fillId="2" borderId="2" xfId="7" applyFont="1" applyFill="1" applyBorder="1" applyAlignment="1">
      <alignment horizontal="center" vertical="center"/>
    </xf>
    <xf numFmtId="38" fontId="6" fillId="2" borderId="23" xfId="7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23" xfId="0" applyFont="1" applyBorder="1" applyAlignment="1">
      <alignment horizontal="center" wrapText="1"/>
    </xf>
    <xf numFmtId="0" fontId="7" fillId="2" borderId="0" xfId="0" applyFont="1" applyFill="1" applyAlignment="1">
      <alignment horizontal="left"/>
    </xf>
    <xf numFmtId="0" fontId="10" fillId="0" borderId="7" xfId="2" applyFont="1" applyBorder="1" applyAlignment="1">
      <alignment horizontal="center" vertical="center" wrapText="1"/>
    </xf>
    <xf numFmtId="0" fontId="10" fillId="0" borderId="6" xfId="2" applyFont="1" applyBorder="1" applyAlignment="1">
      <alignment vertical="center" wrapText="1"/>
    </xf>
    <xf numFmtId="176" fontId="10" fillId="0" borderId="5" xfId="2" applyNumberFormat="1" applyFont="1" applyBorder="1">
      <alignment vertical="center"/>
    </xf>
    <xf numFmtId="0" fontId="10" fillId="0" borderId="5" xfId="2" applyFont="1" applyBorder="1">
      <alignment vertical="center"/>
    </xf>
    <xf numFmtId="0" fontId="10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vertical="center" wrapText="1"/>
    </xf>
    <xf numFmtId="176" fontId="10" fillId="0" borderId="13" xfId="2" applyNumberFormat="1" applyFont="1" applyBorder="1">
      <alignment vertical="center"/>
    </xf>
    <xf numFmtId="0" fontId="10" fillId="0" borderId="12" xfId="2" applyFont="1" applyBorder="1">
      <alignment vertical="center"/>
    </xf>
    <xf numFmtId="0" fontId="9" fillId="0" borderId="0" xfId="2" applyFont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textRotation="255" wrapText="1"/>
    </xf>
    <xf numFmtId="0" fontId="10" fillId="0" borderId="19" xfId="2" applyFont="1" applyBorder="1" applyAlignment="1">
      <alignment horizontal="center" vertical="center" textRotation="255" wrapText="1"/>
    </xf>
    <xf numFmtId="0" fontId="10" fillId="0" borderId="15" xfId="2" applyFont="1" applyBorder="1" applyAlignment="1">
      <alignment horizontal="center" vertical="center" textRotation="255" wrapText="1"/>
    </xf>
    <xf numFmtId="0" fontId="10" fillId="0" borderId="14" xfId="2" applyFont="1" applyBorder="1" applyAlignment="1">
      <alignment horizontal="center" vertical="center" textRotation="255" wrapText="1"/>
    </xf>
    <xf numFmtId="0" fontId="10" fillId="2" borderId="20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</cellXfs>
  <cellStyles count="8">
    <cellStyle name="桁区切り" xfId="7" builtinId="6"/>
    <cellStyle name="桁区切り 2" xfId="1" xr:uid="{00000000-0005-0000-0000-000000000000}"/>
    <cellStyle name="桁区切り 3" xfId="3" xr:uid="{00000000-0005-0000-0000-000001000000}"/>
    <cellStyle name="桁区切り 3 2" xfId="6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154305</xdr:colOff>
      <xdr:row>27</xdr:row>
      <xdr:rowOff>49530</xdr:rowOff>
    </xdr:from>
    <xdr:to>
      <xdr:col>5</xdr:col>
      <xdr:colOff>802005</xdr:colOff>
      <xdr:row>27</xdr:row>
      <xdr:rowOff>381000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6A2FB59-66CD-483A-A519-94F146816C84}"/>
            </a:ext>
          </a:extLst>
        </xdr:cNvPr>
        <xdr:cNvSpPr txBox="1"/>
      </xdr:nvSpPr>
      <xdr:spPr>
        <a:xfrm>
          <a:off x="3754755" y="4478655"/>
          <a:ext cx="4686300" cy="331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 kern="1200"/>
            <a:t>　　　　　別紙５－１「経費精算額調書（人件費）」のとおり</a:t>
          </a:r>
          <a:endParaRPr kumimoji="1" lang="en-US" altLang="ja-JP" sz="14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142875</xdr:rowOff>
    </xdr:from>
    <xdr:to>
      <xdr:col>10</xdr:col>
      <xdr:colOff>596266</xdr:colOff>
      <xdr:row>14</xdr:row>
      <xdr:rowOff>259080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084D314-4A7A-48AC-83DE-FA88F600EACB}"/>
            </a:ext>
          </a:extLst>
        </xdr:cNvPr>
        <xdr:cNvSpPr/>
      </xdr:nvSpPr>
      <xdr:spPr>
        <a:xfrm>
          <a:off x="3714750" y="3714750"/>
          <a:ext cx="4815841" cy="97345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kern="1200">
              <a:solidFill>
                <a:sysClr val="windowText" lastClr="000000"/>
              </a:solidFill>
            </a:rPr>
            <a:t>このシートは自動反映のため入力不要。</a:t>
          </a:r>
          <a:endParaRPr kumimoji="1" lang="en-US" altLang="ja-JP" sz="2000" kern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000" kern="1200">
              <a:solidFill>
                <a:sysClr val="windowText" lastClr="000000"/>
              </a:solidFill>
            </a:rPr>
            <a:t>次のシートに入力してください。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767A-DDEA-40E5-849C-AF3EAD1F4967}">
  <sheetPr>
    <pageSetUpPr fitToPage="1"/>
  </sheetPr>
  <dimension ref="A1:H34"/>
  <sheetViews>
    <sheetView tabSelected="1" topLeftCell="A11" zoomScale="85" zoomScaleNormal="85" workbookViewId="0">
      <selection activeCell="A30" sqref="A30:H34"/>
    </sheetView>
  </sheetViews>
  <sheetFormatPr defaultColWidth="9" defaultRowHeight="12"/>
  <cols>
    <col min="1" max="1" width="60.77734375" style="43" customWidth="1"/>
    <col min="2" max="8" width="14.77734375" style="43" customWidth="1"/>
    <col min="9" max="16384" width="9" style="43"/>
  </cols>
  <sheetData>
    <row r="1" spans="1:8" ht="13.2">
      <c r="A1" s="41" t="s">
        <v>61</v>
      </c>
      <c r="B1" s="42"/>
      <c r="C1" s="42"/>
      <c r="D1" s="42"/>
      <c r="E1" s="42"/>
      <c r="F1" s="42"/>
      <c r="G1" s="42"/>
      <c r="H1" s="42"/>
    </row>
    <row r="2" spans="1:8">
      <c r="A2" s="42"/>
      <c r="B2" s="42"/>
      <c r="C2" s="42"/>
      <c r="D2" s="42"/>
      <c r="E2" s="42"/>
      <c r="F2" s="42"/>
      <c r="G2" s="42"/>
      <c r="H2" s="42"/>
    </row>
    <row r="3" spans="1:8" ht="16.2">
      <c r="A3" s="88" t="s">
        <v>59</v>
      </c>
      <c r="B3" s="88"/>
      <c r="C3" s="88"/>
      <c r="D3" s="88"/>
      <c r="E3" s="88"/>
      <c r="F3" s="88"/>
      <c r="G3" s="88"/>
      <c r="H3" s="88"/>
    </row>
    <row r="4" spans="1:8" ht="16.2">
      <c r="A4" s="44"/>
      <c r="B4" s="44"/>
      <c r="C4" s="44"/>
      <c r="D4" s="44"/>
      <c r="E4" s="44"/>
      <c r="F4" s="44"/>
      <c r="G4" s="44"/>
      <c r="H4" s="44"/>
    </row>
    <row r="5" spans="1:8">
      <c r="A5" s="42"/>
      <c r="B5" s="42"/>
      <c r="C5" s="42"/>
      <c r="D5" s="42"/>
      <c r="E5" s="42"/>
      <c r="F5" s="42"/>
      <c r="G5" s="42"/>
      <c r="H5" s="42"/>
    </row>
    <row r="6" spans="1:8" ht="15" customHeight="1">
      <c r="A6" s="42"/>
      <c r="B6" s="42" t="s">
        <v>32</v>
      </c>
      <c r="C6" s="42"/>
      <c r="D6" s="42"/>
      <c r="E6" s="42" t="s">
        <v>62</v>
      </c>
      <c r="F6" s="90"/>
      <c r="G6" s="90"/>
      <c r="H6" s="90"/>
    </row>
    <row r="7" spans="1:8">
      <c r="A7" s="42"/>
      <c r="B7" s="42"/>
      <c r="C7" s="42"/>
      <c r="D7" s="42"/>
      <c r="E7" s="42"/>
      <c r="F7" s="42"/>
      <c r="G7" s="42"/>
      <c r="H7" s="42"/>
    </row>
    <row r="8" spans="1:8" ht="13.2">
      <c r="A8" s="45"/>
      <c r="B8" s="45"/>
      <c r="C8" s="45"/>
      <c r="D8" s="45"/>
      <c r="E8" s="45"/>
      <c r="F8" s="45"/>
      <c r="G8" s="45"/>
      <c r="H8" s="45"/>
    </row>
    <row r="9" spans="1:8" s="48" customFormat="1" ht="13.5" customHeight="1">
      <c r="A9" s="46"/>
      <c r="B9" s="46"/>
      <c r="C9" s="47" t="s">
        <v>33</v>
      </c>
      <c r="D9" s="47" t="s">
        <v>34</v>
      </c>
      <c r="E9" s="47"/>
      <c r="F9" s="89" t="s">
        <v>35</v>
      </c>
      <c r="G9" s="46"/>
      <c r="H9" s="46" t="s">
        <v>36</v>
      </c>
    </row>
    <row r="10" spans="1:8" s="48" customFormat="1" ht="13.2">
      <c r="A10" s="46" t="s">
        <v>37</v>
      </c>
      <c r="B10" s="46" t="s">
        <v>38</v>
      </c>
      <c r="C10" s="47" t="s">
        <v>39</v>
      </c>
      <c r="D10" s="47" t="s">
        <v>40</v>
      </c>
      <c r="E10" s="46" t="s">
        <v>41</v>
      </c>
      <c r="F10" s="89"/>
      <c r="G10" s="46" t="s">
        <v>42</v>
      </c>
      <c r="H10" s="46" t="s">
        <v>43</v>
      </c>
    </row>
    <row r="11" spans="1:8" s="48" customFormat="1" ht="13.2">
      <c r="A11" s="46"/>
      <c r="B11" s="46"/>
      <c r="C11" s="49" t="s">
        <v>44</v>
      </c>
      <c r="D11" s="47" t="s">
        <v>45</v>
      </c>
      <c r="E11" s="46" t="s">
        <v>46</v>
      </c>
      <c r="F11" s="89"/>
      <c r="G11" s="46" t="s">
        <v>47</v>
      </c>
      <c r="H11" s="46" t="s">
        <v>48</v>
      </c>
    </row>
    <row r="12" spans="1:8" s="48" customFormat="1" ht="13.2">
      <c r="A12" s="46"/>
      <c r="B12" s="46"/>
      <c r="C12" s="50"/>
      <c r="D12" s="50"/>
      <c r="E12" s="50"/>
      <c r="F12" s="46"/>
      <c r="G12" s="46"/>
      <c r="H12" s="46"/>
    </row>
    <row r="13" spans="1:8" s="48" customFormat="1" ht="13.2">
      <c r="A13" s="46"/>
      <c r="B13" s="46" t="s">
        <v>49</v>
      </c>
      <c r="C13" s="46" t="s">
        <v>50</v>
      </c>
      <c r="D13" s="46" t="s">
        <v>51</v>
      </c>
      <c r="E13" s="46" t="s">
        <v>52</v>
      </c>
      <c r="F13" s="46" t="s">
        <v>53</v>
      </c>
      <c r="G13" s="46" t="s">
        <v>54</v>
      </c>
      <c r="H13" s="46" t="s">
        <v>55</v>
      </c>
    </row>
    <row r="14" spans="1:8" s="52" customFormat="1" ht="13.2">
      <c r="A14" s="51"/>
      <c r="B14" s="51" t="s">
        <v>56</v>
      </c>
      <c r="C14" s="51" t="s">
        <v>56</v>
      </c>
      <c r="D14" s="51" t="s">
        <v>56</v>
      </c>
      <c r="E14" s="51" t="s">
        <v>56</v>
      </c>
      <c r="F14" s="51" t="s">
        <v>56</v>
      </c>
      <c r="G14" s="51" t="s">
        <v>56</v>
      </c>
      <c r="H14" s="51" t="s">
        <v>56</v>
      </c>
    </row>
    <row r="15" spans="1:8" s="52" customFormat="1" ht="65.400000000000006" customHeight="1">
      <c r="A15" s="53" t="s">
        <v>57</v>
      </c>
      <c r="B15" s="54">
        <f>IF(848000-F16-F18-F20-F22-F24-F26&lt;0,0,848000-F16-F18-F20-F22-F24-F26)</f>
        <v>848000</v>
      </c>
      <c r="C15" s="55"/>
      <c r="D15" s="55"/>
      <c r="E15" s="54">
        <f>C15-D15</f>
        <v>0</v>
      </c>
      <c r="F15" s="54">
        <f>MIN(B15,E15)</f>
        <v>0</v>
      </c>
      <c r="G15" s="54">
        <f>ROUNDDOWN((F15*3/4),0)</f>
        <v>0</v>
      </c>
      <c r="H15" s="86"/>
    </row>
    <row r="16" spans="1:8" s="52" customFormat="1" ht="13.2" customHeight="1">
      <c r="A16" s="77" t="s">
        <v>68</v>
      </c>
      <c r="B16" s="75">
        <v>184000</v>
      </c>
      <c r="C16" s="79"/>
      <c r="D16" s="79"/>
      <c r="E16" s="81">
        <f>C16-D16</f>
        <v>0</v>
      </c>
      <c r="F16" s="75">
        <f>MIN(B16,E16)</f>
        <v>0</v>
      </c>
      <c r="G16" s="75">
        <f>ROUNDDOWN((F16*3/4),0)</f>
        <v>0</v>
      </c>
      <c r="H16" s="87"/>
    </row>
    <row r="17" spans="1:8" s="52" customFormat="1" ht="13.2" customHeight="1">
      <c r="A17" s="78"/>
      <c r="B17" s="76"/>
      <c r="C17" s="80"/>
      <c r="D17" s="80"/>
      <c r="E17" s="82"/>
      <c r="F17" s="76"/>
      <c r="G17" s="76"/>
      <c r="H17" s="87"/>
    </row>
    <row r="18" spans="1:8" s="52" customFormat="1" ht="13.2" customHeight="1">
      <c r="A18" s="77" t="s">
        <v>69</v>
      </c>
      <c r="B18" s="75">
        <v>184000</v>
      </c>
      <c r="C18" s="79"/>
      <c r="D18" s="79"/>
      <c r="E18" s="81">
        <f>C18-D18</f>
        <v>0</v>
      </c>
      <c r="F18" s="75">
        <f>MIN(B18,E18)</f>
        <v>0</v>
      </c>
      <c r="G18" s="75">
        <f>ROUNDDOWN((F18*3/4),0)</f>
        <v>0</v>
      </c>
      <c r="H18" s="87"/>
    </row>
    <row r="19" spans="1:8" s="52" customFormat="1" ht="13.2" customHeight="1">
      <c r="A19" s="78"/>
      <c r="B19" s="76"/>
      <c r="C19" s="80"/>
      <c r="D19" s="80"/>
      <c r="E19" s="82"/>
      <c r="F19" s="76"/>
      <c r="G19" s="76"/>
      <c r="H19" s="87"/>
    </row>
    <row r="20" spans="1:8" s="52" customFormat="1" ht="13.2" customHeight="1">
      <c r="A20" s="77" t="s">
        <v>70</v>
      </c>
      <c r="B20" s="75">
        <v>184000</v>
      </c>
      <c r="C20" s="79"/>
      <c r="D20" s="79"/>
      <c r="E20" s="81">
        <f>C20-D20</f>
        <v>0</v>
      </c>
      <c r="F20" s="75">
        <f>MIN(B20,E20)</f>
        <v>0</v>
      </c>
      <c r="G20" s="75">
        <f>ROUNDDOWN((F20*3/4),0)</f>
        <v>0</v>
      </c>
      <c r="H20" s="87"/>
    </row>
    <row r="21" spans="1:8" s="52" customFormat="1" ht="13.2" customHeight="1">
      <c r="A21" s="78"/>
      <c r="B21" s="76"/>
      <c r="C21" s="80"/>
      <c r="D21" s="80"/>
      <c r="E21" s="82"/>
      <c r="F21" s="76"/>
      <c r="G21" s="76"/>
      <c r="H21" s="87"/>
    </row>
    <row r="22" spans="1:8" s="52" customFormat="1" ht="13.2" customHeight="1">
      <c r="A22" s="77" t="s">
        <v>71</v>
      </c>
      <c r="B22" s="75">
        <v>184000</v>
      </c>
      <c r="C22" s="79"/>
      <c r="D22" s="79"/>
      <c r="E22" s="81">
        <f>C22-D22</f>
        <v>0</v>
      </c>
      <c r="F22" s="75">
        <f>MIN(B22,E22)</f>
        <v>0</v>
      </c>
      <c r="G22" s="75">
        <f>ROUNDDOWN((F22*3/4),0)</f>
        <v>0</v>
      </c>
      <c r="H22" s="87"/>
    </row>
    <row r="23" spans="1:8" s="52" customFormat="1" ht="13.2" customHeight="1">
      <c r="A23" s="78"/>
      <c r="B23" s="76"/>
      <c r="C23" s="80"/>
      <c r="D23" s="80"/>
      <c r="E23" s="82"/>
      <c r="F23" s="76"/>
      <c r="G23" s="76"/>
      <c r="H23" s="87"/>
    </row>
    <row r="24" spans="1:8" s="52" customFormat="1" ht="13.2" customHeight="1">
      <c r="A24" s="77" t="s">
        <v>72</v>
      </c>
      <c r="B24" s="75">
        <v>184000</v>
      </c>
      <c r="C24" s="79"/>
      <c r="D24" s="79"/>
      <c r="E24" s="81">
        <f>C24-D24</f>
        <v>0</v>
      </c>
      <c r="F24" s="75">
        <f>MIN(B24,E24)</f>
        <v>0</v>
      </c>
      <c r="G24" s="75">
        <f>ROUNDDOWN((F24*3/4),0)</f>
        <v>0</v>
      </c>
      <c r="H24" s="87"/>
    </row>
    <row r="25" spans="1:8" s="52" customFormat="1" ht="13.2" customHeight="1">
      <c r="A25" s="78"/>
      <c r="B25" s="76"/>
      <c r="C25" s="80"/>
      <c r="D25" s="80"/>
      <c r="E25" s="82"/>
      <c r="F25" s="76"/>
      <c r="G25" s="76"/>
      <c r="H25" s="87"/>
    </row>
    <row r="26" spans="1:8" s="52" customFormat="1" ht="39.6">
      <c r="A26" s="56" t="s">
        <v>58</v>
      </c>
      <c r="B26" s="57">
        <v>66667</v>
      </c>
      <c r="C26" s="58"/>
      <c r="D26" s="55"/>
      <c r="E26" s="59">
        <f>C26-D26</f>
        <v>0</v>
      </c>
      <c r="F26" s="54">
        <f>MIN(B26,E26)</f>
        <v>0</v>
      </c>
      <c r="G26" s="54">
        <f>ROUNDDOWN((F26*3/4),0)</f>
        <v>0</v>
      </c>
      <c r="H26" s="87"/>
    </row>
    <row r="27" spans="1:8" s="52" customFormat="1" ht="40.200000000000003" customHeight="1">
      <c r="A27" s="65" t="s">
        <v>74</v>
      </c>
      <c r="B27" s="63"/>
      <c r="C27" s="63"/>
      <c r="D27" s="63"/>
      <c r="E27" s="64"/>
      <c r="F27" s="63"/>
      <c r="G27" s="54">
        <f>ROUNDDOWN(IF(SUM(G15:G26)&gt;636000,636000,SUM(G15:G26)),-3)</f>
        <v>0</v>
      </c>
      <c r="H27" s="87"/>
    </row>
    <row r="28" spans="1:8" s="52" customFormat="1" ht="31.95" customHeight="1" thickBot="1">
      <c r="A28" s="66" t="s">
        <v>60</v>
      </c>
      <c r="B28" s="67"/>
      <c r="C28" s="67"/>
      <c r="D28" s="67"/>
      <c r="E28" s="68"/>
      <c r="F28" s="67"/>
      <c r="G28" s="62">
        <f>'(自動反映のため入力不要)別紙５-１ 経費精算額調書'!N15</f>
        <v>0</v>
      </c>
      <c r="H28" s="87"/>
    </row>
    <row r="29" spans="1:8" s="52" customFormat="1" ht="48.6" customHeight="1" thickBot="1">
      <c r="A29" s="69" t="s">
        <v>75</v>
      </c>
      <c r="B29" s="70"/>
      <c r="C29" s="70"/>
      <c r="D29" s="70"/>
      <c r="E29" s="71"/>
      <c r="F29" s="70"/>
      <c r="G29" s="72"/>
      <c r="H29" s="73">
        <f>ROUNDDOWN(MIN(G27+G28,H15),-3)</f>
        <v>0</v>
      </c>
    </row>
    <row r="30" spans="1:8">
      <c r="A30" s="83" t="s">
        <v>73</v>
      </c>
      <c r="B30" s="83"/>
      <c r="C30" s="83"/>
      <c r="D30" s="83"/>
      <c r="E30" s="83"/>
      <c r="F30" s="83"/>
      <c r="G30" s="83"/>
      <c r="H30" s="83"/>
    </row>
    <row r="31" spans="1:8">
      <c r="A31" s="84"/>
      <c r="B31" s="84"/>
      <c r="C31" s="84"/>
      <c r="D31" s="84"/>
      <c r="E31" s="84"/>
      <c r="F31" s="84"/>
      <c r="G31" s="84"/>
      <c r="H31" s="84"/>
    </row>
    <row r="32" spans="1:8">
      <c r="A32" s="84"/>
      <c r="B32" s="84"/>
      <c r="C32" s="84"/>
      <c r="D32" s="84"/>
      <c r="E32" s="84"/>
      <c r="F32" s="84"/>
      <c r="G32" s="84"/>
      <c r="H32" s="84"/>
    </row>
    <row r="33" spans="1:8">
      <c r="A33" s="84"/>
      <c r="B33" s="84"/>
      <c r="C33" s="84"/>
      <c r="D33" s="84"/>
      <c r="E33" s="84"/>
      <c r="F33" s="84"/>
      <c r="G33" s="84"/>
      <c r="H33" s="84"/>
    </row>
    <row r="34" spans="1:8" ht="22.2" customHeight="1">
      <c r="A34" s="85"/>
      <c r="B34" s="85"/>
      <c r="C34" s="85"/>
      <c r="D34" s="85"/>
      <c r="E34" s="85"/>
      <c r="F34" s="85"/>
      <c r="G34" s="85"/>
      <c r="H34" s="85"/>
    </row>
  </sheetData>
  <mergeCells count="40">
    <mergeCell ref="C22:C23"/>
    <mergeCell ref="D22:D23"/>
    <mergeCell ref="E22:E23"/>
    <mergeCell ref="F22:F23"/>
    <mergeCell ref="G22:G23"/>
    <mergeCell ref="A16:A17"/>
    <mergeCell ref="A18:A19"/>
    <mergeCell ref="A20:A21"/>
    <mergeCell ref="A22:A23"/>
    <mergeCell ref="B22:B23"/>
    <mergeCell ref="G18:G19"/>
    <mergeCell ref="B20:B21"/>
    <mergeCell ref="C20:C21"/>
    <mergeCell ref="D20:D21"/>
    <mergeCell ref="E20:E21"/>
    <mergeCell ref="F20:F21"/>
    <mergeCell ref="G20:G21"/>
    <mergeCell ref="A30:H34"/>
    <mergeCell ref="H15:H28"/>
    <mergeCell ref="A3:H3"/>
    <mergeCell ref="F9:F11"/>
    <mergeCell ref="B16:B17"/>
    <mergeCell ref="C16:C17"/>
    <mergeCell ref="D16:D17"/>
    <mergeCell ref="E16:E17"/>
    <mergeCell ref="F16:F17"/>
    <mergeCell ref="G16:G17"/>
    <mergeCell ref="F6:H6"/>
    <mergeCell ref="B18:B19"/>
    <mergeCell ref="C18:C19"/>
    <mergeCell ref="D18:D19"/>
    <mergeCell ref="E18:E19"/>
    <mergeCell ref="F18:F19"/>
    <mergeCell ref="F24:F25"/>
    <mergeCell ref="G24:G25"/>
    <mergeCell ref="A24:A25"/>
    <mergeCell ref="B24:B25"/>
    <mergeCell ref="C24:C25"/>
    <mergeCell ref="D24:D25"/>
    <mergeCell ref="E24:E25"/>
  </mergeCells>
  <phoneticPr fontId="1"/>
  <pageMargins left="0.7" right="0.7" top="0.75" bottom="0.75" header="0.3" footer="0.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EDF6-8640-4574-BCB9-2B2F416C4ED0}">
  <sheetPr>
    <pageSetUpPr fitToPage="1"/>
  </sheetPr>
  <dimension ref="A1:N19"/>
  <sheetViews>
    <sheetView workbookViewId="0">
      <selection activeCell="Q10" sqref="Q10"/>
    </sheetView>
  </sheetViews>
  <sheetFormatPr defaultColWidth="9" defaultRowHeight="23.25" customHeight="1"/>
  <cols>
    <col min="1" max="1" width="6.77734375" style="2" customWidth="1"/>
    <col min="2" max="2" width="30.77734375" style="1" customWidth="1"/>
    <col min="3" max="4" width="8.6640625" style="1" customWidth="1"/>
    <col min="5" max="13" width="10.109375" style="1" customWidth="1"/>
    <col min="14" max="14" width="12.77734375" style="1" customWidth="1"/>
    <col min="15" max="16384" width="9" style="1"/>
  </cols>
  <sheetData>
    <row r="1" spans="1:14" ht="23.25" customHeight="1">
      <c r="A1" s="3" t="s">
        <v>67</v>
      </c>
      <c r="B1" s="4"/>
      <c r="C1" s="99" t="s">
        <v>63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7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</row>
    <row r="3" spans="1:14" ht="29.25" customHeight="1">
      <c r="A3" s="100" t="s">
        <v>20</v>
      </c>
      <c r="B3" s="100"/>
      <c r="C3" s="101" t="str">
        <f>IF('別紙５-１ 経費精算額調書(1人目)'!C3:G3="","",'別紙５-１ 経費精算額調書(1人目)'!C3:G3)</f>
        <v/>
      </c>
      <c r="D3" s="102"/>
      <c r="E3" s="102"/>
      <c r="F3" s="102"/>
      <c r="G3" s="102"/>
      <c r="H3" s="60" t="s">
        <v>65</v>
      </c>
      <c r="I3" s="103" t="str">
        <f>'別紙５-１ 経費精算額調書(1人目)'!I3:J3&amp;"　　　　　　"&amp;'別紙５-１ 経費精算額調書(2人目)'!I3:J3&amp;"　　　　　　"&amp;'別紙５-１ 経費精算額調書(3人目) '!I3:J3&amp;"　　　　　　"&amp;'別紙５-１ 経費精算額調書(4人目)  '!I3:J3&amp;"　　　　　　"&amp;'別紙５-１ 経費精算額調書(5人目)   '!I3:J3</f>
        <v>　　　　　　　　　　　　　　　　　　　　　　　　</v>
      </c>
      <c r="J3" s="104"/>
    </row>
    <row r="4" spans="1:14" ht="16.5" customHeight="1">
      <c r="A4" s="7"/>
      <c r="B4" s="7"/>
      <c r="C4" s="8"/>
      <c r="D4" s="8"/>
      <c r="E4" s="8"/>
      <c r="F4" s="8"/>
      <c r="G4" s="8"/>
      <c r="H4" s="8"/>
      <c r="I4" s="8"/>
      <c r="J4" s="8"/>
      <c r="K4" s="9"/>
      <c r="L4" s="9"/>
      <c r="M4" s="9"/>
      <c r="N4" s="10"/>
    </row>
    <row r="5" spans="1:14" ht="21" customHeight="1">
      <c r="A5" s="101" t="s">
        <v>66</v>
      </c>
      <c r="B5" s="105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  <c r="H5" s="11" t="s">
        <v>14</v>
      </c>
      <c r="I5" s="11" t="s">
        <v>13</v>
      </c>
      <c r="J5" s="11" t="s">
        <v>12</v>
      </c>
      <c r="K5" s="11" t="s">
        <v>11</v>
      </c>
      <c r="L5" s="11" t="s">
        <v>10</v>
      </c>
      <c r="M5" s="11" t="s">
        <v>9</v>
      </c>
      <c r="N5" s="11" t="s">
        <v>8</v>
      </c>
    </row>
    <row r="6" spans="1:14" ht="28.2" customHeight="1">
      <c r="A6" s="106" t="s">
        <v>7</v>
      </c>
      <c r="B6" s="12" t="s">
        <v>6</v>
      </c>
      <c r="C6" s="39"/>
      <c r="D6" s="39"/>
      <c r="E6" s="28">
        <f>'別紙５-１ 経費精算額調書(1人目)'!E6+'別紙５-１ 経費精算額調書(2人目)'!E6+'別紙５-１ 経費精算額調書(3人目) '!E6+'別紙５-１ 経費精算額調書(4人目)  '!E6+'別紙５-１ 経費精算額調書(5人目)   '!E6</f>
        <v>0</v>
      </c>
      <c r="F6" s="28">
        <f>'別紙５-１ 経費精算額調書(1人目)'!F6+'別紙５-１ 経費精算額調書(2人目)'!F6+'別紙５-１ 経費精算額調書(3人目) '!F6+'別紙５-１ 経費精算額調書(4人目)  '!F6+'別紙５-１ 経費精算額調書(5人目)   '!F6</f>
        <v>0</v>
      </c>
      <c r="G6" s="28">
        <f>'別紙５-１ 経費精算額調書(1人目)'!G6+'別紙５-１ 経費精算額調書(2人目)'!G6+'別紙５-１ 経費精算額調書(3人目) '!G6+'別紙５-１ 経費精算額調書(4人目)  '!G6+'別紙５-１ 経費精算額調書(5人目)   '!G6</f>
        <v>0</v>
      </c>
      <c r="H6" s="28">
        <f>'別紙５-１ 経費精算額調書(1人目)'!H6+'別紙５-１ 経費精算額調書(2人目)'!H6+'別紙５-１ 経費精算額調書(3人目) '!H6+'別紙５-１ 経費精算額調書(4人目)  '!H6+'別紙５-１ 経費精算額調書(5人目)   '!H6</f>
        <v>0</v>
      </c>
      <c r="I6" s="28">
        <f>'別紙５-１ 経費精算額調書(1人目)'!I6+'別紙５-１ 経費精算額調書(2人目)'!I6+'別紙５-１ 経費精算額調書(3人目) '!I6+'別紙５-１ 経費精算額調書(4人目)  '!I6+'別紙５-１ 経費精算額調書(5人目)   '!I6</f>
        <v>0</v>
      </c>
      <c r="J6" s="28">
        <f>'別紙５-１ 経費精算額調書(1人目)'!J6+'別紙５-１ 経費精算額調書(2人目)'!J6+'別紙５-１ 経費精算額調書(3人目) '!J6+'別紙５-１ 経費精算額調書(4人目)  '!J6+'別紙５-１ 経費精算額調書(5人目)   '!J6</f>
        <v>0</v>
      </c>
      <c r="K6" s="28">
        <f>'別紙５-１ 経費精算額調書(1人目)'!K6+'別紙５-１ 経費精算額調書(2人目)'!K6+'別紙５-１ 経費精算額調書(3人目) '!K6+'別紙５-１ 経費精算額調書(4人目)  '!K6+'別紙５-１ 経費精算額調書(5人目)   '!K6</f>
        <v>0</v>
      </c>
      <c r="L6" s="28">
        <f>'別紙５-１ 経費精算額調書(1人目)'!L6+'別紙５-１ 経費精算額調書(2人目)'!L6+'別紙５-１ 経費精算額調書(3人目) '!L6+'別紙５-１ 経費精算額調書(4人目)  '!L6+'別紙５-１ 経費精算額調書(5人目)   '!L6</f>
        <v>0</v>
      </c>
      <c r="M6" s="28">
        <f>'別紙５-１ 経費精算額調書(1人目)'!M6+'別紙５-１ 経費精算額調書(2人目)'!M6+'別紙５-１ 経費精算額調書(3人目) '!M6+'別紙５-１ 経費精算額調書(4人目)  '!M6+'別紙５-１ 経費精算額調書(5人目)   '!M6</f>
        <v>0</v>
      </c>
      <c r="N6" s="28">
        <f>SUM(E6:M6)</f>
        <v>0</v>
      </c>
    </row>
    <row r="7" spans="1:14" ht="28.2" customHeight="1">
      <c r="A7" s="106"/>
      <c r="B7" s="12" t="s">
        <v>5</v>
      </c>
      <c r="C7" s="39"/>
      <c r="D7" s="39"/>
      <c r="E7" s="28">
        <f>'別紙５-１ 経費精算額調書(1人目)'!E7+'別紙５-１ 経費精算額調書(2人目)'!E7+'別紙５-１ 経費精算額調書(3人目) '!E7+'別紙５-１ 経費精算額調書(4人目)  '!E7+'別紙５-１ 経費精算額調書(5人目)   '!E7</f>
        <v>0</v>
      </c>
      <c r="F7" s="28">
        <f>'別紙５-１ 経費精算額調書(1人目)'!F7+'別紙５-１ 経費精算額調書(2人目)'!F7+'別紙５-１ 経費精算額調書(3人目) '!F7+'別紙５-１ 経費精算額調書(4人目)  '!F7+'別紙５-１ 経費精算額調書(5人目)   '!F7</f>
        <v>0</v>
      </c>
      <c r="G7" s="28">
        <f>'別紙５-１ 経費精算額調書(1人目)'!G7+'別紙５-１ 経費精算額調書(2人目)'!G7+'別紙５-１ 経費精算額調書(3人目) '!G7+'別紙５-１ 経費精算額調書(4人目)  '!G7+'別紙５-１ 経費精算額調書(5人目)   '!G7</f>
        <v>0</v>
      </c>
      <c r="H7" s="28">
        <f>'別紙５-１ 経費精算額調書(1人目)'!H7+'別紙５-１ 経費精算額調書(2人目)'!H7+'別紙５-１ 経費精算額調書(3人目) '!H7+'別紙５-１ 経費精算額調書(4人目)  '!H7+'別紙５-１ 経費精算額調書(5人目)   '!H7</f>
        <v>0</v>
      </c>
      <c r="I7" s="28">
        <f>'別紙５-１ 経費精算額調書(1人目)'!I7+'別紙５-１ 経費精算額調書(2人目)'!I7+'別紙５-１ 経費精算額調書(3人目) '!I7+'別紙５-１ 経費精算額調書(4人目)  '!I7+'別紙５-１ 経費精算額調書(5人目)   '!I7</f>
        <v>0</v>
      </c>
      <c r="J7" s="28">
        <f>'別紙５-１ 経費精算額調書(1人目)'!J7+'別紙５-１ 経費精算額調書(2人目)'!J7+'別紙５-１ 経費精算額調書(3人目) '!J7+'別紙５-１ 経費精算額調書(4人目)  '!J7+'別紙５-１ 経費精算額調書(5人目)   '!J7</f>
        <v>0</v>
      </c>
      <c r="K7" s="28">
        <f>'別紙５-１ 経費精算額調書(1人目)'!K7+'別紙５-１ 経費精算額調書(2人目)'!K7+'別紙５-１ 経費精算額調書(3人目) '!K7+'別紙５-１ 経費精算額調書(4人目)  '!K7+'別紙５-１ 経費精算額調書(5人目)   '!K7</f>
        <v>0</v>
      </c>
      <c r="L7" s="28">
        <f>'別紙５-１ 経費精算額調書(1人目)'!L7+'別紙５-１ 経費精算額調書(2人目)'!L7+'別紙５-１ 経費精算額調書(3人目) '!L7+'別紙５-１ 経費精算額調書(4人目)  '!L7+'別紙５-１ 経費精算額調書(5人目)   '!L7</f>
        <v>0</v>
      </c>
      <c r="M7" s="28">
        <f>'別紙５-１ 経費精算額調書(1人目)'!M7+'別紙５-１ 経費精算額調書(2人目)'!M7+'別紙５-１ 経費精算額調書(3人目) '!M7+'別紙５-１ 経費精算額調書(4人目)  '!M7+'別紙５-１ 経費精算額調書(5人目)   '!M7</f>
        <v>0</v>
      </c>
      <c r="N7" s="28">
        <f>SUM(E7:M7)</f>
        <v>0</v>
      </c>
    </row>
    <row r="8" spans="1:14" ht="30.6" customHeight="1" thickBot="1">
      <c r="A8" s="106"/>
      <c r="B8" s="12" t="s">
        <v>26</v>
      </c>
      <c r="C8" s="39"/>
      <c r="D8" s="39"/>
      <c r="E8" s="28">
        <f>'別紙５-１ 経費精算額調書(1人目)'!E8+'別紙５-１ 経費精算額調書(2人目)'!E8+'別紙５-１ 経費精算額調書(3人目) '!E8+'別紙５-１ 経費精算額調書(4人目)  '!E8+'別紙５-１ 経費精算額調書(5人目)   '!E8</f>
        <v>0</v>
      </c>
      <c r="F8" s="28">
        <f>'別紙５-１ 経費精算額調書(1人目)'!F8+'別紙５-１ 経費精算額調書(2人目)'!F8+'別紙５-１ 経費精算額調書(3人目) '!F8+'別紙５-１ 経費精算額調書(4人目)  '!F8+'別紙５-１ 経費精算額調書(5人目)   '!F8</f>
        <v>0</v>
      </c>
      <c r="G8" s="28">
        <f>'別紙５-１ 経費精算額調書(1人目)'!G8+'別紙５-１ 経費精算額調書(2人目)'!G8+'別紙５-１ 経費精算額調書(3人目) '!G8+'別紙５-１ 経費精算額調書(4人目)  '!G8+'別紙５-１ 経費精算額調書(5人目)   '!G8</f>
        <v>0</v>
      </c>
      <c r="H8" s="28">
        <f>'別紙５-１ 経費精算額調書(1人目)'!H8+'別紙５-１ 経費精算額調書(2人目)'!H8+'別紙５-１ 経費精算額調書(3人目) '!H8+'別紙５-１ 経費精算額調書(4人目)  '!H8+'別紙５-１ 経費精算額調書(5人目)   '!H8</f>
        <v>0</v>
      </c>
      <c r="I8" s="28">
        <f>'別紙５-１ 経費精算額調書(1人目)'!I8+'別紙５-１ 経費精算額調書(2人目)'!I8+'別紙５-１ 経費精算額調書(3人目) '!I8+'別紙５-１ 経費精算額調書(4人目)  '!I8+'別紙５-１ 経費精算額調書(5人目)   '!I8</f>
        <v>0</v>
      </c>
      <c r="J8" s="28">
        <f>'別紙５-１ 経費精算額調書(1人目)'!J8+'別紙５-１ 経費精算額調書(2人目)'!J8+'別紙５-１ 経費精算額調書(3人目) '!J8+'別紙５-１ 経費精算額調書(4人目)  '!J8+'別紙５-１ 経費精算額調書(5人目)   '!J8</f>
        <v>0</v>
      </c>
      <c r="K8" s="28">
        <f>'別紙５-１ 経費精算額調書(1人目)'!K8+'別紙５-１ 経費精算額調書(2人目)'!K8+'別紙５-１ 経費精算額調書(3人目) '!K8+'別紙５-１ 経費精算額調書(4人目)  '!K8+'別紙５-１ 経費精算額調書(5人目)   '!K8</f>
        <v>0</v>
      </c>
      <c r="L8" s="28">
        <f>'別紙５-１ 経費精算額調書(1人目)'!L8+'別紙５-１ 経費精算額調書(2人目)'!L8+'別紙５-１ 経費精算額調書(3人目) '!L8+'別紙５-１ 経費精算額調書(4人目)  '!L8+'別紙５-１ 経費精算額調書(5人目)   '!L8</f>
        <v>0</v>
      </c>
      <c r="M8" s="28">
        <f>'別紙５-１ 経費精算額調書(1人目)'!M8+'別紙５-１ 経費精算額調書(2人目)'!M8+'別紙５-１ 経費精算額調書(3人目) '!M8+'別紙５-１ 経費精算額調書(4人目)  '!M8+'別紙５-１ 経費精算額調書(5人目)   '!M8</f>
        <v>0</v>
      </c>
      <c r="N8" s="28">
        <f>SUM(E8:M8)</f>
        <v>0</v>
      </c>
    </row>
    <row r="9" spans="1:14" ht="21" customHeight="1" thickTop="1">
      <c r="A9" s="107" t="s">
        <v>4</v>
      </c>
      <c r="B9" s="25" t="s">
        <v>28</v>
      </c>
      <c r="C9" s="24"/>
      <c r="D9" s="24"/>
      <c r="E9" s="29">
        <f t="shared" ref="E9:M9" si="0">IF(E6="","",SUM(E6:E8))</f>
        <v>0</v>
      </c>
      <c r="F9" s="29">
        <f t="shared" si="0"/>
        <v>0</v>
      </c>
      <c r="G9" s="29">
        <f t="shared" si="0"/>
        <v>0</v>
      </c>
      <c r="H9" s="29">
        <f t="shared" si="0"/>
        <v>0</v>
      </c>
      <c r="I9" s="29">
        <f t="shared" si="0"/>
        <v>0</v>
      </c>
      <c r="J9" s="29">
        <f t="shared" si="0"/>
        <v>0</v>
      </c>
      <c r="K9" s="29">
        <f t="shared" si="0"/>
        <v>0</v>
      </c>
      <c r="L9" s="29">
        <f t="shared" si="0"/>
        <v>0</v>
      </c>
      <c r="M9" s="29">
        <f t="shared" si="0"/>
        <v>0</v>
      </c>
      <c r="N9" s="30">
        <f>SUM(C9:M9)</f>
        <v>0</v>
      </c>
    </row>
    <row r="10" spans="1:14" ht="25.2" customHeight="1">
      <c r="A10" s="108"/>
      <c r="B10" s="26" t="s">
        <v>3</v>
      </c>
      <c r="C10" s="39"/>
      <c r="D10" s="39"/>
      <c r="E10" s="28">
        <f>IF(E11="","",IFERROR(VLOOKUP(E11,'(参考)勤務日数による上限額の変動'!$A$4:$B$35,2,FALSE),304000))</f>
        <v>0</v>
      </c>
      <c r="F10" s="28">
        <f>IF(F11="","",IFERROR(VLOOKUP(F11,'(参考)勤務日数による上限額の変動'!$A$4:$B$35,2,FALSE),304000))</f>
        <v>0</v>
      </c>
      <c r="G10" s="28">
        <f>IF(G11="","",IFERROR(VLOOKUP(G11,'(参考)勤務日数による上限額の変動'!$A$4:$B$35,2,FALSE),304000))</f>
        <v>0</v>
      </c>
      <c r="H10" s="28">
        <f>IF(H11="","",IFERROR(VLOOKUP(H11,'(参考)勤務日数による上限額の変動'!$A$4:$B$35,2,FALSE),304000))</f>
        <v>0</v>
      </c>
      <c r="I10" s="28">
        <f>IF(I11="","",IFERROR(VLOOKUP(I11,'(参考)勤務日数による上限額の変動'!$A$4:$B$35,2,FALSE),304000))</f>
        <v>0</v>
      </c>
      <c r="J10" s="28">
        <f>IF(J11="","",IFERROR(VLOOKUP(J11,'(参考)勤務日数による上限額の変動'!$A$4:$B$35,2,FALSE),304000))</f>
        <v>0</v>
      </c>
      <c r="K10" s="28">
        <f>IF(K11="","",IFERROR(VLOOKUP(K11,'(参考)勤務日数による上限額の変動'!$A$4:$B$35,2,FALSE),304000))</f>
        <v>0</v>
      </c>
      <c r="L10" s="28">
        <f>IF(L11="","",IFERROR(VLOOKUP(L11,'(参考)勤務日数による上限額の変動'!$A$4:$B$35,2,FALSE),304000))</f>
        <v>0</v>
      </c>
      <c r="M10" s="28">
        <f>IF(M11="","",IFERROR(VLOOKUP(M11,'(参考)勤務日数による上限額の変動'!$A$4:$B$35,2,FALSE),304000))</f>
        <v>0</v>
      </c>
      <c r="N10" s="61">
        <f>SUM(C10:M10)</f>
        <v>0</v>
      </c>
    </row>
    <row r="11" spans="1:14" ht="24.45" customHeight="1">
      <c r="A11" s="108"/>
      <c r="B11" s="13" t="s">
        <v>2</v>
      </c>
      <c r="C11" s="39"/>
      <c r="D11" s="39"/>
      <c r="E11" s="28">
        <f>'別紙５-１ 経費精算額調書(1人目)'!E11+'別紙５-１ 経費精算額調書(2人目)'!E11+'別紙５-１ 経費精算額調書(3人目) '!E11+'別紙５-１ 経費精算額調書(4人目)  '!E11+'別紙５-１ 経費精算額調書(5人目)   '!E11</f>
        <v>0</v>
      </c>
      <c r="F11" s="28">
        <f>'別紙５-１ 経費精算額調書(1人目)'!F11+'別紙５-１ 経費精算額調書(2人目)'!F11+'別紙５-１ 経費精算額調書(3人目) '!F11+'別紙５-１ 経費精算額調書(4人目)  '!F11+'別紙５-１ 経費精算額調書(5人目)   '!F11</f>
        <v>0</v>
      </c>
      <c r="G11" s="28">
        <f>'別紙５-１ 経費精算額調書(1人目)'!G11+'別紙５-１ 経費精算額調書(2人目)'!G11+'別紙５-１ 経費精算額調書(3人目) '!G11+'別紙５-１ 経費精算額調書(4人目)  '!G11+'別紙５-１ 経費精算額調書(5人目)   '!G11</f>
        <v>0</v>
      </c>
      <c r="H11" s="28">
        <f>'別紙５-１ 経費精算額調書(1人目)'!H11+'別紙５-１ 経費精算額調書(2人目)'!H11+'別紙５-１ 経費精算額調書(3人目) '!H11+'別紙５-１ 経費精算額調書(4人目)  '!H11+'別紙５-１ 経費精算額調書(5人目)   '!H11</f>
        <v>0</v>
      </c>
      <c r="I11" s="28">
        <f>'別紙５-１ 経費精算額調書(1人目)'!I11+'別紙５-１ 経費精算額調書(2人目)'!I11+'別紙５-１ 経費精算額調書(3人目) '!I11+'別紙５-１ 経費精算額調書(4人目)  '!I11+'別紙５-１ 経費精算額調書(5人目)   '!I11</f>
        <v>0</v>
      </c>
      <c r="J11" s="28">
        <f>'別紙５-１ 経費精算額調書(1人目)'!J11+'別紙５-１ 経費精算額調書(2人目)'!J11+'別紙５-１ 経費精算額調書(3人目) '!J11+'別紙５-１ 経費精算額調書(4人目)  '!J11+'別紙５-１ 経費精算額調書(5人目)   '!J11</f>
        <v>0</v>
      </c>
      <c r="K11" s="28">
        <f>'別紙５-１ 経費精算額調書(1人目)'!K11+'別紙５-１ 経費精算額調書(2人目)'!K11+'別紙５-１ 経費精算額調書(3人目) '!K11+'別紙５-１ 経費精算額調書(4人目)  '!K11+'別紙５-１ 経費精算額調書(5人目)   '!K11</f>
        <v>0</v>
      </c>
      <c r="L11" s="28">
        <f>'別紙５-１ 経費精算額調書(1人目)'!L11+'別紙５-１ 経費精算額調書(2人目)'!L11+'別紙５-１ 経費精算額調書(3人目) '!L11+'別紙５-１ 経費精算額調書(4人目)  '!L11+'別紙５-１ 経費精算額調書(5人目)   '!L11</f>
        <v>0</v>
      </c>
      <c r="M11" s="28">
        <f>'別紙５-１ 経費精算額調書(1人目)'!M11+'別紙５-１ 経費精算額調書(2人目)'!M11+'別紙５-１ 経費精算額調書(3人目) '!M11+'別紙５-１ 経費精算額調書(4人目)  '!M11+'別紙５-１ 経費精算額調書(5人目)   '!M11</f>
        <v>0</v>
      </c>
      <c r="N11" s="31">
        <f>SUM(C11:M11)</f>
        <v>0</v>
      </c>
    </row>
    <row r="12" spans="1:14" ht="27.45" customHeight="1">
      <c r="A12" s="109"/>
      <c r="B12" s="27" t="s">
        <v>1</v>
      </c>
      <c r="C12" s="39"/>
      <c r="D12" s="39"/>
      <c r="E12" s="14">
        <f t="shared" ref="E12:M12" si="1">IF(E11="","",MIN(E9:E10))</f>
        <v>0</v>
      </c>
      <c r="F12" s="14">
        <f t="shared" si="1"/>
        <v>0</v>
      </c>
      <c r="G12" s="14">
        <f t="shared" si="1"/>
        <v>0</v>
      </c>
      <c r="H12" s="14">
        <f t="shared" si="1"/>
        <v>0</v>
      </c>
      <c r="I12" s="14">
        <f t="shared" si="1"/>
        <v>0</v>
      </c>
      <c r="J12" s="14">
        <f t="shared" si="1"/>
        <v>0</v>
      </c>
      <c r="K12" s="14">
        <f t="shared" si="1"/>
        <v>0</v>
      </c>
      <c r="L12" s="14">
        <f t="shared" si="1"/>
        <v>0</v>
      </c>
      <c r="M12" s="14">
        <f t="shared" si="1"/>
        <v>0</v>
      </c>
      <c r="N12" s="31">
        <f>SUM(C12:M12)</f>
        <v>0</v>
      </c>
    </row>
    <row r="13" spans="1:14" ht="33.75" customHeight="1">
      <c r="A13" s="95" t="s">
        <v>24</v>
      </c>
      <c r="B13" s="96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61">
        <f>'別紙５-１ 経費精算額調書(1人目)'!N13+'別紙５-１ 経費精算額調書(2人目)'!N13+'別紙５-１ 経費精算額調書(3人目) '!N13+'別紙５-１ 経費精算額調書(4人目)  '!N13+'別紙５-１ 経費精算額調書(5人目)   '!N13</f>
        <v>0</v>
      </c>
    </row>
    <row r="14" spans="1:14" ht="33.75" customHeight="1">
      <c r="A14" s="95" t="s">
        <v>25</v>
      </c>
      <c r="B14" s="96"/>
      <c r="C14" s="97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31">
        <f>N12-N13</f>
        <v>0</v>
      </c>
    </row>
    <row r="15" spans="1:14" ht="33.75" customHeight="1" thickBot="1">
      <c r="A15" s="91" t="s">
        <v>30</v>
      </c>
      <c r="B15" s="92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33">
        <f>ROUNDDOWN((N14*3/4),0)</f>
        <v>0</v>
      </c>
    </row>
    <row r="16" spans="1:14" ht="18.75" customHeight="1" thickTop="1">
      <c r="A16" s="15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8.75" customHeight="1">
      <c r="A17" s="17" t="s">
        <v>27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8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9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3">
    <mergeCell ref="A15:B15"/>
    <mergeCell ref="C15:M15"/>
    <mergeCell ref="A14:B14"/>
    <mergeCell ref="C14:M14"/>
    <mergeCell ref="C1:N1"/>
    <mergeCell ref="A3:B3"/>
    <mergeCell ref="C3:G3"/>
    <mergeCell ref="I3:J3"/>
    <mergeCell ref="A5:B5"/>
    <mergeCell ref="A6:A8"/>
    <mergeCell ref="A9:A12"/>
    <mergeCell ref="A13:B13"/>
    <mergeCell ref="C13:M13"/>
  </mergeCells>
  <phoneticPr fontId="1"/>
  <pageMargins left="0.31496062992125984" right="0.31496062992125984" top="0.98425196850393704" bottom="0.39370078740157483" header="0.31496062992125984" footer="0.31496062992125984"/>
  <pageSetup paperSize="9" scale="89" orientation="landscape" r:id="rId1"/>
  <headerFooter>
    <oddFooter>&amp;R&amp;"ＭＳ Ｐ明朝,標準"（人件費）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workbookViewId="0">
      <selection activeCell="H11" sqref="H11:J11"/>
    </sheetView>
  </sheetViews>
  <sheetFormatPr defaultColWidth="9" defaultRowHeight="23.25" customHeight="1"/>
  <cols>
    <col min="1" max="1" width="6.77734375" style="2" customWidth="1"/>
    <col min="2" max="2" width="30.77734375" style="1" customWidth="1"/>
    <col min="3" max="4" width="8.6640625" style="1" customWidth="1"/>
    <col min="5" max="13" width="10.109375" style="1" customWidth="1"/>
    <col min="14" max="14" width="12.77734375" style="1" customWidth="1"/>
    <col min="15" max="16384" width="9" style="1"/>
  </cols>
  <sheetData>
    <row r="1" spans="1:14" ht="23.25" customHeight="1">
      <c r="A1" s="3" t="s">
        <v>64</v>
      </c>
      <c r="B1" s="4"/>
      <c r="C1" s="99" t="s">
        <v>63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7.5" customHeight="1">
      <c r="A2" s="5"/>
      <c r="B2" s="5"/>
      <c r="C2" s="5"/>
      <c r="D2" s="5"/>
      <c r="E2" s="5"/>
      <c r="F2" s="5"/>
      <c r="G2" s="5"/>
      <c r="H2" s="5"/>
      <c r="I2" s="38"/>
      <c r="J2" s="38"/>
      <c r="K2" s="38"/>
      <c r="L2" s="6"/>
      <c r="M2" s="6"/>
      <c r="N2" s="6"/>
    </row>
    <row r="3" spans="1:14" ht="29.25" customHeight="1">
      <c r="A3" s="100" t="s">
        <v>20</v>
      </c>
      <c r="B3" s="100"/>
      <c r="C3" s="110"/>
      <c r="D3" s="111"/>
      <c r="E3" s="111"/>
      <c r="F3" s="111"/>
      <c r="G3" s="111"/>
      <c r="H3" s="40" t="s">
        <v>29</v>
      </c>
      <c r="I3" s="110"/>
      <c r="J3" s="111"/>
      <c r="K3" s="111"/>
      <c r="L3" s="111"/>
      <c r="M3" s="111"/>
      <c r="N3" s="112"/>
    </row>
    <row r="4" spans="1:14" ht="16.5" customHeight="1">
      <c r="A4" s="7"/>
      <c r="B4" s="7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10"/>
    </row>
    <row r="5" spans="1:14" ht="21" customHeight="1">
      <c r="A5" s="101" t="s">
        <v>31</v>
      </c>
      <c r="B5" s="105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  <c r="H5" s="11" t="s">
        <v>14</v>
      </c>
      <c r="I5" s="11" t="s">
        <v>13</v>
      </c>
      <c r="J5" s="11" t="s">
        <v>12</v>
      </c>
      <c r="K5" s="11" t="s">
        <v>11</v>
      </c>
      <c r="L5" s="11" t="s">
        <v>10</v>
      </c>
      <c r="M5" s="11" t="s">
        <v>9</v>
      </c>
      <c r="N5" s="11" t="s">
        <v>8</v>
      </c>
    </row>
    <row r="6" spans="1:14" ht="28.2" customHeight="1">
      <c r="A6" s="106" t="s">
        <v>7</v>
      </c>
      <c r="B6" s="12" t="s">
        <v>6</v>
      </c>
      <c r="C6" s="36"/>
      <c r="D6" s="36"/>
      <c r="E6" s="34"/>
      <c r="F6" s="34"/>
      <c r="G6" s="34"/>
      <c r="H6" s="74"/>
      <c r="I6" s="74"/>
      <c r="J6" s="74"/>
      <c r="K6" s="34"/>
      <c r="L6" s="34"/>
      <c r="M6" s="34"/>
      <c r="N6" s="28">
        <f>SUM(E6:M6)</f>
        <v>0</v>
      </c>
    </row>
    <row r="7" spans="1:14" ht="28.2" customHeight="1">
      <c r="A7" s="106"/>
      <c r="B7" s="12" t="s">
        <v>5</v>
      </c>
      <c r="C7" s="37"/>
      <c r="D7" s="37"/>
      <c r="E7" s="34"/>
      <c r="F7" s="34"/>
      <c r="G7" s="34"/>
      <c r="H7" s="74"/>
      <c r="I7" s="74"/>
      <c r="J7" s="74"/>
      <c r="K7" s="34"/>
      <c r="L7" s="34"/>
      <c r="M7" s="34"/>
      <c r="N7" s="28">
        <f>SUM(E7:M7)</f>
        <v>0</v>
      </c>
    </row>
    <row r="8" spans="1:14" ht="30.6" customHeight="1" thickBot="1">
      <c r="A8" s="106"/>
      <c r="B8" s="12" t="s">
        <v>26</v>
      </c>
      <c r="C8" s="36"/>
      <c r="D8" s="36"/>
      <c r="E8" s="34"/>
      <c r="F8" s="34"/>
      <c r="G8" s="34"/>
      <c r="H8" s="74"/>
      <c r="I8" s="74"/>
      <c r="J8" s="74"/>
      <c r="K8" s="34"/>
      <c r="L8" s="34"/>
      <c r="M8" s="34"/>
      <c r="N8" s="28">
        <f>SUM(E8:M8)</f>
        <v>0</v>
      </c>
    </row>
    <row r="9" spans="1:14" ht="21" customHeight="1" thickTop="1">
      <c r="A9" s="107" t="s">
        <v>4</v>
      </c>
      <c r="B9" s="25" t="s">
        <v>28</v>
      </c>
      <c r="C9" s="24"/>
      <c r="D9" s="24"/>
      <c r="E9" s="29" t="str">
        <f t="shared" ref="E9:L9" si="0">IF(E6="","",SUM(E6:E8))</f>
        <v/>
      </c>
      <c r="F9" s="29" t="str">
        <f t="shared" si="0"/>
        <v/>
      </c>
      <c r="G9" s="29" t="str">
        <f t="shared" si="0"/>
        <v/>
      </c>
      <c r="H9" s="29" t="str">
        <f t="shared" si="0"/>
        <v/>
      </c>
      <c r="I9" s="29" t="str">
        <f t="shared" si="0"/>
        <v/>
      </c>
      <c r="J9" s="29" t="str">
        <f t="shared" si="0"/>
        <v/>
      </c>
      <c r="K9" s="29" t="str">
        <f t="shared" si="0"/>
        <v/>
      </c>
      <c r="L9" s="29" t="str">
        <f t="shared" si="0"/>
        <v/>
      </c>
      <c r="M9" s="29" t="str">
        <f>IF(M6="","",SUM(M6:M8))</f>
        <v/>
      </c>
      <c r="N9" s="30">
        <f t="shared" ref="N9" si="1">SUM(C9:M9)</f>
        <v>0</v>
      </c>
    </row>
    <row r="10" spans="1:14" ht="25.2" customHeight="1">
      <c r="A10" s="108"/>
      <c r="B10" s="26" t="s">
        <v>3</v>
      </c>
      <c r="C10" s="39"/>
      <c r="D10" s="39"/>
      <c r="E10" s="28" t="str">
        <f>IF(E11="","",VLOOKUP(E11,'(参考)勤務日数による上限額の変動'!$A$4:$B$34,2,FALSE))</f>
        <v/>
      </c>
      <c r="F10" s="28" t="str">
        <f>IF(F11="","",VLOOKUP(F11,'(参考)勤務日数による上限額の変動'!$A$4:$B$34,2,FALSE))</f>
        <v/>
      </c>
      <c r="G10" s="28" t="str">
        <f>IF(G11="","",VLOOKUP(G11,'(参考)勤務日数による上限額の変動'!$A$4:$B$34,2,FALSE))</f>
        <v/>
      </c>
      <c r="H10" s="28" t="str">
        <f>IF(H11="","",VLOOKUP(H11,'(参考)勤務日数による上限額の変動'!$A$4:$B$34,2,FALSE))</f>
        <v/>
      </c>
      <c r="I10" s="28" t="str">
        <f>IF(I11="","",VLOOKUP(I11,'(参考)勤務日数による上限額の変動'!$A$4:$B$34,2,FALSE))</f>
        <v/>
      </c>
      <c r="J10" s="28" t="str">
        <f>IF(J11="","",VLOOKUP(J11,'(参考)勤務日数による上限額の変動'!$A$4:$B$34,2,FALSE))</f>
        <v/>
      </c>
      <c r="K10" s="28" t="str">
        <f>IF(K11="","",VLOOKUP(K11,'(参考)勤務日数による上限額の変動'!$A$4:$B$34,2,FALSE))</f>
        <v/>
      </c>
      <c r="L10" s="28" t="str">
        <f>IF(L11="","",VLOOKUP(L11,'(参考)勤務日数による上限額の変動'!$A$4:$B$34,2,FALSE))</f>
        <v/>
      </c>
      <c r="M10" s="28" t="str">
        <f>IF(M11="","",VLOOKUP(M11,'(参考)勤務日数による上限額の変動'!$A$4:$B$34,2,FALSE))</f>
        <v/>
      </c>
      <c r="N10" s="32"/>
    </row>
    <row r="11" spans="1:14" ht="24.45" customHeight="1">
      <c r="A11" s="108"/>
      <c r="B11" s="13" t="s">
        <v>2</v>
      </c>
      <c r="C11" s="39"/>
      <c r="D11" s="39"/>
      <c r="E11" s="34"/>
      <c r="F11" s="34"/>
      <c r="G11" s="34"/>
      <c r="H11" s="34"/>
      <c r="I11" s="34"/>
      <c r="J11" s="34"/>
      <c r="K11" s="34"/>
      <c r="L11" s="34"/>
      <c r="M11" s="34"/>
      <c r="N11" s="31">
        <f>SUM(C11:M11)</f>
        <v>0</v>
      </c>
    </row>
    <row r="12" spans="1:14" ht="27.45" customHeight="1">
      <c r="A12" s="109"/>
      <c r="B12" s="27" t="s">
        <v>1</v>
      </c>
      <c r="C12" s="39"/>
      <c r="D12" s="39"/>
      <c r="E12" s="14" t="str">
        <f t="shared" ref="E12:K12" si="2">IF(E11="","",MIN(E9:E10))</f>
        <v/>
      </c>
      <c r="F12" s="14" t="str">
        <f t="shared" si="2"/>
        <v/>
      </c>
      <c r="G12" s="14" t="str">
        <f t="shared" si="2"/>
        <v/>
      </c>
      <c r="H12" s="14" t="str">
        <f t="shared" si="2"/>
        <v/>
      </c>
      <c r="I12" s="14" t="str">
        <f t="shared" si="2"/>
        <v/>
      </c>
      <c r="J12" s="14" t="str">
        <f t="shared" si="2"/>
        <v/>
      </c>
      <c r="K12" s="14" t="str">
        <f t="shared" si="2"/>
        <v/>
      </c>
      <c r="L12" s="14" t="str">
        <f>IF(L11="","",MIN(L9:L10))</f>
        <v/>
      </c>
      <c r="M12" s="14" t="str">
        <f>IF(M11="","",MIN(M9:M10))</f>
        <v/>
      </c>
      <c r="N12" s="31">
        <f>SUM(C12:M12)</f>
        <v>0</v>
      </c>
    </row>
    <row r="13" spans="1:14" ht="33.75" customHeight="1">
      <c r="A13" s="95" t="s">
        <v>24</v>
      </c>
      <c r="B13" s="96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35"/>
    </row>
    <row r="14" spans="1:14" ht="33.75" customHeight="1">
      <c r="A14" s="95" t="s">
        <v>25</v>
      </c>
      <c r="B14" s="96"/>
      <c r="C14" s="97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31">
        <f>N12-N13</f>
        <v>0</v>
      </c>
    </row>
    <row r="15" spans="1:14" ht="33.75" customHeight="1" thickBot="1">
      <c r="A15" s="91" t="s">
        <v>30</v>
      </c>
      <c r="B15" s="92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33">
        <f>ROUNDDOWN((N14*3/4),0)</f>
        <v>0</v>
      </c>
    </row>
    <row r="16" spans="1:14" ht="18.75" customHeight="1" thickTop="1">
      <c r="A16" s="15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8.75" customHeight="1">
      <c r="A17" s="17" t="s">
        <v>27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8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9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3">
    <mergeCell ref="C1:N1"/>
    <mergeCell ref="A3:B3"/>
    <mergeCell ref="A5:B5"/>
    <mergeCell ref="A6:A8"/>
    <mergeCell ref="A9:A12"/>
    <mergeCell ref="C3:G3"/>
    <mergeCell ref="I3:N3"/>
    <mergeCell ref="A14:B14"/>
    <mergeCell ref="C14:M14"/>
    <mergeCell ref="A15:B15"/>
    <mergeCell ref="C15:M15"/>
    <mergeCell ref="C13:M13"/>
    <mergeCell ref="A13:B13"/>
  </mergeCells>
  <phoneticPr fontId="1"/>
  <dataValidations count="1">
    <dataValidation type="whole" allowBlank="1" showInputMessage="1" showErrorMessage="1" error="31日以内で入力してください" sqref="E11:M11" xr:uid="{00000000-0002-0000-0000-000000000000}">
      <formula1>1</formula1>
      <formula2>31</formula2>
    </dataValidation>
  </dataValidations>
  <pageMargins left="0.31496062992125984" right="0.31496062992125984" top="0.98425196850393704" bottom="0.39370078740157483" header="0.31496062992125984" footer="0.31496062992125984"/>
  <pageSetup paperSize="9" scale="71" orientation="landscape" r:id="rId1"/>
  <headerFooter>
    <oddFooter>&amp;R&amp;"ＭＳ Ｐ明朝,標準"（人件費）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93CB-0DD8-4A50-B5A7-BCBC833CB66D}">
  <sheetPr>
    <pageSetUpPr fitToPage="1"/>
  </sheetPr>
  <dimension ref="A1:N19"/>
  <sheetViews>
    <sheetView workbookViewId="0">
      <selection activeCell="D22" sqref="D22"/>
    </sheetView>
  </sheetViews>
  <sheetFormatPr defaultColWidth="9" defaultRowHeight="23.25" customHeight="1"/>
  <cols>
    <col min="1" max="1" width="6.77734375" style="2" customWidth="1"/>
    <col min="2" max="2" width="30.77734375" style="1" customWidth="1"/>
    <col min="3" max="4" width="8.6640625" style="1" customWidth="1"/>
    <col min="5" max="13" width="10.109375" style="1" customWidth="1"/>
    <col min="14" max="14" width="12.77734375" style="1" customWidth="1"/>
    <col min="15" max="16384" width="9" style="1"/>
  </cols>
  <sheetData>
    <row r="1" spans="1:14" ht="23.25" customHeight="1">
      <c r="A1" s="3" t="s">
        <v>64</v>
      </c>
      <c r="B1" s="4"/>
      <c r="C1" s="99" t="s">
        <v>63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7.5" customHeight="1">
      <c r="A2" s="5"/>
      <c r="B2" s="5"/>
      <c r="C2" s="5"/>
      <c r="D2" s="5"/>
      <c r="E2" s="5"/>
      <c r="F2" s="5"/>
      <c r="G2" s="5"/>
      <c r="H2" s="5"/>
      <c r="I2" s="38"/>
      <c r="J2" s="38"/>
      <c r="K2" s="38"/>
      <c r="L2" s="6"/>
      <c r="M2" s="6"/>
      <c r="N2" s="6"/>
    </row>
    <row r="3" spans="1:14" ht="29.25" customHeight="1">
      <c r="A3" s="100" t="s">
        <v>20</v>
      </c>
      <c r="B3" s="100"/>
      <c r="C3" s="110"/>
      <c r="D3" s="111"/>
      <c r="E3" s="111"/>
      <c r="F3" s="111"/>
      <c r="G3" s="111"/>
      <c r="H3" s="40" t="s">
        <v>29</v>
      </c>
      <c r="I3" s="110"/>
      <c r="J3" s="111"/>
      <c r="K3" s="111"/>
      <c r="L3" s="111"/>
      <c r="M3" s="111"/>
      <c r="N3" s="112"/>
    </row>
    <row r="4" spans="1:14" ht="16.5" customHeight="1">
      <c r="A4" s="7"/>
      <c r="B4" s="7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10"/>
    </row>
    <row r="5" spans="1:14" ht="21" customHeight="1">
      <c r="A5" s="101" t="s">
        <v>31</v>
      </c>
      <c r="B5" s="105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  <c r="H5" s="11" t="s">
        <v>14</v>
      </c>
      <c r="I5" s="11" t="s">
        <v>13</v>
      </c>
      <c r="J5" s="11" t="s">
        <v>12</v>
      </c>
      <c r="K5" s="11" t="s">
        <v>11</v>
      </c>
      <c r="L5" s="11" t="s">
        <v>10</v>
      </c>
      <c r="M5" s="11" t="s">
        <v>9</v>
      </c>
      <c r="N5" s="11" t="s">
        <v>8</v>
      </c>
    </row>
    <row r="6" spans="1:14" ht="28.2" customHeight="1">
      <c r="A6" s="106" t="s">
        <v>7</v>
      </c>
      <c r="B6" s="12" t="s">
        <v>6</v>
      </c>
      <c r="C6" s="39"/>
      <c r="D6" s="39"/>
      <c r="E6" s="34"/>
      <c r="F6" s="34"/>
      <c r="G6" s="34"/>
      <c r="H6" s="34"/>
      <c r="I6" s="34"/>
      <c r="J6" s="34"/>
      <c r="K6" s="34"/>
      <c r="L6" s="34"/>
      <c r="M6" s="34"/>
      <c r="N6" s="28">
        <f>SUM(E6:M6)</f>
        <v>0</v>
      </c>
    </row>
    <row r="7" spans="1:14" ht="28.2" customHeight="1">
      <c r="A7" s="106"/>
      <c r="B7" s="12" t="s">
        <v>5</v>
      </c>
      <c r="C7" s="39"/>
      <c r="D7" s="39"/>
      <c r="E7" s="34"/>
      <c r="F7" s="34"/>
      <c r="G7" s="34"/>
      <c r="H7" s="34"/>
      <c r="I7" s="34"/>
      <c r="J7" s="34"/>
      <c r="K7" s="34"/>
      <c r="L7" s="34"/>
      <c r="M7" s="34"/>
      <c r="N7" s="28">
        <f>SUM(E7:M7)</f>
        <v>0</v>
      </c>
    </row>
    <row r="8" spans="1:14" ht="30.6" customHeight="1" thickBot="1">
      <c r="A8" s="106"/>
      <c r="B8" s="12" t="s">
        <v>26</v>
      </c>
      <c r="C8" s="39"/>
      <c r="D8" s="39"/>
      <c r="E8" s="34"/>
      <c r="F8" s="34"/>
      <c r="G8" s="34"/>
      <c r="H8" s="34"/>
      <c r="I8" s="34"/>
      <c r="J8" s="34"/>
      <c r="K8" s="34"/>
      <c r="L8" s="34"/>
      <c r="M8" s="34"/>
      <c r="N8" s="28">
        <f>SUM(E8:M8)</f>
        <v>0</v>
      </c>
    </row>
    <row r="9" spans="1:14" ht="21" customHeight="1" thickTop="1">
      <c r="A9" s="107" t="s">
        <v>4</v>
      </c>
      <c r="B9" s="25" t="s">
        <v>28</v>
      </c>
      <c r="C9" s="24"/>
      <c r="D9" s="24"/>
      <c r="E9" s="29" t="str">
        <f t="shared" ref="E9:L9" si="0">IF(E6="","",SUM(E6:E8))</f>
        <v/>
      </c>
      <c r="F9" s="29" t="str">
        <f t="shared" si="0"/>
        <v/>
      </c>
      <c r="G9" s="29" t="str">
        <f t="shared" si="0"/>
        <v/>
      </c>
      <c r="H9" s="29" t="str">
        <f t="shared" si="0"/>
        <v/>
      </c>
      <c r="I9" s="29" t="str">
        <f t="shared" si="0"/>
        <v/>
      </c>
      <c r="J9" s="29" t="str">
        <f t="shared" si="0"/>
        <v/>
      </c>
      <c r="K9" s="29" t="str">
        <f t="shared" si="0"/>
        <v/>
      </c>
      <c r="L9" s="29" t="str">
        <f t="shared" si="0"/>
        <v/>
      </c>
      <c r="M9" s="29" t="str">
        <f>IF(M6="","",SUM(M6:M8))</f>
        <v/>
      </c>
      <c r="N9" s="30">
        <f t="shared" ref="N9" si="1">SUM(C9:M9)</f>
        <v>0</v>
      </c>
    </row>
    <row r="10" spans="1:14" ht="25.2" customHeight="1">
      <c r="A10" s="108"/>
      <c r="B10" s="26" t="s">
        <v>3</v>
      </c>
      <c r="C10" s="39"/>
      <c r="D10" s="39"/>
      <c r="E10" s="28" t="str">
        <f>IF(E11="","",VLOOKUP(E11,'(参考)勤務日数による上限額の変動'!$A$4:$B$34,2,FALSE))</f>
        <v/>
      </c>
      <c r="F10" s="28" t="str">
        <f>IF(F11="","",VLOOKUP(F11,'(参考)勤務日数による上限額の変動'!$A$4:$B$34,2,FALSE))</f>
        <v/>
      </c>
      <c r="G10" s="28" t="str">
        <f>IF(G11="","",VLOOKUP(G11,'(参考)勤務日数による上限額の変動'!$A$4:$B$34,2,FALSE))</f>
        <v/>
      </c>
      <c r="H10" s="28" t="str">
        <f>IF(H11="","",VLOOKUP(H11,'(参考)勤務日数による上限額の変動'!$A$4:$B$34,2,FALSE))</f>
        <v/>
      </c>
      <c r="I10" s="28" t="str">
        <f>IF(I11="","",VLOOKUP(I11,'(参考)勤務日数による上限額の変動'!$A$4:$B$34,2,FALSE))</f>
        <v/>
      </c>
      <c r="J10" s="28" t="str">
        <f>IF(J11="","",VLOOKUP(J11,'(参考)勤務日数による上限額の変動'!$A$4:$B$34,2,FALSE))</f>
        <v/>
      </c>
      <c r="K10" s="28" t="str">
        <f>IF(K11="","",VLOOKUP(K11,'(参考)勤務日数による上限額の変動'!$A$4:$B$34,2,FALSE))</f>
        <v/>
      </c>
      <c r="L10" s="28" t="str">
        <f>IF(L11="","",VLOOKUP(L11,'(参考)勤務日数による上限額の変動'!$A$4:$B$34,2,FALSE))</f>
        <v/>
      </c>
      <c r="M10" s="28" t="str">
        <f>IF(M11="","",VLOOKUP(M11,'(参考)勤務日数による上限額の変動'!$A$4:$B$34,2,FALSE))</f>
        <v/>
      </c>
      <c r="N10" s="32"/>
    </row>
    <row r="11" spans="1:14" ht="24.45" customHeight="1">
      <c r="A11" s="108"/>
      <c r="B11" s="13" t="s">
        <v>2</v>
      </c>
      <c r="C11" s="39"/>
      <c r="D11" s="39"/>
      <c r="E11" s="34"/>
      <c r="F11" s="34"/>
      <c r="G11" s="34"/>
      <c r="H11" s="34"/>
      <c r="I11" s="34"/>
      <c r="J11" s="34"/>
      <c r="K11" s="34"/>
      <c r="L11" s="34"/>
      <c r="M11" s="34"/>
      <c r="N11" s="31">
        <f>SUM(C11:M11)</f>
        <v>0</v>
      </c>
    </row>
    <row r="12" spans="1:14" ht="27.45" customHeight="1">
      <c r="A12" s="109"/>
      <c r="B12" s="27" t="s">
        <v>1</v>
      </c>
      <c r="C12" s="39"/>
      <c r="D12" s="39"/>
      <c r="E12" s="14" t="str">
        <f t="shared" ref="E12:K12" si="2">IF(E11="","",MIN(E9:E10))</f>
        <v/>
      </c>
      <c r="F12" s="14" t="str">
        <f t="shared" si="2"/>
        <v/>
      </c>
      <c r="G12" s="14" t="str">
        <f t="shared" si="2"/>
        <v/>
      </c>
      <c r="H12" s="14" t="str">
        <f t="shared" si="2"/>
        <v/>
      </c>
      <c r="I12" s="14" t="str">
        <f t="shared" si="2"/>
        <v/>
      </c>
      <c r="J12" s="14" t="str">
        <f t="shared" si="2"/>
        <v/>
      </c>
      <c r="K12" s="14" t="str">
        <f t="shared" si="2"/>
        <v/>
      </c>
      <c r="L12" s="14" t="str">
        <f>IF(L11="","",MIN(L9:L10))</f>
        <v/>
      </c>
      <c r="M12" s="14" t="str">
        <f>IF(M11="","",MIN(M9:M10))</f>
        <v/>
      </c>
      <c r="N12" s="31">
        <f>SUM(C12:M12)</f>
        <v>0</v>
      </c>
    </row>
    <row r="13" spans="1:14" ht="33.75" customHeight="1">
      <c r="A13" s="95" t="s">
        <v>24</v>
      </c>
      <c r="B13" s="96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35">
        <v>0</v>
      </c>
    </row>
    <row r="14" spans="1:14" ht="33.75" customHeight="1">
      <c r="A14" s="95" t="s">
        <v>25</v>
      </c>
      <c r="B14" s="96"/>
      <c r="C14" s="97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31">
        <f>N12-N13</f>
        <v>0</v>
      </c>
    </row>
    <row r="15" spans="1:14" ht="33.75" customHeight="1" thickBot="1">
      <c r="A15" s="91" t="s">
        <v>30</v>
      </c>
      <c r="B15" s="92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33">
        <f>ROUNDDOWN((N14*3/4),0)</f>
        <v>0</v>
      </c>
    </row>
    <row r="16" spans="1:14" ht="18.75" customHeight="1" thickTop="1">
      <c r="A16" s="15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8.75" customHeight="1">
      <c r="A17" s="17" t="s">
        <v>27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8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9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3">
    <mergeCell ref="A15:B15"/>
    <mergeCell ref="C15:M15"/>
    <mergeCell ref="C1:N1"/>
    <mergeCell ref="A3:B3"/>
    <mergeCell ref="C3:G3"/>
    <mergeCell ref="I3:N3"/>
    <mergeCell ref="A5:B5"/>
    <mergeCell ref="A6:A8"/>
    <mergeCell ref="A9:A12"/>
    <mergeCell ref="A13:B13"/>
    <mergeCell ref="C13:M13"/>
    <mergeCell ref="A14:B14"/>
    <mergeCell ref="C14:M14"/>
  </mergeCells>
  <phoneticPr fontId="1"/>
  <dataValidations count="1">
    <dataValidation type="whole" allowBlank="1" showInputMessage="1" showErrorMessage="1" error="31日以内で入力してください" sqref="E11:M11" xr:uid="{D6483F0D-3DDB-4C4F-96A3-A1CF27E7DC7D}">
      <formula1>1</formula1>
      <formula2>31</formula2>
    </dataValidation>
  </dataValidations>
  <pageMargins left="0.31496062992125984" right="0.31496062992125984" top="0.98425196850393704" bottom="0.39370078740157483" header="0.31496062992125984" footer="0.31496062992125984"/>
  <pageSetup paperSize="9" scale="71" orientation="landscape" r:id="rId1"/>
  <headerFooter>
    <oddFooter>&amp;R&amp;"ＭＳ Ｐ明朝,標準"（人件費）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38D2-BCFE-4B6C-8F86-688E55601EED}">
  <sheetPr>
    <pageSetUpPr fitToPage="1"/>
  </sheetPr>
  <dimension ref="A1:N19"/>
  <sheetViews>
    <sheetView workbookViewId="0"/>
  </sheetViews>
  <sheetFormatPr defaultColWidth="9" defaultRowHeight="23.25" customHeight="1"/>
  <cols>
    <col min="1" max="1" width="6.77734375" style="2" customWidth="1"/>
    <col min="2" max="2" width="30.77734375" style="1" customWidth="1"/>
    <col min="3" max="4" width="8.6640625" style="1" customWidth="1"/>
    <col min="5" max="13" width="10.109375" style="1" customWidth="1"/>
    <col min="14" max="14" width="12.77734375" style="1" customWidth="1"/>
    <col min="15" max="16384" width="9" style="1"/>
  </cols>
  <sheetData>
    <row r="1" spans="1:14" ht="23.25" customHeight="1">
      <c r="A1" s="3" t="s">
        <v>64</v>
      </c>
      <c r="B1" s="4"/>
      <c r="C1" s="99" t="s">
        <v>63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7.5" customHeight="1">
      <c r="A2" s="5"/>
      <c r="B2" s="5"/>
      <c r="C2" s="5"/>
      <c r="D2" s="5"/>
      <c r="E2" s="5"/>
      <c r="F2" s="5"/>
      <c r="G2" s="5"/>
      <c r="H2" s="5"/>
      <c r="I2" s="38"/>
      <c r="J2" s="38"/>
      <c r="K2" s="38"/>
      <c r="L2" s="6"/>
      <c r="M2" s="6"/>
      <c r="N2" s="6"/>
    </row>
    <row r="3" spans="1:14" ht="29.25" customHeight="1">
      <c r="A3" s="100" t="s">
        <v>20</v>
      </c>
      <c r="B3" s="100"/>
      <c r="C3" s="110"/>
      <c r="D3" s="111"/>
      <c r="E3" s="111"/>
      <c r="F3" s="111"/>
      <c r="G3" s="111"/>
      <c r="H3" s="40" t="s">
        <v>29</v>
      </c>
      <c r="I3" s="110"/>
      <c r="J3" s="111"/>
      <c r="K3" s="111"/>
      <c r="L3" s="111"/>
      <c r="M3" s="111"/>
      <c r="N3" s="112"/>
    </row>
    <row r="4" spans="1:14" ht="16.5" customHeight="1">
      <c r="A4" s="7"/>
      <c r="B4" s="7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10"/>
    </row>
    <row r="5" spans="1:14" ht="21" customHeight="1">
      <c r="A5" s="101" t="s">
        <v>31</v>
      </c>
      <c r="B5" s="105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  <c r="H5" s="11" t="s">
        <v>14</v>
      </c>
      <c r="I5" s="11" t="s">
        <v>13</v>
      </c>
      <c r="J5" s="11" t="s">
        <v>12</v>
      </c>
      <c r="K5" s="11" t="s">
        <v>11</v>
      </c>
      <c r="L5" s="11" t="s">
        <v>10</v>
      </c>
      <c r="M5" s="11" t="s">
        <v>9</v>
      </c>
      <c r="N5" s="11" t="s">
        <v>8</v>
      </c>
    </row>
    <row r="6" spans="1:14" ht="28.2" customHeight="1">
      <c r="A6" s="106" t="s">
        <v>7</v>
      </c>
      <c r="B6" s="12" t="s">
        <v>6</v>
      </c>
      <c r="C6" s="39"/>
      <c r="D6" s="39"/>
      <c r="E6" s="34"/>
      <c r="F6" s="34"/>
      <c r="G6" s="34"/>
      <c r="H6" s="34"/>
      <c r="I6" s="34"/>
      <c r="J6" s="34"/>
      <c r="K6" s="34"/>
      <c r="L6" s="34"/>
      <c r="M6" s="34"/>
      <c r="N6" s="28">
        <f>SUM(E6:M6)</f>
        <v>0</v>
      </c>
    </row>
    <row r="7" spans="1:14" ht="28.2" customHeight="1">
      <c r="A7" s="106"/>
      <c r="B7" s="12" t="s">
        <v>5</v>
      </c>
      <c r="C7" s="39"/>
      <c r="D7" s="39"/>
      <c r="E7" s="34"/>
      <c r="F7" s="34"/>
      <c r="G7" s="34"/>
      <c r="H7" s="34"/>
      <c r="I7" s="34"/>
      <c r="J7" s="34"/>
      <c r="K7" s="34"/>
      <c r="L7" s="34"/>
      <c r="M7" s="34"/>
      <c r="N7" s="28">
        <f>SUM(E7:M7)</f>
        <v>0</v>
      </c>
    </row>
    <row r="8" spans="1:14" ht="30.6" customHeight="1" thickBot="1">
      <c r="A8" s="106"/>
      <c r="B8" s="12" t="s">
        <v>26</v>
      </c>
      <c r="C8" s="39"/>
      <c r="D8" s="39"/>
      <c r="E8" s="34"/>
      <c r="F8" s="34"/>
      <c r="G8" s="34"/>
      <c r="H8" s="34"/>
      <c r="I8" s="34"/>
      <c r="J8" s="34"/>
      <c r="K8" s="34"/>
      <c r="L8" s="34"/>
      <c r="M8" s="34"/>
      <c r="N8" s="28">
        <f>SUM(E8:M8)</f>
        <v>0</v>
      </c>
    </row>
    <row r="9" spans="1:14" ht="21" customHeight="1" thickTop="1">
      <c r="A9" s="107" t="s">
        <v>4</v>
      </c>
      <c r="B9" s="25" t="s">
        <v>28</v>
      </c>
      <c r="C9" s="24"/>
      <c r="D9" s="24"/>
      <c r="E9" s="29" t="str">
        <f t="shared" ref="E9:L9" si="0">IF(E6="","",SUM(E6:E8))</f>
        <v/>
      </c>
      <c r="F9" s="29" t="str">
        <f t="shared" si="0"/>
        <v/>
      </c>
      <c r="G9" s="29" t="str">
        <f t="shared" si="0"/>
        <v/>
      </c>
      <c r="H9" s="29" t="str">
        <f t="shared" si="0"/>
        <v/>
      </c>
      <c r="I9" s="29" t="str">
        <f t="shared" si="0"/>
        <v/>
      </c>
      <c r="J9" s="29" t="str">
        <f t="shared" si="0"/>
        <v/>
      </c>
      <c r="K9" s="29" t="str">
        <f t="shared" si="0"/>
        <v/>
      </c>
      <c r="L9" s="29" t="str">
        <f t="shared" si="0"/>
        <v/>
      </c>
      <c r="M9" s="29" t="str">
        <f>IF(M6="","",SUM(M6:M8))</f>
        <v/>
      </c>
      <c r="N9" s="30">
        <f t="shared" ref="N9" si="1">SUM(C9:M9)</f>
        <v>0</v>
      </c>
    </row>
    <row r="10" spans="1:14" ht="25.2" customHeight="1">
      <c r="A10" s="108"/>
      <c r="B10" s="26" t="s">
        <v>3</v>
      </c>
      <c r="C10" s="39"/>
      <c r="D10" s="39"/>
      <c r="E10" s="28" t="str">
        <f>IF(E11="","",VLOOKUP(E11,'(参考)勤務日数による上限額の変動'!$A$4:$B$34,2,FALSE))</f>
        <v/>
      </c>
      <c r="F10" s="28" t="str">
        <f>IF(F11="","",VLOOKUP(F11,'(参考)勤務日数による上限額の変動'!$A$4:$B$34,2,FALSE))</f>
        <v/>
      </c>
      <c r="G10" s="28" t="str">
        <f>IF(G11="","",VLOOKUP(G11,'(参考)勤務日数による上限額の変動'!$A$4:$B$34,2,FALSE))</f>
        <v/>
      </c>
      <c r="H10" s="28" t="str">
        <f>IF(H11="","",VLOOKUP(H11,'(参考)勤務日数による上限額の変動'!$A$4:$B$34,2,FALSE))</f>
        <v/>
      </c>
      <c r="I10" s="28" t="str">
        <f>IF(I11="","",VLOOKUP(I11,'(参考)勤務日数による上限額の変動'!$A$4:$B$34,2,FALSE))</f>
        <v/>
      </c>
      <c r="J10" s="28" t="str">
        <f>IF(J11="","",VLOOKUP(J11,'(参考)勤務日数による上限額の変動'!$A$4:$B$34,2,FALSE))</f>
        <v/>
      </c>
      <c r="K10" s="28" t="str">
        <f>IF(K11="","",VLOOKUP(K11,'(参考)勤務日数による上限額の変動'!$A$4:$B$34,2,FALSE))</f>
        <v/>
      </c>
      <c r="L10" s="28" t="str">
        <f>IF(L11="","",VLOOKUP(L11,'(参考)勤務日数による上限額の変動'!$A$4:$B$34,2,FALSE))</f>
        <v/>
      </c>
      <c r="M10" s="28" t="str">
        <f>IF(M11="","",VLOOKUP(M11,'(参考)勤務日数による上限額の変動'!$A$4:$B$34,2,FALSE))</f>
        <v/>
      </c>
      <c r="N10" s="32"/>
    </row>
    <row r="11" spans="1:14" ht="24.45" customHeight="1">
      <c r="A11" s="108"/>
      <c r="B11" s="13" t="s">
        <v>2</v>
      </c>
      <c r="C11" s="39"/>
      <c r="D11" s="39"/>
      <c r="E11" s="34"/>
      <c r="F11" s="34"/>
      <c r="G11" s="34"/>
      <c r="H11" s="34"/>
      <c r="I11" s="34"/>
      <c r="J11" s="34"/>
      <c r="K11" s="34"/>
      <c r="L11" s="34"/>
      <c r="M11" s="34"/>
      <c r="N11" s="31">
        <f>SUM(C11:M11)</f>
        <v>0</v>
      </c>
    </row>
    <row r="12" spans="1:14" ht="27.45" customHeight="1">
      <c r="A12" s="109"/>
      <c r="B12" s="27" t="s">
        <v>1</v>
      </c>
      <c r="C12" s="39"/>
      <c r="D12" s="39"/>
      <c r="E12" s="14" t="str">
        <f t="shared" ref="E12:K12" si="2">IF(E11="","",MIN(E9:E10))</f>
        <v/>
      </c>
      <c r="F12" s="14" t="str">
        <f t="shared" si="2"/>
        <v/>
      </c>
      <c r="G12" s="14" t="str">
        <f t="shared" si="2"/>
        <v/>
      </c>
      <c r="H12" s="14" t="str">
        <f t="shared" si="2"/>
        <v/>
      </c>
      <c r="I12" s="14" t="str">
        <f t="shared" si="2"/>
        <v/>
      </c>
      <c r="J12" s="14" t="str">
        <f t="shared" si="2"/>
        <v/>
      </c>
      <c r="K12" s="14" t="str">
        <f t="shared" si="2"/>
        <v/>
      </c>
      <c r="L12" s="14" t="str">
        <f>IF(L11="","",MIN(L9:L10))</f>
        <v/>
      </c>
      <c r="M12" s="14" t="str">
        <f>IF(M11="","",MIN(M9:M10))</f>
        <v/>
      </c>
      <c r="N12" s="31">
        <f>SUM(C12:M12)</f>
        <v>0</v>
      </c>
    </row>
    <row r="13" spans="1:14" ht="33.75" customHeight="1">
      <c r="A13" s="95" t="s">
        <v>24</v>
      </c>
      <c r="B13" s="96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35">
        <v>0</v>
      </c>
    </row>
    <row r="14" spans="1:14" ht="33.75" customHeight="1">
      <c r="A14" s="95" t="s">
        <v>25</v>
      </c>
      <c r="B14" s="96"/>
      <c r="C14" s="97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31">
        <f>N12-N13</f>
        <v>0</v>
      </c>
    </row>
    <row r="15" spans="1:14" ht="33.75" customHeight="1" thickBot="1">
      <c r="A15" s="91" t="s">
        <v>30</v>
      </c>
      <c r="B15" s="92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33">
        <f>ROUNDDOWN((N14*3/4),0)</f>
        <v>0</v>
      </c>
    </row>
    <row r="16" spans="1:14" ht="18.75" customHeight="1" thickTop="1">
      <c r="A16" s="15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8.75" customHeight="1">
      <c r="A17" s="17" t="s">
        <v>27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8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9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3">
    <mergeCell ref="A15:B15"/>
    <mergeCell ref="C15:M15"/>
    <mergeCell ref="C1:N1"/>
    <mergeCell ref="A3:B3"/>
    <mergeCell ref="C3:G3"/>
    <mergeCell ref="I3:N3"/>
    <mergeCell ref="A5:B5"/>
    <mergeCell ref="A6:A8"/>
    <mergeCell ref="A9:A12"/>
    <mergeCell ref="A13:B13"/>
    <mergeCell ref="C13:M13"/>
    <mergeCell ref="A14:B14"/>
    <mergeCell ref="C14:M14"/>
  </mergeCells>
  <phoneticPr fontId="1"/>
  <dataValidations count="1">
    <dataValidation type="whole" allowBlank="1" showInputMessage="1" showErrorMessage="1" error="31日以内で入力してください" sqref="E11:M11" xr:uid="{6ECC57B7-3285-4833-8AD2-FF812BD6B897}">
      <formula1>1</formula1>
      <formula2>31</formula2>
    </dataValidation>
  </dataValidations>
  <pageMargins left="0.31496062992125984" right="0.31496062992125984" top="0.98425196850393704" bottom="0.39370078740157483" header="0.31496062992125984" footer="0.31496062992125984"/>
  <pageSetup paperSize="9" scale="71" orientation="landscape" r:id="rId1"/>
  <headerFooter>
    <oddFooter>&amp;R&amp;"ＭＳ Ｐ明朝,標準"（人件費）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B98E-3976-43A0-BC70-049C9A91E2D0}">
  <sheetPr>
    <pageSetUpPr fitToPage="1"/>
  </sheetPr>
  <dimension ref="A1:N19"/>
  <sheetViews>
    <sheetView workbookViewId="0">
      <selection activeCell="N13" sqref="N13"/>
    </sheetView>
  </sheetViews>
  <sheetFormatPr defaultColWidth="9" defaultRowHeight="23.25" customHeight="1"/>
  <cols>
    <col min="1" max="1" width="6.77734375" style="2" customWidth="1"/>
    <col min="2" max="2" width="30.77734375" style="1" customWidth="1"/>
    <col min="3" max="4" width="8.6640625" style="1" customWidth="1"/>
    <col min="5" max="13" width="10.109375" style="1" customWidth="1"/>
    <col min="14" max="14" width="12.77734375" style="1" customWidth="1"/>
    <col min="15" max="16384" width="9" style="1"/>
  </cols>
  <sheetData>
    <row r="1" spans="1:14" ht="23.25" customHeight="1">
      <c r="A1" s="3" t="s">
        <v>64</v>
      </c>
      <c r="B1" s="4"/>
      <c r="C1" s="99" t="s">
        <v>63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7.5" customHeight="1">
      <c r="A2" s="5"/>
      <c r="B2" s="5"/>
      <c r="C2" s="5"/>
      <c r="D2" s="5"/>
      <c r="E2" s="5"/>
      <c r="F2" s="5"/>
      <c r="G2" s="5"/>
      <c r="H2" s="5"/>
      <c r="I2" s="38"/>
      <c r="J2" s="38"/>
      <c r="K2" s="38"/>
      <c r="L2" s="6"/>
      <c r="M2" s="6"/>
      <c r="N2" s="6"/>
    </row>
    <row r="3" spans="1:14" ht="29.25" customHeight="1">
      <c r="A3" s="100" t="s">
        <v>20</v>
      </c>
      <c r="B3" s="100"/>
      <c r="C3" s="110"/>
      <c r="D3" s="111"/>
      <c r="E3" s="111"/>
      <c r="F3" s="111"/>
      <c r="G3" s="111"/>
      <c r="H3" s="40" t="s">
        <v>29</v>
      </c>
      <c r="I3" s="110"/>
      <c r="J3" s="111"/>
      <c r="K3" s="111"/>
      <c r="L3" s="111"/>
      <c r="M3" s="111"/>
      <c r="N3" s="112"/>
    </row>
    <row r="4" spans="1:14" ht="16.5" customHeight="1">
      <c r="A4" s="7"/>
      <c r="B4" s="7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10"/>
    </row>
    <row r="5" spans="1:14" ht="21" customHeight="1">
      <c r="A5" s="101" t="s">
        <v>31</v>
      </c>
      <c r="B5" s="105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  <c r="H5" s="11" t="s">
        <v>14</v>
      </c>
      <c r="I5" s="11" t="s">
        <v>13</v>
      </c>
      <c r="J5" s="11" t="s">
        <v>12</v>
      </c>
      <c r="K5" s="11" t="s">
        <v>11</v>
      </c>
      <c r="L5" s="11" t="s">
        <v>10</v>
      </c>
      <c r="M5" s="11" t="s">
        <v>9</v>
      </c>
      <c r="N5" s="11" t="s">
        <v>8</v>
      </c>
    </row>
    <row r="6" spans="1:14" ht="28.2" customHeight="1">
      <c r="A6" s="106" t="s">
        <v>7</v>
      </c>
      <c r="B6" s="12" t="s">
        <v>6</v>
      </c>
      <c r="C6" s="39"/>
      <c r="D6" s="39"/>
      <c r="E6" s="34"/>
      <c r="F6" s="34"/>
      <c r="G6" s="34"/>
      <c r="H6" s="34"/>
      <c r="I6" s="34"/>
      <c r="J6" s="34"/>
      <c r="K6" s="34"/>
      <c r="L6" s="34"/>
      <c r="M6" s="34"/>
      <c r="N6" s="28">
        <f>SUM(E6:M6)</f>
        <v>0</v>
      </c>
    </row>
    <row r="7" spans="1:14" ht="28.2" customHeight="1">
      <c r="A7" s="106"/>
      <c r="B7" s="12" t="s">
        <v>5</v>
      </c>
      <c r="C7" s="39"/>
      <c r="D7" s="39"/>
      <c r="E7" s="34"/>
      <c r="F7" s="34"/>
      <c r="G7" s="34"/>
      <c r="H7" s="34"/>
      <c r="I7" s="34"/>
      <c r="J7" s="34"/>
      <c r="K7" s="34"/>
      <c r="L7" s="34"/>
      <c r="M7" s="34"/>
      <c r="N7" s="28">
        <f>SUM(E7:M7)</f>
        <v>0</v>
      </c>
    </row>
    <row r="8" spans="1:14" ht="30.6" customHeight="1" thickBot="1">
      <c r="A8" s="106"/>
      <c r="B8" s="12" t="s">
        <v>26</v>
      </c>
      <c r="C8" s="39"/>
      <c r="D8" s="39"/>
      <c r="E8" s="34"/>
      <c r="F8" s="34"/>
      <c r="G8" s="34"/>
      <c r="H8" s="34"/>
      <c r="I8" s="34"/>
      <c r="J8" s="34"/>
      <c r="K8" s="34"/>
      <c r="L8" s="34"/>
      <c r="M8" s="34"/>
      <c r="N8" s="28">
        <f>SUM(E8:M8)</f>
        <v>0</v>
      </c>
    </row>
    <row r="9" spans="1:14" ht="21" customHeight="1" thickTop="1">
      <c r="A9" s="107" t="s">
        <v>4</v>
      </c>
      <c r="B9" s="25" t="s">
        <v>28</v>
      </c>
      <c r="C9" s="24"/>
      <c r="D9" s="24"/>
      <c r="E9" s="29" t="str">
        <f t="shared" ref="E9:L9" si="0">IF(E6="","",SUM(E6:E8))</f>
        <v/>
      </c>
      <c r="F9" s="29" t="str">
        <f t="shared" si="0"/>
        <v/>
      </c>
      <c r="G9" s="29" t="str">
        <f t="shared" si="0"/>
        <v/>
      </c>
      <c r="H9" s="29" t="str">
        <f t="shared" si="0"/>
        <v/>
      </c>
      <c r="I9" s="29" t="str">
        <f t="shared" si="0"/>
        <v/>
      </c>
      <c r="J9" s="29" t="str">
        <f t="shared" si="0"/>
        <v/>
      </c>
      <c r="K9" s="29" t="str">
        <f t="shared" si="0"/>
        <v/>
      </c>
      <c r="L9" s="29" t="str">
        <f t="shared" si="0"/>
        <v/>
      </c>
      <c r="M9" s="29" t="str">
        <f>IF(M6="","",SUM(M6:M8))</f>
        <v/>
      </c>
      <c r="N9" s="30">
        <f t="shared" ref="N9" si="1">SUM(C9:M9)</f>
        <v>0</v>
      </c>
    </row>
    <row r="10" spans="1:14" ht="25.2" customHeight="1">
      <c r="A10" s="108"/>
      <c r="B10" s="26" t="s">
        <v>3</v>
      </c>
      <c r="C10" s="39"/>
      <c r="D10" s="39"/>
      <c r="E10" s="28" t="str">
        <f>IF(E11="","",VLOOKUP(E11,'(参考)勤務日数による上限額の変動'!$A$4:$B$34,2,FALSE))</f>
        <v/>
      </c>
      <c r="F10" s="28" t="str">
        <f>IF(F11="","",VLOOKUP(F11,'(参考)勤務日数による上限額の変動'!$A$4:$B$34,2,FALSE))</f>
        <v/>
      </c>
      <c r="G10" s="28" t="str">
        <f>IF(G11="","",VLOOKUP(G11,'(参考)勤務日数による上限額の変動'!$A$4:$B$34,2,FALSE))</f>
        <v/>
      </c>
      <c r="H10" s="28" t="str">
        <f>IF(H11="","",VLOOKUP(H11,'(参考)勤務日数による上限額の変動'!$A$4:$B$34,2,FALSE))</f>
        <v/>
      </c>
      <c r="I10" s="28" t="str">
        <f>IF(I11="","",VLOOKUP(I11,'(参考)勤務日数による上限額の変動'!$A$4:$B$34,2,FALSE))</f>
        <v/>
      </c>
      <c r="J10" s="28" t="str">
        <f>IF(J11="","",VLOOKUP(J11,'(参考)勤務日数による上限額の変動'!$A$4:$B$34,2,FALSE))</f>
        <v/>
      </c>
      <c r="K10" s="28" t="str">
        <f>IF(K11="","",VLOOKUP(K11,'(参考)勤務日数による上限額の変動'!$A$4:$B$34,2,FALSE))</f>
        <v/>
      </c>
      <c r="L10" s="28" t="str">
        <f>IF(L11="","",VLOOKUP(L11,'(参考)勤務日数による上限額の変動'!$A$4:$B$34,2,FALSE))</f>
        <v/>
      </c>
      <c r="M10" s="28" t="str">
        <f>IF(M11="","",VLOOKUP(M11,'(参考)勤務日数による上限額の変動'!$A$4:$B$34,2,FALSE))</f>
        <v/>
      </c>
      <c r="N10" s="32"/>
    </row>
    <row r="11" spans="1:14" ht="24.45" customHeight="1">
      <c r="A11" s="108"/>
      <c r="B11" s="13" t="s">
        <v>2</v>
      </c>
      <c r="C11" s="39"/>
      <c r="D11" s="39"/>
      <c r="E11" s="34"/>
      <c r="F11" s="34"/>
      <c r="G11" s="34"/>
      <c r="H11" s="34"/>
      <c r="I11" s="34"/>
      <c r="J11" s="34"/>
      <c r="K11" s="34"/>
      <c r="L11" s="34"/>
      <c r="M11" s="34"/>
      <c r="N11" s="31">
        <f>SUM(C11:M11)</f>
        <v>0</v>
      </c>
    </row>
    <row r="12" spans="1:14" ht="27.45" customHeight="1">
      <c r="A12" s="109"/>
      <c r="B12" s="27" t="s">
        <v>1</v>
      </c>
      <c r="C12" s="39"/>
      <c r="D12" s="39"/>
      <c r="E12" s="14" t="str">
        <f t="shared" ref="E12:K12" si="2">IF(E11="","",MIN(E9:E10))</f>
        <v/>
      </c>
      <c r="F12" s="14" t="str">
        <f t="shared" si="2"/>
        <v/>
      </c>
      <c r="G12" s="14" t="str">
        <f t="shared" si="2"/>
        <v/>
      </c>
      <c r="H12" s="14" t="str">
        <f t="shared" si="2"/>
        <v/>
      </c>
      <c r="I12" s="14" t="str">
        <f t="shared" si="2"/>
        <v/>
      </c>
      <c r="J12" s="14" t="str">
        <f t="shared" si="2"/>
        <v/>
      </c>
      <c r="K12" s="14" t="str">
        <f t="shared" si="2"/>
        <v/>
      </c>
      <c r="L12" s="14" t="str">
        <f>IF(L11="","",MIN(L9:L10))</f>
        <v/>
      </c>
      <c r="M12" s="14" t="str">
        <f>IF(M11="","",MIN(M9:M10))</f>
        <v/>
      </c>
      <c r="N12" s="31">
        <f>SUM(C12:M12)</f>
        <v>0</v>
      </c>
    </row>
    <row r="13" spans="1:14" ht="33.75" customHeight="1">
      <c r="A13" s="95" t="s">
        <v>24</v>
      </c>
      <c r="B13" s="96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35">
        <v>0</v>
      </c>
    </row>
    <row r="14" spans="1:14" ht="33.75" customHeight="1">
      <c r="A14" s="95" t="s">
        <v>25</v>
      </c>
      <c r="B14" s="96"/>
      <c r="C14" s="97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31">
        <f>N12-N13</f>
        <v>0</v>
      </c>
    </row>
    <row r="15" spans="1:14" ht="33.75" customHeight="1" thickBot="1">
      <c r="A15" s="91" t="s">
        <v>30</v>
      </c>
      <c r="B15" s="92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33">
        <f>ROUNDDOWN((N14*3/4),0)</f>
        <v>0</v>
      </c>
    </row>
    <row r="16" spans="1:14" ht="18.75" customHeight="1" thickTop="1">
      <c r="A16" s="15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8.75" customHeight="1">
      <c r="A17" s="17" t="s">
        <v>27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8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9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3">
    <mergeCell ref="A15:B15"/>
    <mergeCell ref="C15:M15"/>
    <mergeCell ref="C1:N1"/>
    <mergeCell ref="A3:B3"/>
    <mergeCell ref="C3:G3"/>
    <mergeCell ref="I3:N3"/>
    <mergeCell ref="A5:B5"/>
    <mergeCell ref="A6:A8"/>
    <mergeCell ref="A9:A12"/>
    <mergeCell ref="A13:B13"/>
    <mergeCell ref="C13:M13"/>
    <mergeCell ref="A14:B14"/>
    <mergeCell ref="C14:M14"/>
  </mergeCells>
  <phoneticPr fontId="1"/>
  <dataValidations count="1">
    <dataValidation type="whole" allowBlank="1" showInputMessage="1" showErrorMessage="1" error="31日以内で入力してください" sqref="E11:M11" xr:uid="{F93BA66A-1E0C-425F-9A20-96D041343C13}">
      <formula1>1</formula1>
      <formula2>31</formula2>
    </dataValidation>
  </dataValidations>
  <pageMargins left="0.31496062992125984" right="0.31496062992125984" top="0.98425196850393704" bottom="0.39370078740157483" header="0.31496062992125984" footer="0.31496062992125984"/>
  <pageSetup paperSize="9" scale="71" orientation="landscape" r:id="rId1"/>
  <headerFooter>
    <oddFooter>&amp;R&amp;"ＭＳ Ｐ明朝,標準"（人件費）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C5FC-4213-4459-98C0-43468BAC1868}">
  <sheetPr>
    <pageSetUpPr fitToPage="1"/>
  </sheetPr>
  <dimension ref="A1:N19"/>
  <sheetViews>
    <sheetView workbookViewId="0"/>
  </sheetViews>
  <sheetFormatPr defaultColWidth="9" defaultRowHeight="23.25" customHeight="1"/>
  <cols>
    <col min="1" max="1" width="6.77734375" style="2" customWidth="1"/>
    <col min="2" max="2" width="30.77734375" style="1" customWidth="1"/>
    <col min="3" max="4" width="8.6640625" style="1" customWidth="1"/>
    <col min="5" max="13" width="10.109375" style="1" customWidth="1"/>
    <col min="14" max="14" width="12.77734375" style="1" customWidth="1"/>
    <col min="15" max="16384" width="9" style="1"/>
  </cols>
  <sheetData>
    <row r="1" spans="1:14" ht="23.25" customHeight="1">
      <c r="A1" s="3" t="s">
        <v>64</v>
      </c>
      <c r="B1" s="4"/>
      <c r="C1" s="99" t="s">
        <v>63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7.5" customHeight="1">
      <c r="A2" s="5"/>
      <c r="B2" s="5"/>
      <c r="C2" s="5"/>
      <c r="D2" s="5"/>
      <c r="E2" s="5"/>
      <c r="F2" s="5"/>
      <c r="G2" s="5"/>
      <c r="H2" s="5"/>
      <c r="I2" s="38"/>
      <c r="J2" s="38"/>
      <c r="K2" s="38"/>
      <c r="L2" s="6"/>
      <c r="M2" s="6"/>
      <c r="N2" s="6"/>
    </row>
    <row r="3" spans="1:14" ht="29.25" customHeight="1">
      <c r="A3" s="100" t="s">
        <v>20</v>
      </c>
      <c r="B3" s="100"/>
      <c r="C3" s="110"/>
      <c r="D3" s="111"/>
      <c r="E3" s="111"/>
      <c r="F3" s="111"/>
      <c r="G3" s="111"/>
      <c r="H3" s="40" t="s">
        <v>29</v>
      </c>
      <c r="I3" s="110"/>
      <c r="J3" s="111"/>
      <c r="K3" s="111"/>
      <c r="L3" s="111"/>
      <c r="M3" s="111"/>
      <c r="N3" s="112"/>
    </row>
    <row r="4" spans="1:14" ht="16.5" customHeight="1">
      <c r="A4" s="7"/>
      <c r="B4" s="7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10"/>
    </row>
    <row r="5" spans="1:14" ht="21" customHeight="1">
      <c r="A5" s="101" t="s">
        <v>31</v>
      </c>
      <c r="B5" s="105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  <c r="H5" s="11" t="s">
        <v>14</v>
      </c>
      <c r="I5" s="11" t="s">
        <v>13</v>
      </c>
      <c r="J5" s="11" t="s">
        <v>12</v>
      </c>
      <c r="K5" s="11" t="s">
        <v>11</v>
      </c>
      <c r="L5" s="11" t="s">
        <v>10</v>
      </c>
      <c r="M5" s="11" t="s">
        <v>9</v>
      </c>
      <c r="N5" s="11" t="s">
        <v>8</v>
      </c>
    </row>
    <row r="6" spans="1:14" ht="28.2" customHeight="1">
      <c r="A6" s="106" t="s">
        <v>7</v>
      </c>
      <c r="B6" s="12" t="s">
        <v>6</v>
      </c>
      <c r="C6" s="39"/>
      <c r="D6" s="39"/>
      <c r="E6" s="34"/>
      <c r="F6" s="34"/>
      <c r="G6" s="34"/>
      <c r="H6" s="34"/>
      <c r="I6" s="34"/>
      <c r="J6" s="34"/>
      <c r="K6" s="34"/>
      <c r="L6" s="34"/>
      <c r="M6" s="34"/>
      <c r="N6" s="28">
        <f>SUM(E6:M6)</f>
        <v>0</v>
      </c>
    </row>
    <row r="7" spans="1:14" ht="28.2" customHeight="1">
      <c r="A7" s="106"/>
      <c r="B7" s="12" t="s">
        <v>5</v>
      </c>
      <c r="C7" s="39"/>
      <c r="D7" s="39"/>
      <c r="E7" s="34"/>
      <c r="F7" s="34"/>
      <c r="G7" s="34"/>
      <c r="H7" s="34"/>
      <c r="I7" s="34"/>
      <c r="J7" s="34"/>
      <c r="K7" s="34"/>
      <c r="L7" s="34"/>
      <c r="M7" s="34"/>
      <c r="N7" s="28">
        <f>SUM(E7:M7)</f>
        <v>0</v>
      </c>
    </row>
    <row r="8" spans="1:14" ht="30.6" customHeight="1" thickBot="1">
      <c r="A8" s="106"/>
      <c r="B8" s="12" t="s">
        <v>26</v>
      </c>
      <c r="C8" s="39"/>
      <c r="D8" s="39"/>
      <c r="E8" s="34"/>
      <c r="F8" s="34"/>
      <c r="G8" s="34"/>
      <c r="H8" s="34"/>
      <c r="I8" s="34"/>
      <c r="J8" s="34"/>
      <c r="K8" s="34"/>
      <c r="L8" s="34"/>
      <c r="M8" s="34"/>
      <c r="N8" s="28">
        <f>SUM(E8:M8)</f>
        <v>0</v>
      </c>
    </row>
    <row r="9" spans="1:14" ht="21" customHeight="1" thickTop="1">
      <c r="A9" s="107" t="s">
        <v>4</v>
      </c>
      <c r="B9" s="25" t="s">
        <v>28</v>
      </c>
      <c r="C9" s="24"/>
      <c r="D9" s="24"/>
      <c r="E9" s="29" t="str">
        <f t="shared" ref="E9:L9" si="0">IF(E6="","",SUM(E6:E8))</f>
        <v/>
      </c>
      <c r="F9" s="29" t="str">
        <f t="shared" si="0"/>
        <v/>
      </c>
      <c r="G9" s="29" t="str">
        <f t="shared" si="0"/>
        <v/>
      </c>
      <c r="H9" s="29" t="str">
        <f t="shared" si="0"/>
        <v/>
      </c>
      <c r="I9" s="29" t="str">
        <f t="shared" si="0"/>
        <v/>
      </c>
      <c r="J9" s="29" t="str">
        <f t="shared" si="0"/>
        <v/>
      </c>
      <c r="K9" s="29" t="str">
        <f t="shared" si="0"/>
        <v/>
      </c>
      <c r="L9" s="29" t="str">
        <f t="shared" si="0"/>
        <v/>
      </c>
      <c r="M9" s="29" t="str">
        <f>IF(M6="","",SUM(M6:M8))</f>
        <v/>
      </c>
      <c r="N9" s="30">
        <f t="shared" ref="N9" si="1">SUM(C9:M9)</f>
        <v>0</v>
      </c>
    </row>
    <row r="10" spans="1:14" ht="25.2" customHeight="1">
      <c r="A10" s="108"/>
      <c r="B10" s="26" t="s">
        <v>3</v>
      </c>
      <c r="C10" s="39"/>
      <c r="D10" s="39"/>
      <c r="E10" s="28" t="str">
        <f>IF(E11="","",VLOOKUP(E11,'(参考)勤務日数による上限額の変動'!$A$4:$B$34,2,FALSE))</f>
        <v/>
      </c>
      <c r="F10" s="28" t="str">
        <f>IF(F11="","",VLOOKUP(F11,'(参考)勤務日数による上限額の変動'!$A$4:$B$34,2,FALSE))</f>
        <v/>
      </c>
      <c r="G10" s="28" t="str">
        <f>IF(G11="","",VLOOKUP(G11,'(参考)勤務日数による上限額の変動'!$A$4:$B$34,2,FALSE))</f>
        <v/>
      </c>
      <c r="H10" s="28" t="str">
        <f>IF(H11="","",VLOOKUP(H11,'(参考)勤務日数による上限額の変動'!$A$4:$B$34,2,FALSE))</f>
        <v/>
      </c>
      <c r="I10" s="28" t="str">
        <f>IF(I11="","",VLOOKUP(I11,'(参考)勤務日数による上限額の変動'!$A$4:$B$34,2,FALSE))</f>
        <v/>
      </c>
      <c r="J10" s="28" t="str">
        <f>IF(J11="","",VLOOKUP(J11,'(参考)勤務日数による上限額の変動'!$A$4:$B$34,2,FALSE))</f>
        <v/>
      </c>
      <c r="K10" s="28" t="str">
        <f>IF(K11="","",VLOOKUP(K11,'(参考)勤務日数による上限額の変動'!$A$4:$B$34,2,FALSE))</f>
        <v/>
      </c>
      <c r="L10" s="28" t="str">
        <f>IF(L11="","",VLOOKUP(L11,'(参考)勤務日数による上限額の変動'!$A$4:$B$34,2,FALSE))</f>
        <v/>
      </c>
      <c r="M10" s="28" t="str">
        <f>IF(M11="","",VLOOKUP(M11,'(参考)勤務日数による上限額の変動'!$A$4:$B$34,2,FALSE))</f>
        <v/>
      </c>
      <c r="N10" s="32"/>
    </row>
    <row r="11" spans="1:14" ht="24.45" customHeight="1">
      <c r="A11" s="108"/>
      <c r="B11" s="13" t="s">
        <v>2</v>
      </c>
      <c r="C11" s="39"/>
      <c r="D11" s="39"/>
      <c r="E11" s="34"/>
      <c r="F11" s="34"/>
      <c r="G11" s="34"/>
      <c r="H11" s="34"/>
      <c r="I11" s="34"/>
      <c r="J11" s="34"/>
      <c r="K11" s="34"/>
      <c r="L11" s="34"/>
      <c r="M11" s="34"/>
      <c r="N11" s="31">
        <f>SUM(C11:M11)</f>
        <v>0</v>
      </c>
    </row>
    <row r="12" spans="1:14" ht="27.45" customHeight="1">
      <c r="A12" s="109"/>
      <c r="B12" s="27" t="s">
        <v>1</v>
      </c>
      <c r="C12" s="39"/>
      <c r="D12" s="39"/>
      <c r="E12" s="14" t="str">
        <f t="shared" ref="E12:K12" si="2">IF(E11="","",MIN(E9:E10))</f>
        <v/>
      </c>
      <c r="F12" s="14" t="str">
        <f t="shared" si="2"/>
        <v/>
      </c>
      <c r="G12" s="14" t="str">
        <f t="shared" si="2"/>
        <v/>
      </c>
      <c r="H12" s="14" t="str">
        <f t="shared" si="2"/>
        <v/>
      </c>
      <c r="I12" s="14" t="str">
        <f t="shared" si="2"/>
        <v/>
      </c>
      <c r="J12" s="14" t="str">
        <f t="shared" si="2"/>
        <v/>
      </c>
      <c r="K12" s="14" t="str">
        <f t="shared" si="2"/>
        <v/>
      </c>
      <c r="L12" s="14" t="str">
        <f>IF(L11="","",MIN(L9:L10))</f>
        <v/>
      </c>
      <c r="M12" s="14" t="str">
        <f>IF(M11="","",MIN(M9:M10))</f>
        <v/>
      </c>
      <c r="N12" s="31">
        <f>SUM(C12:M12)</f>
        <v>0</v>
      </c>
    </row>
    <row r="13" spans="1:14" ht="33.75" customHeight="1">
      <c r="A13" s="95" t="s">
        <v>24</v>
      </c>
      <c r="B13" s="96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35">
        <v>0</v>
      </c>
    </row>
    <row r="14" spans="1:14" ht="33.75" customHeight="1">
      <c r="A14" s="95" t="s">
        <v>25</v>
      </c>
      <c r="B14" s="96"/>
      <c r="C14" s="97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31">
        <f>N12-N13</f>
        <v>0</v>
      </c>
    </row>
    <row r="15" spans="1:14" ht="33.75" customHeight="1" thickBot="1">
      <c r="A15" s="91" t="s">
        <v>30</v>
      </c>
      <c r="B15" s="92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33">
        <f>ROUNDDOWN((N14*3/4),0)</f>
        <v>0</v>
      </c>
    </row>
    <row r="16" spans="1:14" ht="18.75" customHeight="1" thickTop="1">
      <c r="A16" s="15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8.75" customHeight="1">
      <c r="A17" s="17" t="s">
        <v>27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8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9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3">
    <mergeCell ref="A15:B15"/>
    <mergeCell ref="C15:M15"/>
    <mergeCell ref="C1:N1"/>
    <mergeCell ref="A3:B3"/>
    <mergeCell ref="C3:G3"/>
    <mergeCell ref="I3:N3"/>
    <mergeCell ref="A5:B5"/>
    <mergeCell ref="A6:A8"/>
    <mergeCell ref="A9:A12"/>
    <mergeCell ref="A13:B13"/>
    <mergeCell ref="C13:M13"/>
    <mergeCell ref="A14:B14"/>
    <mergeCell ref="C14:M14"/>
  </mergeCells>
  <phoneticPr fontId="1"/>
  <dataValidations count="1">
    <dataValidation type="whole" allowBlank="1" showInputMessage="1" showErrorMessage="1" error="31日以内で入力してください" sqref="E11:M11" xr:uid="{78B26EC9-A549-4EB5-81D6-5A5AC497BF93}">
      <formula1>1</formula1>
      <formula2>31</formula2>
    </dataValidation>
  </dataValidations>
  <pageMargins left="0.31496062992125984" right="0.31496062992125984" top="0.98425196850393704" bottom="0.39370078740157483" header="0.31496062992125984" footer="0.31496062992125984"/>
  <pageSetup paperSize="9" scale="71" orientation="landscape" r:id="rId1"/>
  <headerFooter>
    <oddFooter>&amp;R&amp;"ＭＳ Ｐ明朝,標準"（人件費）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2:C35"/>
  <sheetViews>
    <sheetView workbookViewId="0">
      <selection activeCell="A35" sqref="A35:XFD35"/>
    </sheetView>
  </sheetViews>
  <sheetFormatPr defaultColWidth="9" defaultRowHeight="13.2"/>
  <cols>
    <col min="1" max="16384" width="9" style="1"/>
  </cols>
  <sheetData>
    <row r="2" spans="1:3">
      <c r="A2" s="18" t="s">
        <v>23</v>
      </c>
      <c r="B2" s="18"/>
      <c r="C2" s="18"/>
    </row>
    <row r="3" spans="1:3">
      <c r="A3" s="19" t="s">
        <v>22</v>
      </c>
      <c r="B3" s="20" t="s">
        <v>21</v>
      </c>
      <c r="C3" s="18"/>
    </row>
    <row r="4" spans="1:3">
      <c r="A4" s="12">
        <v>31</v>
      </c>
      <c r="B4" s="21">
        <v>304000</v>
      </c>
      <c r="C4" s="18"/>
    </row>
    <row r="5" spans="1:3">
      <c r="A5" s="12">
        <v>30</v>
      </c>
      <c r="B5" s="21">
        <v>304000</v>
      </c>
      <c r="C5" s="18"/>
    </row>
    <row r="6" spans="1:3">
      <c r="A6" s="12">
        <v>29</v>
      </c>
      <c r="B6" s="21">
        <v>304000</v>
      </c>
      <c r="C6" s="18"/>
    </row>
    <row r="7" spans="1:3">
      <c r="A7" s="12">
        <v>28</v>
      </c>
      <c r="B7" s="21">
        <v>304000</v>
      </c>
      <c r="C7" s="18"/>
    </row>
    <row r="8" spans="1:3">
      <c r="A8" s="12">
        <v>27</v>
      </c>
      <c r="B8" s="21">
        <v>304000</v>
      </c>
      <c r="C8" s="18"/>
    </row>
    <row r="9" spans="1:3">
      <c r="A9" s="12">
        <v>26</v>
      </c>
      <c r="B9" s="21">
        <v>304000</v>
      </c>
      <c r="C9" s="18"/>
    </row>
    <row r="10" spans="1:3">
      <c r="A10" s="12">
        <v>25</v>
      </c>
      <c r="B10" s="21">
        <v>304000</v>
      </c>
      <c r="C10" s="18"/>
    </row>
    <row r="11" spans="1:3">
      <c r="A11" s="12">
        <v>24</v>
      </c>
      <c r="B11" s="21">
        <v>304000</v>
      </c>
      <c r="C11" s="18"/>
    </row>
    <row r="12" spans="1:3">
      <c r="A12" s="12">
        <v>23</v>
      </c>
      <c r="B12" s="21">
        <v>304000</v>
      </c>
      <c r="C12" s="18"/>
    </row>
    <row r="13" spans="1:3">
      <c r="A13" s="12">
        <v>22</v>
      </c>
      <c r="B13" s="21">
        <v>304000</v>
      </c>
      <c r="C13" s="18"/>
    </row>
    <row r="14" spans="1:3">
      <c r="A14" s="12">
        <v>21</v>
      </c>
      <c r="B14" s="21">
        <v>304000</v>
      </c>
      <c r="C14" s="18"/>
    </row>
    <row r="15" spans="1:3">
      <c r="A15" s="12">
        <v>20</v>
      </c>
      <c r="B15" s="21">
        <v>304000</v>
      </c>
      <c r="C15" s="18"/>
    </row>
    <row r="16" spans="1:3">
      <c r="A16" s="12">
        <v>19</v>
      </c>
      <c r="B16" s="22">
        <v>288800</v>
      </c>
      <c r="C16" s="18"/>
    </row>
    <row r="17" spans="1:3">
      <c r="A17" s="12">
        <v>18</v>
      </c>
      <c r="B17" s="22">
        <v>273600</v>
      </c>
      <c r="C17" s="18"/>
    </row>
    <row r="18" spans="1:3">
      <c r="A18" s="12">
        <v>17</v>
      </c>
      <c r="B18" s="22">
        <v>258400</v>
      </c>
      <c r="C18" s="18"/>
    </row>
    <row r="19" spans="1:3">
      <c r="A19" s="12">
        <v>16</v>
      </c>
      <c r="B19" s="22">
        <v>243200</v>
      </c>
      <c r="C19" s="18"/>
    </row>
    <row r="20" spans="1:3">
      <c r="A20" s="12">
        <v>15</v>
      </c>
      <c r="B20" s="22">
        <v>228000</v>
      </c>
      <c r="C20" s="18"/>
    </row>
    <row r="21" spans="1:3">
      <c r="A21" s="12">
        <v>14</v>
      </c>
      <c r="B21" s="22">
        <v>212800</v>
      </c>
      <c r="C21" s="18"/>
    </row>
    <row r="22" spans="1:3">
      <c r="A22" s="12">
        <v>13</v>
      </c>
      <c r="B22" s="22">
        <v>197600</v>
      </c>
      <c r="C22" s="18"/>
    </row>
    <row r="23" spans="1:3">
      <c r="A23" s="12">
        <v>12</v>
      </c>
      <c r="B23" s="22">
        <v>182400</v>
      </c>
      <c r="C23" s="18"/>
    </row>
    <row r="24" spans="1:3">
      <c r="A24" s="12">
        <v>11</v>
      </c>
      <c r="B24" s="22">
        <v>167200</v>
      </c>
      <c r="C24" s="18"/>
    </row>
    <row r="25" spans="1:3">
      <c r="A25" s="12">
        <v>10</v>
      </c>
      <c r="B25" s="22">
        <v>152000</v>
      </c>
      <c r="C25" s="18"/>
    </row>
    <row r="26" spans="1:3">
      <c r="A26" s="12">
        <v>9</v>
      </c>
      <c r="B26" s="23">
        <v>136800</v>
      </c>
      <c r="C26" s="18"/>
    </row>
    <row r="27" spans="1:3">
      <c r="A27" s="12">
        <v>8</v>
      </c>
      <c r="B27" s="23">
        <v>121600</v>
      </c>
      <c r="C27" s="18"/>
    </row>
    <row r="28" spans="1:3">
      <c r="A28" s="12">
        <v>7</v>
      </c>
      <c r="B28" s="23">
        <v>106400</v>
      </c>
      <c r="C28" s="18"/>
    </row>
    <row r="29" spans="1:3">
      <c r="A29" s="12">
        <v>6</v>
      </c>
      <c r="B29" s="23">
        <v>91200</v>
      </c>
      <c r="C29" s="18"/>
    </row>
    <row r="30" spans="1:3">
      <c r="A30" s="12">
        <v>5</v>
      </c>
      <c r="B30" s="23">
        <v>76000</v>
      </c>
      <c r="C30" s="18"/>
    </row>
    <row r="31" spans="1:3">
      <c r="A31" s="12">
        <v>4</v>
      </c>
      <c r="B31" s="23">
        <v>60800</v>
      </c>
      <c r="C31" s="18"/>
    </row>
    <row r="32" spans="1:3">
      <c r="A32" s="12">
        <v>3</v>
      </c>
      <c r="B32" s="23">
        <v>45600</v>
      </c>
      <c r="C32" s="18"/>
    </row>
    <row r="33" spans="1:3">
      <c r="A33" s="12">
        <v>2</v>
      </c>
      <c r="B33" s="23">
        <v>30400</v>
      </c>
      <c r="C33" s="18"/>
    </row>
    <row r="34" spans="1:3">
      <c r="A34" s="12">
        <v>1</v>
      </c>
      <c r="B34" s="23">
        <v>15200</v>
      </c>
      <c r="C34" s="18"/>
    </row>
    <row r="35" spans="1:3" hidden="1">
      <c r="A35" s="1">
        <v>0</v>
      </c>
      <c r="B35" s="1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別紙5 経費精算額調書</vt:lpstr>
      <vt:lpstr>(自動反映のため入力不要)別紙５-１ 経費精算額調書</vt:lpstr>
      <vt:lpstr>別紙５-１ 経費精算額調書(1人目)</vt:lpstr>
      <vt:lpstr>別紙５-１ 経費精算額調書(2人目)</vt:lpstr>
      <vt:lpstr>別紙５-１ 経費精算額調書(3人目) </vt:lpstr>
      <vt:lpstr>別紙５-１ 経費精算額調書(4人目)  </vt:lpstr>
      <vt:lpstr>別紙５-１ 経費精算額調書(5人目)   </vt:lpstr>
      <vt:lpstr>(参考)勤務日数による上限額の変動</vt:lpstr>
      <vt:lpstr>'(自動反映のため入力不要)別紙５-１ 経費精算額調書'!Print_Area</vt:lpstr>
      <vt:lpstr>'別紙５-１ 経費精算額調書(1人目)'!Print_Area</vt:lpstr>
      <vt:lpstr>'別紙５-１ 経費精算額調書(2人目)'!Print_Area</vt:lpstr>
      <vt:lpstr>'別紙５-１ 経費精算額調書(3人目) '!Print_Area</vt:lpstr>
      <vt:lpstr>'別紙５-１ 経費精算額調書(4人目)  '!Print_Area</vt:lpstr>
      <vt:lpstr>'別紙５-１ 経費精算額調書(5人目) 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 和秀</dc:creator>
  <cp:lastModifiedBy>user</cp:lastModifiedBy>
  <cp:lastPrinted>2026-08-06T00:21:55Z</cp:lastPrinted>
  <dcterms:created xsi:type="dcterms:W3CDTF">1997-01-08T22:48:59Z</dcterms:created>
  <dcterms:modified xsi:type="dcterms:W3CDTF">2026-08-06T06:50:22Z</dcterms:modified>
</cp:coreProperties>
</file>