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06_農業土木・土木・建築・電気\"/>
    </mc:Choice>
  </mc:AlternateContent>
  <xr:revisionPtr revIDLastSave="0" documentId="13_ncr:1_{2F3EDB18-039F-4020-AF43-89C35A8F615E}" xr6:coauthVersionLast="47" xr6:coauthVersionMax="47" xr10:uidLastSave="{00000000-0000-0000-0000-000000000000}"/>
  <workbookProtection workbookAlgorithmName="SHA-512" workbookHashValue="PKUH5BZ/o372WUo4J4Oou+26qHV2tavpMtY4zbyaJIZ7pBh57FMCDNRrngOI1qpMgIweV2UT4jjkC4KNGP51+A==" workbookSaltValue="vgKvFF6d+bgh4y20QThMZQ==" workbookSpinCount="100000" lockStructure="1"/>
  <bookViews>
    <workbookView xWindow="-27495" yWindow="-4830" windowWidth="23835" windowHeight="11835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5" l="1"/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P103" i="19" s="1"/>
  <c r="M103" i="19"/>
  <c r="A103" i="19"/>
  <c r="W102" i="19"/>
  <c r="N102" i="19"/>
  <c r="M102" i="19"/>
  <c r="O102" i="19" s="1"/>
  <c r="A102" i="19"/>
  <c r="W101" i="19"/>
  <c r="N101" i="19"/>
  <c r="P101" i="19" s="1"/>
  <c r="M101" i="19"/>
  <c r="A101" i="19"/>
  <c r="W100" i="19"/>
  <c r="N100" i="19"/>
  <c r="M100" i="19"/>
  <c r="A100" i="19"/>
  <c r="W99" i="19"/>
  <c r="N99" i="19"/>
  <c r="M99" i="19"/>
  <c r="A99" i="19"/>
  <c r="W98" i="19"/>
  <c r="N98" i="19"/>
  <c r="M98" i="19"/>
  <c r="A98" i="19"/>
  <c r="W97" i="19"/>
  <c r="N97" i="19"/>
  <c r="M97" i="19"/>
  <c r="A97" i="19"/>
  <c r="W96" i="19"/>
  <c r="N96" i="19"/>
  <c r="M96" i="19"/>
  <c r="P96" i="19" s="1"/>
  <c r="Y96" i="19" s="1"/>
  <c r="A96" i="19"/>
  <c r="W95" i="19"/>
  <c r="O95" i="19"/>
  <c r="X95" i="19" s="1"/>
  <c r="N95" i="19"/>
  <c r="P95" i="19" s="1"/>
  <c r="M95" i="19"/>
  <c r="A95" i="19"/>
  <c r="W94" i="19"/>
  <c r="N94" i="19"/>
  <c r="M94" i="19"/>
  <c r="A94" i="19"/>
  <c r="W93" i="19"/>
  <c r="N93" i="19"/>
  <c r="P93" i="19" s="1"/>
  <c r="M93" i="19"/>
  <c r="A93" i="19"/>
  <c r="W92" i="19"/>
  <c r="N92" i="19"/>
  <c r="M92" i="19"/>
  <c r="A92" i="19"/>
  <c r="W91" i="19"/>
  <c r="N91" i="19"/>
  <c r="M91" i="19"/>
  <c r="A91" i="19"/>
  <c r="W90" i="19"/>
  <c r="N90" i="19"/>
  <c r="P90" i="19" s="1"/>
  <c r="M90" i="19"/>
  <c r="A90" i="19"/>
  <c r="W89" i="19"/>
  <c r="N89" i="19"/>
  <c r="M89" i="19"/>
  <c r="A89" i="19"/>
  <c r="W88" i="19"/>
  <c r="P88" i="19"/>
  <c r="N88" i="19"/>
  <c r="O88" i="19" s="1"/>
  <c r="M88" i="19"/>
  <c r="A88" i="19"/>
  <c r="W87" i="19"/>
  <c r="N87" i="19"/>
  <c r="M87" i="19"/>
  <c r="A87" i="19"/>
  <c r="W86" i="19"/>
  <c r="N86" i="19"/>
  <c r="M86" i="19"/>
  <c r="A86" i="19"/>
  <c r="W85" i="19"/>
  <c r="N85" i="19"/>
  <c r="M85" i="19"/>
  <c r="A85" i="19"/>
  <c r="W84" i="19"/>
  <c r="N84" i="19"/>
  <c r="P84" i="19" s="1"/>
  <c r="M84" i="19"/>
  <c r="A84" i="19"/>
  <c r="W83" i="19"/>
  <c r="N83" i="19"/>
  <c r="M83" i="19"/>
  <c r="O83" i="19" s="1"/>
  <c r="A83" i="19"/>
  <c r="W82" i="19"/>
  <c r="N82" i="19"/>
  <c r="M82" i="19"/>
  <c r="O82" i="19" s="1"/>
  <c r="X82" i="19" s="1"/>
  <c r="AA82" i="19" s="1"/>
  <c r="A82" i="19"/>
  <c r="W81" i="19"/>
  <c r="N81" i="19"/>
  <c r="M81" i="19"/>
  <c r="A81" i="19"/>
  <c r="W80" i="19"/>
  <c r="N80" i="19"/>
  <c r="M80" i="19"/>
  <c r="A80" i="19"/>
  <c r="W79" i="19"/>
  <c r="N79" i="19"/>
  <c r="M79" i="19"/>
  <c r="O79" i="19" s="1"/>
  <c r="X79" i="19" s="1"/>
  <c r="A79" i="19"/>
  <c r="W78" i="19"/>
  <c r="N78" i="19"/>
  <c r="M78" i="19"/>
  <c r="A78" i="19"/>
  <c r="W77" i="19"/>
  <c r="N77" i="19"/>
  <c r="M77" i="19"/>
  <c r="A77" i="19"/>
  <c r="W76" i="19"/>
  <c r="N76" i="19"/>
  <c r="M76" i="19"/>
  <c r="A76" i="19"/>
  <c r="W75" i="19"/>
  <c r="N75" i="19"/>
  <c r="M75" i="19"/>
  <c r="O75" i="19" s="1"/>
  <c r="A75" i="19"/>
  <c r="W74" i="19"/>
  <c r="N74" i="19"/>
  <c r="M74" i="19"/>
  <c r="A74" i="19"/>
  <c r="W73" i="19"/>
  <c r="N73" i="19"/>
  <c r="M73" i="19"/>
  <c r="A73" i="19"/>
  <c r="W72" i="19"/>
  <c r="P72" i="19"/>
  <c r="Y72" i="19" s="1"/>
  <c r="O72" i="19"/>
  <c r="N72" i="19"/>
  <c r="M72" i="19"/>
  <c r="A72" i="19"/>
  <c r="W71" i="19"/>
  <c r="N71" i="19"/>
  <c r="M71" i="19"/>
  <c r="A71" i="19"/>
  <c r="W70" i="19"/>
  <c r="N70" i="19"/>
  <c r="M70" i="19"/>
  <c r="A70" i="19"/>
  <c r="W69" i="19"/>
  <c r="N69" i="19"/>
  <c r="M69" i="19"/>
  <c r="A69" i="19"/>
  <c r="W68" i="19"/>
  <c r="N68" i="19"/>
  <c r="O68" i="19" s="1"/>
  <c r="M68" i="19"/>
  <c r="A68" i="19"/>
  <c r="W67" i="19"/>
  <c r="N67" i="19"/>
  <c r="M67" i="19"/>
  <c r="A67" i="19"/>
  <c r="W66" i="19"/>
  <c r="N66" i="19"/>
  <c r="P66" i="19" s="1"/>
  <c r="M66" i="19"/>
  <c r="A66" i="19"/>
  <c r="W65" i="19"/>
  <c r="N65" i="19"/>
  <c r="M65" i="19"/>
  <c r="A65" i="19"/>
  <c r="W64" i="19"/>
  <c r="N64" i="19"/>
  <c r="P64" i="19" s="1"/>
  <c r="M64" i="19"/>
  <c r="A64" i="19"/>
  <c r="W63" i="19"/>
  <c r="N63" i="19"/>
  <c r="M63" i="19"/>
  <c r="A63" i="19"/>
  <c r="W62" i="19"/>
  <c r="N62" i="19"/>
  <c r="M62" i="19"/>
  <c r="A62" i="19"/>
  <c r="W61" i="19"/>
  <c r="N61" i="19"/>
  <c r="M61" i="19"/>
  <c r="A61" i="19"/>
  <c r="W60" i="19"/>
  <c r="N60" i="19"/>
  <c r="O60" i="19" s="1"/>
  <c r="M60" i="19"/>
  <c r="A60" i="19"/>
  <c r="W59" i="19"/>
  <c r="N59" i="19"/>
  <c r="M59" i="19"/>
  <c r="A59" i="19"/>
  <c r="W58" i="19"/>
  <c r="N58" i="19"/>
  <c r="P58" i="19" s="1"/>
  <c r="M58" i="19"/>
  <c r="A58" i="19"/>
  <c r="W57" i="19"/>
  <c r="N57" i="19"/>
  <c r="M57" i="19"/>
  <c r="A57" i="19"/>
  <c r="W56" i="19"/>
  <c r="N56" i="19"/>
  <c r="M56" i="19"/>
  <c r="O56" i="19" s="1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M50" i="19"/>
  <c r="A50" i="19"/>
  <c r="W49" i="19"/>
  <c r="N49" i="19"/>
  <c r="M49" i="19"/>
  <c r="O49" i="19" s="1"/>
  <c r="A49" i="19"/>
  <c r="W48" i="19"/>
  <c r="N48" i="19"/>
  <c r="M48" i="19"/>
  <c r="A48" i="19"/>
  <c r="W47" i="19"/>
  <c r="N47" i="19"/>
  <c r="M47" i="19"/>
  <c r="A47" i="19"/>
  <c r="W46" i="19"/>
  <c r="N46" i="19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M39" i="19"/>
  <c r="O39" i="19" s="1"/>
  <c r="A39" i="19"/>
  <c r="W38" i="19"/>
  <c r="N38" i="19"/>
  <c r="M38" i="19"/>
  <c r="A38" i="19"/>
  <c r="W37" i="19"/>
  <c r="N37" i="19"/>
  <c r="M37" i="19"/>
  <c r="O37" i="19" s="1"/>
  <c r="A37" i="19"/>
  <c r="W36" i="19"/>
  <c r="N36" i="19"/>
  <c r="M36" i="19"/>
  <c r="A36" i="19"/>
  <c r="W35" i="19"/>
  <c r="N35" i="19"/>
  <c r="M35" i="19"/>
  <c r="O35" i="19" s="1"/>
  <c r="A35" i="19"/>
  <c r="W34" i="19"/>
  <c r="N34" i="19"/>
  <c r="M34" i="19"/>
  <c r="O34" i="19" s="1"/>
  <c r="X34" i="19" s="1"/>
  <c r="A34" i="19"/>
  <c r="W33" i="19"/>
  <c r="N33" i="19"/>
  <c r="M33" i="19"/>
  <c r="A33" i="19"/>
  <c r="W32" i="19"/>
  <c r="N32" i="19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M26" i="19"/>
  <c r="A26" i="19"/>
  <c r="W25" i="19"/>
  <c r="N25" i="19"/>
  <c r="M25" i="19"/>
  <c r="A25" i="19"/>
  <c r="W24" i="19"/>
  <c r="N24" i="19"/>
  <c r="M24" i="19"/>
  <c r="A24" i="19"/>
  <c r="W23" i="19"/>
  <c r="N23" i="19"/>
  <c r="M23" i="19"/>
  <c r="A23" i="19"/>
  <c r="W22" i="19"/>
  <c r="N22" i="19"/>
  <c r="M22" i="19"/>
  <c r="O22" i="19" s="1"/>
  <c r="X22" i="19" s="1"/>
  <c r="A22" i="19"/>
  <c r="W21" i="19"/>
  <c r="N21" i="19"/>
  <c r="M21" i="19"/>
  <c r="A21" i="19"/>
  <c r="W20" i="19"/>
  <c r="N20" i="19"/>
  <c r="M20" i="19"/>
  <c r="A20" i="19"/>
  <c r="W19" i="19"/>
  <c r="N19" i="19"/>
  <c r="P19" i="19" s="1"/>
  <c r="Y19" i="19" s="1"/>
  <c r="M19" i="19"/>
  <c r="A19" i="19"/>
  <c r="W18" i="19"/>
  <c r="N18" i="19"/>
  <c r="M18" i="19"/>
  <c r="O18" i="19" s="1"/>
  <c r="X18" i="19" s="1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P2" i="19" s="1"/>
  <c r="A2" i="19"/>
  <c r="Y84" i="19" l="1"/>
  <c r="Y88" i="19"/>
  <c r="P98" i="19"/>
  <c r="P100" i="19"/>
  <c r="P24" i="19"/>
  <c r="P46" i="19"/>
  <c r="O48" i="19"/>
  <c r="X48" i="19" s="1"/>
  <c r="P50" i="19"/>
  <c r="P83" i="19"/>
  <c r="O87" i="19"/>
  <c r="P75" i="19"/>
  <c r="X75" i="19"/>
  <c r="O91" i="19"/>
  <c r="O99" i="19"/>
  <c r="O103" i="19"/>
  <c r="X103" i="19" s="1"/>
  <c r="P21" i="19"/>
  <c r="O63" i="19"/>
  <c r="X63" i="19" s="1"/>
  <c r="AA63" i="19" s="1"/>
  <c r="O65" i="19"/>
  <c r="P78" i="19"/>
  <c r="O80" i="19"/>
  <c r="O86" i="19"/>
  <c r="X86" i="19" s="1"/>
  <c r="AA86" i="19" s="1"/>
  <c r="P74" i="19"/>
  <c r="P25" i="19"/>
  <c r="P41" i="19"/>
  <c r="P47" i="19"/>
  <c r="P53" i="19"/>
  <c r="Y53" i="19" s="1"/>
  <c r="P79" i="19"/>
  <c r="Y79" i="19" s="1"/>
  <c r="P67" i="19"/>
  <c r="Y67" i="19" s="1"/>
  <c r="P99" i="19"/>
  <c r="Y99" i="19" s="1"/>
  <c r="P31" i="19"/>
  <c r="Y31" i="19" s="1"/>
  <c r="O92" i="19"/>
  <c r="X92" i="19" s="1"/>
  <c r="P51" i="19"/>
  <c r="P55" i="19"/>
  <c r="P82" i="19"/>
  <c r="P92" i="19"/>
  <c r="Y92" i="19" s="1"/>
  <c r="P94" i="19"/>
  <c r="Y94" i="19" s="1"/>
  <c r="O76" i="19"/>
  <c r="P91" i="19"/>
  <c r="Y91" i="19" s="1"/>
  <c r="O101" i="19"/>
  <c r="P26" i="19"/>
  <c r="P32" i="19"/>
  <c r="P38" i="19"/>
  <c r="O42" i="19"/>
  <c r="X42" i="19" s="1"/>
  <c r="P44" i="19"/>
  <c r="P76" i="19"/>
  <c r="Y76" i="19" s="1"/>
  <c r="O78" i="19"/>
  <c r="P86" i="19"/>
  <c r="Y86" i="19" s="1"/>
  <c r="AB86" i="19" s="1"/>
  <c r="O96" i="19"/>
  <c r="P27" i="19"/>
  <c r="Y27" i="19" s="1"/>
  <c r="P80" i="19"/>
  <c r="Y80" i="19" s="1"/>
  <c r="P87" i="19"/>
  <c r="Y87" i="19" s="1"/>
  <c r="P102" i="19"/>
  <c r="P71" i="19"/>
  <c r="Y71" i="19" s="1"/>
  <c r="O84" i="19"/>
  <c r="O19" i="19"/>
  <c r="X19" i="19" s="1"/>
  <c r="Y46" i="19"/>
  <c r="Y50" i="19"/>
  <c r="O70" i="19"/>
  <c r="X70" i="19" s="1"/>
  <c r="AA70" i="19" s="1"/>
  <c r="Y75" i="19"/>
  <c r="Y83" i="19"/>
  <c r="O93" i="19"/>
  <c r="X93" i="19" s="1"/>
  <c r="O98" i="19"/>
  <c r="O23" i="19"/>
  <c r="X83" i="19"/>
  <c r="Y95" i="19"/>
  <c r="O100" i="19"/>
  <c r="P8" i="19"/>
  <c r="O12" i="19"/>
  <c r="X12" i="19" s="1"/>
  <c r="O6" i="19"/>
  <c r="X6" i="19" s="1"/>
  <c r="AA6" i="19" s="1"/>
  <c r="P9" i="19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X27" i="19" s="1"/>
  <c r="O29" i="19"/>
  <c r="O31" i="19"/>
  <c r="X31" i="19" s="1"/>
  <c r="O33" i="19"/>
  <c r="P40" i="19"/>
  <c r="P57" i="19"/>
  <c r="Y57" i="19" s="1"/>
  <c r="P59" i="19"/>
  <c r="P63" i="19"/>
  <c r="Y63" i="19" s="1"/>
  <c r="AB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O24" i="19"/>
  <c r="X24" i="19" s="1"/>
  <c r="P39" i="19"/>
  <c r="Y39" i="19" s="1"/>
  <c r="O43" i="19"/>
  <c r="X43" i="19" s="1"/>
  <c r="P52" i="19"/>
  <c r="Y52" i="19" s="1"/>
  <c r="P54" i="19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O47" i="19"/>
  <c r="X47" i="19" s="1"/>
  <c r="AA47" i="19" s="1"/>
  <c r="O17" i="19"/>
  <c r="O40" i="19"/>
  <c r="Y51" i="19"/>
  <c r="Y59" i="19"/>
  <c r="P61" i="19"/>
  <c r="Y61" i="19" s="1"/>
  <c r="P37" i="19"/>
  <c r="Y37" i="19" s="1"/>
  <c r="P42" i="19"/>
  <c r="Y42" i="19" s="1"/>
  <c r="O61" i="19"/>
  <c r="X61" i="19" s="1"/>
  <c r="O16" i="19"/>
  <c r="X16" i="19" s="1"/>
  <c r="O21" i="19"/>
  <c r="P29" i="19"/>
  <c r="P34" i="19"/>
  <c r="Y34" i="19" s="1"/>
  <c r="O44" i="19"/>
  <c r="X44" i="19" s="1"/>
  <c r="O46" i="19"/>
  <c r="X46" i="19" s="1"/>
  <c r="AA46" i="19" s="1"/>
  <c r="O58" i="19"/>
  <c r="P18" i="19"/>
  <c r="O36" i="19"/>
  <c r="O41" i="19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P30" i="19"/>
  <c r="Y30" i="19" s="1"/>
  <c r="P33" i="19"/>
  <c r="Y33" i="19" s="1"/>
  <c r="O38" i="19"/>
  <c r="X38" i="19" s="1"/>
  <c r="AA38" i="19" s="1"/>
  <c r="O45" i="19"/>
  <c r="X45" i="19" s="1"/>
  <c r="O59" i="19"/>
  <c r="X59" i="19" s="1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X29" i="19"/>
  <c r="O4" i="19"/>
  <c r="Y21" i="19"/>
  <c r="Y26" i="19"/>
  <c r="AA34" i="19"/>
  <c r="AA42" i="19"/>
  <c r="X36" i="19"/>
  <c r="X41" i="19"/>
  <c r="Y29" i="19"/>
  <c r="Y18" i="19"/>
  <c r="O7" i="19"/>
  <c r="Y9" i="19"/>
  <c r="AA18" i="19"/>
  <c r="X33" i="19"/>
  <c r="Y38" i="19"/>
  <c r="Y41" i="19"/>
  <c r="AA61" i="19"/>
  <c r="O2" i="19"/>
  <c r="Y8" i="19"/>
  <c r="X20" i="19"/>
  <c r="X25" i="19"/>
  <c r="X21" i="19"/>
  <c r="X17" i="19"/>
  <c r="Y22" i="19"/>
  <c r="Y25" i="19"/>
  <c r="X40" i="19"/>
  <c r="Y17" i="19"/>
  <c r="AA22" i="19"/>
  <c r="X32" i="19"/>
  <c r="X37" i="19"/>
  <c r="Y54" i="19"/>
  <c r="AA83" i="19"/>
  <c r="P12" i="19"/>
  <c r="P20" i="19"/>
  <c r="P28" i="19"/>
  <c r="X35" i="19"/>
  <c r="P36" i="19"/>
  <c r="P45" i="19"/>
  <c r="Y55" i="19"/>
  <c r="X58" i="19"/>
  <c r="X65" i="19"/>
  <c r="P73" i="19"/>
  <c r="O73" i="19"/>
  <c r="Y74" i="19"/>
  <c r="X80" i="19"/>
  <c r="Y93" i="19"/>
  <c r="X102" i="19"/>
  <c r="O10" i="19"/>
  <c r="O51" i="19"/>
  <c r="O55" i="19"/>
  <c r="Y58" i="19"/>
  <c r="Y60" i="19"/>
  <c r="O66" i="19"/>
  <c r="P85" i="19"/>
  <c r="O85" i="19"/>
  <c r="AA95" i="19"/>
  <c r="AB95" i="19" s="1"/>
  <c r="X98" i="19"/>
  <c r="Y102" i="19"/>
  <c r="Y44" i="19"/>
  <c r="X56" i="19"/>
  <c r="Y66" i="19"/>
  <c r="P69" i="19"/>
  <c r="O69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Y78" i="19"/>
  <c r="X84" i="19"/>
  <c r="X87" i="19"/>
  <c r="O90" i="19"/>
  <c r="X101" i="19"/>
  <c r="Y16" i="19"/>
  <c r="X23" i="19"/>
  <c r="Y24" i="19"/>
  <c r="Y32" i="19"/>
  <c r="X39" i="19"/>
  <c r="Y40" i="19"/>
  <c r="O54" i="19"/>
  <c r="X60" i="19"/>
  <c r="P89" i="19"/>
  <c r="O89" i="19"/>
  <c r="Y90" i="19"/>
  <c r="X96" i="19"/>
  <c r="Y101" i="19"/>
  <c r="X76" i="19"/>
  <c r="AA79" i="19"/>
  <c r="X100" i="19"/>
  <c r="Y103" i="19"/>
  <c r="P43" i="19"/>
  <c r="Y64" i="19"/>
  <c r="P81" i="19"/>
  <c r="O81" i="19"/>
  <c r="Y82" i="19"/>
  <c r="AB82" i="19" s="1"/>
  <c r="X88" i="19"/>
  <c r="X91" i="19"/>
  <c r="O94" i="19"/>
  <c r="Y47" i="19"/>
  <c r="X49" i="19"/>
  <c r="P62" i="19"/>
  <c r="O74" i="19"/>
  <c r="X99" i="19"/>
  <c r="Y100" i="19"/>
  <c r="X72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79" i="19" l="1"/>
  <c r="AB83" i="19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P89" i="18"/>
  <c r="Y89" i="18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M15" i="18"/>
  <c r="N15" i="18"/>
  <c r="P15" i="18" s="1"/>
  <c r="Y15" i="18" s="1"/>
  <c r="M16" i="18"/>
  <c r="N16" i="18"/>
  <c r="P16" i="18" s="1"/>
  <c r="Y16" i="18" s="1"/>
  <c r="M17" i="18"/>
  <c r="N17" i="18"/>
  <c r="P17" i="18" s="1"/>
  <c r="Y17" i="18" s="1"/>
  <c r="M18" i="18"/>
  <c r="N18" i="18"/>
  <c r="M19" i="18"/>
  <c r="N19" i="18"/>
  <c r="P19" i="18" s="1"/>
  <c r="Y19" i="18" s="1"/>
  <c r="M20" i="18"/>
  <c r="N20" i="18"/>
  <c r="P20" i="18" s="1"/>
  <c r="Y20" i="18" s="1"/>
  <c r="M21" i="18"/>
  <c r="N21" i="18"/>
  <c r="P21" i="18" s="1"/>
  <c r="Y21" i="18" s="1"/>
  <c r="M22" i="18"/>
  <c r="N22" i="18"/>
  <c r="M23" i="18"/>
  <c r="N23" i="18"/>
  <c r="P23" i="18" s="1"/>
  <c r="Y23" i="18" s="1"/>
  <c r="M24" i="18"/>
  <c r="N24" i="18"/>
  <c r="P24" i="18" s="1"/>
  <c r="Y24" i="18" s="1"/>
  <c r="M25" i="18"/>
  <c r="N25" i="18"/>
  <c r="P25" i="18" s="1"/>
  <c r="Y25" i="18" s="1"/>
  <c r="M26" i="18"/>
  <c r="N26" i="18"/>
  <c r="M27" i="18"/>
  <c r="N27" i="18"/>
  <c r="P27" i="18" s="1"/>
  <c r="Y27" i="18" s="1"/>
  <c r="M28" i="18"/>
  <c r="N28" i="18"/>
  <c r="P28" i="18" s="1"/>
  <c r="Y28" i="18" s="1"/>
  <c r="M29" i="18"/>
  <c r="N29" i="18"/>
  <c r="P29" i="18" s="1"/>
  <c r="Y29" i="18" s="1"/>
  <c r="M30" i="18"/>
  <c r="N30" i="18"/>
  <c r="M31" i="18"/>
  <c r="N31" i="18"/>
  <c r="P31" i="18" s="1"/>
  <c r="Y31" i="18" s="1"/>
  <c r="M32" i="18"/>
  <c r="N32" i="18"/>
  <c r="P32" i="18" s="1"/>
  <c r="Y32" i="18" s="1"/>
  <c r="M33" i="18"/>
  <c r="N33" i="18"/>
  <c r="P33" i="18" s="1"/>
  <c r="Y33" i="18" s="1"/>
  <c r="M34" i="18"/>
  <c r="N34" i="18"/>
  <c r="M35" i="18"/>
  <c r="N35" i="18"/>
  <c r="P35" i="18" s="1"/>
  <c r="Y35" i="18" s="1"/>
  <c r="M36" i="18"/>
  <c r="N36" i="18"/>
  <c r="P36" i="18" s="1"/>
  <c r="Y36" i="18" s="1"/>
  <c r="M37" i="18"/>
  <c r="N37" i="18"/>
  <c r="P37" i="18" s="1"/>
  <c r="Y37" i="18" s="1"/>
  <c r="M38" i="18"/>
  <c r="N38" i="18"/>
  <c r="M39" i="18"/>
  <c r="N39" i="18"/>
  <c r="P39" i="18" s="1"/>
  <c r="Y39" i="18" s="1"/>
  <c r="M40" i="18"/>
  <c r="N40" i="18"/>
  <c r="P40" i="18" s="1"/>
  <c r="Y40" i="18" s="1"/>
  <c r="M41" i="18"/>
  <c r="N41" i="18"/>
  <c r="P41" i="18" s="1"/>
  <c r="Y41" i="18" s="1"/>
  <c r="M42" i="18"/>
  <c r="N42" i="18"/>
  <c r="M43" i="18"/>
  <c r="N43" i="18"/>
  <c r="P43" i="18" s="1"/>
  <c r="Y43" i="18" s="1"/>
  <c r="M44" i="18"/>
  <c r="N44" i="18"/>
  <c r="P44" i="18" s="1"/>
  <c r="Y44" i="18" s="1"/>
  <c r="M45" i="18"/>
  <c r="N45" i="18"/>
  <c r="P45" i="18" s="1"/>
  <c r="Y45" i="18" s="1"/>
  <c r="M46" i="18"/>
  <c r="N46" i="18"/>
  <c r="M47" i="18"/>
  <c r="N47" i="18"/>
  <c r="P47" i="18" s="1"/>
  <c r="Y47" i="18" s="1"/>
  <c r="M48" i="18"/>
  <c r="N48" i="18"/>
  <c r="P48" i="18" s="1"/>
  <c r="Y48" i="18" s="1"/>
  <c r="M49" i="18"/>
  <c r="N49" i="18"/>
  <c r="P49" i="18" s="1"/>
  <c r="Y49" i="18" s="1"/>
  <c r="M50" i="18"/>
  <c r="N50" i="18"/>
  <c r="M51" i="18"/>
  <c r="N51" i="18"/>
  <c r="P51" i="18" s="1"/>
  <c r="Y51" i="18" s="1"/>
  <c r="M52" i="18"/>
  <c r="N52" i="18"/>
  <c r="P52" i="18" s="1"/>
  <c r="Y52" i="18" s="1"/>
  <c r="M53" i="18"/>
  <c r="N53" i="18"/>
  <c r="P53" i="18" s="1"/>
  <c r="Y53" i="18" s="1"/>
  <c r="M54" i="18"/>
  <c r="N54" i="18"/>
  <c r="M55" i="18"/>
  <c r="N55" i="18"/>
  <c r="P55" i="18" s="1"/>
  <c r="Y55" i="18" s="1"/>
  <c r="M56" i="18"/>
  <c r="N56" i="18"/>
  <c r="P56" i="18" s="1"/>
  <c r="Y56" i="18" s="1"/>
  <c r="M57" i="18"/>
  <c r="N57" i="18"/>
  <c r="P57" i="18" s="1"/>
  <c r="Y57" i="18" s="1"/>
  <c r="M58" i="18"/>
  <c r="N58" i="18"/>
  <c r="M59" i="18"/>
  <c r="N59" i="18"/>
  <c r="P59" i="18" s="1"/>
  <c r="Y59" i="18" s="1"/>
  <c r="M60" i="18"/>
  <c r="N60" i="18"/>
  <c r="P60" i="18" s="1"/>
  <c r="Y60" i="18" s="1"/>
  <c r="M61" i="18"/>
  <c r="N61" i="18"/>
  <c r="P61" i="18" s="1"/>
  <c r="Y61" i="18" s="1"/>
  <c r="M62" i="18"/>
  <c r="N62" i="18"/>
  <c r="M63" i="18"/>
  <c r="N63" i="18"/>
  <c r="P63" i="18" s="1"/>
  <c r="Y63" i="18" s="1"/>
  <c r="M64" i="18"/>
  <c r="N64" i="18"/>
  <c r="P64" i="18" s="1"/>
  <c r="Y64" i="18" s="1"/>
  <c r="M65" i="18"/>
  <c r="N65" i="18"/>
  <c r="P65" i="18" s="1"/>
  <c r="Y65" i="18" s="1"/>
  <c r="M66" i="18"/>
  <c r="N66" i="18"/>
  <c r="M67" i="18"/>
  <c r="O67" i="18" s="1"/>
  <c r="X67" i="18" s="1"/>
  <c r="AA67" i="18" s="1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O70" i="18" s="1"/>
  <c r="X70" i="18" s="1"/>
  <c r="N70" i="18"/>
  <c r="M71" i="18"/>
  <c r="N71" i="18"/>
  <c r="P71" i="18" s="1"/>
  <c r="Y71" i="18" s="1"/>
  <c r="M72" i="18"/>
  <c r="N72" i="18"/>
  <c r="P72" i="18" s="1"/>
  <c r="Y72" i="18" s="1"/>
  <c r="M73" i="18"/>
  <c r="N73" i="18"/>
  <c r="P73" i="18" s="1"/>
  <c r="Y73" i="18" s="1"/>
  <c r="M74" i="18"/>
  <c r="O74" i="18" s="1"/>
  <c r="X74" i="18" s="1"/>
  <c r="AA74" i="18" s="1"/>
  <c r="N74" i="18"/>
  <c r="M75" i="18"/>
  <c r="O75" i="18" s="1"/>
  <c r="X75" i="18" s="1"/>
  <c r="AA75" i="18" s="1"/>
  <c r="N75" i="18"/>
  <c r="P75" i="18" s="1"/>
  <c r="Y75" i="18" s="1"/>
  <c r="M76" i="18"/>
  <c r="N76" i="18"/>
  <c r="P76" i="18" s="1"/>
  <c r="Y76" i="18" s="1"/>
  <c r="M77" i="18"/>
  <c r="N77" i="18"/>
  <c r="P77" i="18" s="1"/>
  <c r="Y77" i="18" s="1"/>
  <c r="M78" i="18"/>
  <c r="O78" i="18" s="1"/>
  <c r="X78" i="18" s="1"/>
  <c r="N78" i="18"/>
  <c r="M79" i="18"/>
  <c r="N79" i="18"/>
  <c r="P79" i="18" s="1"/>
  <c r="Y79" i="18" s="1"/>
  <c r="M80" i="18"/>
  <c r="N80" i="18"/>
  <c r="P80" i="18" s="1"/>
  <c r="Y80" i="18" s="1"/>
  <c r="M81" i="18"/>
  <c r="N81" i="18"/>
  <c r="P81" i="18" s="1"/>
  <c r="Y81" i="18" s="1"/>
  <c r="M82" i="18"/>
  <c r="O82" i="18" s="1"/>
  <c r="X82" i="18" s="1"/>
  <c r="AA82" i="18" s="1"/>
  <c r="N82" i="18"/>
  <c r="M83" i="18"/>
  <c r="O83" i="18" s="1"/>
  <c r="X83" i="18" s="1"/>
  <c r="AA83" i="18" s="1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O86" i="18" s="1"/>
  <c r="X86" i="18" s="1"/>
  <c r="N86" i="18"/>
  <c r="M87" i="18"/>
  <c r="N87" i="18"/>
  <c r="P87" i="18" s="1"/>
  <c r="Y87" i="18" s="1"/>
  <c r="M88" i="18"/>
  <c r="N88" i="18"/>
  <c r="P88" i="18" s="1"/>
  <c r="Y88" i="18" s="1"/>
  <c r="M89" i="18"/>
  <c r="N89" i="18"/>
  <c r="M90" i="18"/>
  <c r="O90" i="18" s="1"/>
  <c r="X90" i="18" s="1"/>
  <c r="AA90" i="18" s="1"/>
  <c r="N90" i="18"/>
  <c r="M91" i="18"/>
  <c r="O91" i="18" s="1"/>
  <c r="X91" i="18" s="1"/>
  <c r="AA91" i="18" s="1"/>
  <c r="N91" i="18"/>
  <c r="P91" i="18" s="1"/>
  <c r="Y91" i="18" s="1"/>
  <c r="M92" i="18"/>
  <c r="N92" i="18"/>
  <c r="O92" i="18" s="1"/>
  <c r="X92" i="18" s="1"/>
  <c r="M93" i="18"/>
  <c r="N93" i="18"/>
  <c r="P93" i="18" s="1"/>
  <c r="Y93" i="18" s="1"/>
  <c r="M94" i="18"/>
  <c r="O94" i="18" s="1"/>
  <c r="X94" i="18" s="1"/>
  <c r="N94" i="18"/>
  <c r="M95" i="18"/>
  <c r="N95" i="18"/>
  <c r="P95" i="18" s="1"/>
  <c r="Y95" i="18" s="1"/>
  <c r="M96" i="18"/>
  <c r="N96" i="18"/>
  <c r="P96" i="18" s="1"/>
  <c r="Y96" i="18" s="1"/>
  <c r="M97" i="18"/>
  <c r="N97" i="18"/>
  <c r="P97" i="18" s="1"/>
  <c r="Y97" i="18" s="1"/>
  <c r="M98" i="18"/>
  <c r="O98" i="18" s="1"/>
  <c r="X98" i="18" s="1"/>
  <c r="AA98" i="18" s="1"/>
  <c r="N98" i="18"/>
  <c r="M99" i="18"/>
  <c r="O99" i="18" s="1"/>
  <c r="X99" i="18" s="1"/>
  <c r="AA99" i="18" s="1"/>
  <c r="N99" i="18"/>
  <c r="P99" i="18" s="1"/>
  <c r="Y99" i="18" s="1"/>
  <c r="M100" i="18"/>
  <c r="N100" i="18"/>
  <c r="O100" i="18" s="1"/>
  <c r="X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P98" i="18" l="1"/>
  <c r="Y98" i="18" s="1"/>
  <c r="P94" i="18"/>
  <c r="Y94" i="18" s="1"/>
  <c r="P90" i="18"/>
  <c r="Y90" i="18" s="1"/>
  <c r="AB90" i="18" s="1"/>
  <c r="P86" i="18"/>
  <c r="Y86" i="18" s="1"/>
  <c r="P82" i="18"/>
  <c r="Y82" i="18" s="1"/>
  <c r="P78" i="18"/>
  <c r="Y78" i="18" s="1"/>
  <c r="P74" i="18"/>
  <c r="Y74" i="18" s="1"/>
  <c r="AB74" i="18" s="1"/>
  <c r="P70" i="18"/>
  <c r="Y70" i="18" s="1"/>
  <c r="P66" i="18"/>
  <c r="Y66" i="18" s="1"/>
  <c r="P62" i="18"/>
  <c r="Y62" i="18" s="1"/>
  <c r="P58" i="18"/>
  <c r="Y58" i="18" s="1"/>
  <c r="P54" i="18"/>
  <c r="Y54" i="18" s="1"/>
  <c r="P50" i="18"/>
  <c r="Y50" i="18" s="1"/>
  <c r="P46" i="18"/>
  <c r="Y46" i="18" s="1"/>
  <c r="P42" i="18"/>
  <c r="Y42" i="18" s="1"/>
  <c r="P38" i="18"/>
  <c r="Y38" i="18" s="1"/>
  <c r="P34" i="18"/>
  <c r="Y34" i="18" s="1"/>
  <c r="P30" i="18"/>
  <c r="Y30" i="18" s="1"/>
  <c r="P26" i="18"/>
  <c r="Y26" i="18" s="1"/>
  <c r="P22" i="18"/>
  <c r="Y22" i="18" s="1"/>
  <c r="P18" i="18"/>
  <c r="Y18" i="18" s="1"/>
  <c r="P14" i="18"/>
  <c r="Y14" i="18" s="1"/>
  <c r="O101" i="18"/>
  <c r="X101" i="18" s="1"/>
  <c r="AA101" i="18" s="1"/>
  <c r="AB101" i="18" s="1"/>
  <c r="O97" i="18"/>
  <c r="X97" i="18" s="1"/>
  <c r="O93" i="18"/>
  <c r="X93" i="18" s="1"/>
  <c r="O89" i="18"/>
  <c r="X89" i="18" s="1"/>
  <c r="O85" i="18"/>
  <c r="X85" i="18" s="1"/>
  <c r="O81" i="18"/>
  <c r="X81" i="18" s="1"/>
  <c r="O77" i="18"/>
  <c r="X77" i="18" s="1"/>
  <c r="O73" i="18"/>
  <c r="X73" i="18" s="1"/>
  <c r="O69" i="18"/>
  <c r="X69" i="18" s="1"/>
  <c r="AA69" i="18" s="1"/>
  <c r="AB69" i="18" s="1"/>
  <c r="O96" i="18"/>
  <c r="X96" i="18" s="1"/>
  <c r="O88" i="18"/>
  <c r="X88" i="18" s="1"/>
  <c r="O80" i="18"/>
  <c r="X80" i="18" s="1"/>
  <c r="AA80" i="18" s="1"/>
  <c r="AB80" i="18" s="1"/>
  <c r="O72" i="18"/>
  <c r="X72" i="18" s="1"/>
  <c r="AA72" i="18" s="1"/>
  <c r="AB72" i="18" s="1"/>
  <c r="O95" i="18"/>
  <c r="X95" i="18" s="1"/>
  <c r="O87" i="18"/>
  <c r="X87" i="18" s="1"/>
  <c r="O79" i="18"/>
  <c r="X79" i="18" s="1"/>
  <c r="O71" i="18"/>
  <c r="X71" i="18" s="1"/>
  <c r="AA71" i="18" s="1"/>
  <c r="AB71" i="18" s="1"/>
  <c r="AA94" i="18"/>
  <c r="AB94" i="18" s="1"/>
  <c r="AA70" i="18"/>
  <c r="AB70" i="18" s="1"/>
  <c r="AA81" i="18"/>
  <c r="AB81" i="18" s="1"/>
  <c r="AA100" i="18"/>
  <c r="AA92" i="18"/>
  <c r="AA93" i="18"/>
  <c r="AB93" i="18" s="1"/>
  <c r="AA77" i="18"/>
  <c r="AB77" i="18" s="1"/>
  <c r="AA96" i="18"/>
  <c r="AB96" i="18" s="1"/>
  <c r="AA88" i="18"/>
  <c r="AB88" i="18" s="1"/>
  <c r="AA86" i="18"/>
  <c r="AB86" i="18" s="1"/>
  <c r="AA89" i="18"/>
  <c r="AB89" i="18" s="1"/>
  <c r="AA78" i="18"/>
  <c r="AB78" i="18" s="1"/>
  <c r="AA97" i="18"/>
  <c r="AB97" i="18" s="1"/>
  <c r="AA85" i="18"/>
  <c r="AB85" i="18" s="1"/>
  <c r="AA73" i="18"/>
  <c r="AB73" i="18" s="1"/>
  <c r="AA95" i="18"/>
  <c r="AB95" i="18"/>
  <c r="AA87" i="18"/>
  <c r="AB87" i="18" s="1"/>
  <c r="AA79" i="18"/>
  <c r="AB79" i="18" s="1"/>
  <c r="O68" i="18"/>
  <c r="X68" i="18" s="1"/>
  <c r="O60" i="18"/>
  <c r="X60" i="18" s="1"/>
  <c r="O40" i="18"/>
  <c r="X40" i="18" s="1"/>
  <c r="O28" i="18"/>
  <c r="X28" i="18" s="1"/>
  <c r="AB98" i="18"/>
  <c r="O63" i="18"/>
  <c r="X63" i="18" s="1"/>
  <c r="O59" i="18"/>
  <c r="X59" i="18" s="1"/>
  <c r="O55" i="18"/>
  <c r="X55" i="18" s="1"/>
  <c r="O51" i="18"/>
  <c r="X51" i="18" s="1"/>
  <c r="O47" i="18"/>
  <c r="X47" i="18" s="1"/>
  <c r="O43" i="18"/>
  <c r="X43" i="18" s="1"/>
  <c r="O39" i="18"/>
  <c r="X39" i="18" s="1"/>
  <c r="O35" i="18"/>
  <c r="X35" i="18" s="1"/>
  <c r="O31" i="18"/>
  <c r="X31" i="18" s="1"/>
  <c r="O27" i="18"/>
  <c r="X27" i="18" s="1"/>
  <c r="O23" i="18"/>
  <c r="X23" i="18" s="1"/>
  <c r="O19" i="18"/>
  <c r="X19" i="18" s="1"/>
  <c r="O15" i="18"/>
  <c r="X15" i="18" s="1"/>
  <c r="AB67" i="18"/>
  <c r="AB99" i="18"/>
  <c r="O76" i="18"/>
  <c r="X76" i="18" s="1"/>
  <c r="O56" i="18"/>
  <c r="X56" i="18" s="1"/>
  <c r="O32" i="18"/>
  <c r="X32" i="18" s="1"/>
  <c r="O84" i="18"/>
  <c r="X84" i="18" s="1"/>
  <c r="O44" i="18"/>
  <c r="X44" i="18" s="1"/>
  <c r="O24" i="18"/>
  <c r="X24" i="18" s="1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P100" i="18"/>
  <c r="Y100" i="18" s="1"/>
  <c r="AB100" i="18" s="1"/>
  <c r="P92" i="18"/>
  <c r="Y92" i="18" s="1"/>
  <c r="AB75" i="18"/>
  <c r="O48" i="18"/>
  <c r="X48" i="18" s="1"/>
  <c r="O20" i="18"/>
  <c r="X20" i="18" s="1"/>
  <c r="AB91" i="18"/>
  <c r="AB82" i="18"/>
  <c r="O64" i="18"/>
  <c r="X64" i="18" s="1"/>
  <c r="O52" i="18"/>
  <c r="X52" i="18" s="1"/>
  <c r="O36" i="18"/>
  <c r="X36" i="18" s="1"/>
  <c r="O16" i="18"/>
  <c r="X16" i="18" s="1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3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S84" i="18"/>
  <c r="R71" i="18"/>
  <c r="U71" i="18" s="1"/>
  <c r="S71" i="18"/>
  <c r="S22" i="18"/>
  <c r="R36" i="18"/>
  <c r="U36" i="18" s="1"/>
  <c r="S36" i="18"/>
  <c r="S17" i="18"/>
  <c r="R63" i="18"/>
  <c r="S63" i="18"/>
  <c r="R78" i="18"/>
  <c r="U78" i="18" s="1"/>
  <c r="S78" i="18"/>
  <c r="S14" i="18"/>
  <c r="R53" i="18"/>
  <c r="S53" i="18"/>
  <c r="R92" i="18"/>
  <c r="U92" i="18" s="1"/>
  <c r="S92" i="18"/>
  <c r="R28" i="18"/>
  <c r="U28" i="18" s="1"/>
  <c r="S28" i="18"/>
  <c r="R67" i="18"/>
  <c r="U67" i="18" s="1"/>
  <c r="S67" i="18"/>
  <c r="S3" i="18"/>
  <c r="S42" i="18"/>
  <c r="R73" i="18"/>
  <c r="S73" i="18"/>
  <c r="R65" i="18"/>
  <c r="S65" i="18"/>
  <c r="R39" i="18"/>
  <c r="S39" i="18"/>
  <c r="R101" i="18"/>
  <c r="S101" i="18"/>
  <c r="R37" i="18"/>
  <c r="S37" i="18"/>
  <c r="S51" i="18"/>
  <c r="R90" i="18"/>
  <c r="U90" i="18" s="1"/>
  <c r="S90" i="18"/>
  <c r="R26" i="18"/>
  <c r="U26" i="18" s="1"/>
  <c r="S26" i="18"/>
  <c r="R72" i="18"/>
  <c r="S72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R29" i="18"/>
  <c r="S29" i="18"/>
  <c r="S68" i="18"/>
  <c r="R43" i="18"/>
  <c r="U43" i="18" s="1"/>
  <c r="S43" i="18"/>
  <c r="R82" i="18"/>
  <c r="U82" i="18" s="1"/>
  <c r="S82" i="18"/>
  <c r="R18" i="18"/>
  <c r="U18" i="18" s="1"/>
  <c r="S18" i="18"/>
  <c r="S49" i="18"/>
  <c r="R48" i="18"/>
  <c r="S48" i="18"/>
  <c r="R40" i="18"/>
  <c r="S40" i="18"/>
  <c r="R98" i="18"/>
  <c r="U98" i="18" s="1"/>
  <c r="S98" i="18"/>
  <c r="R96" i="18"/>
  <c r="U96" i="18" s="1"/>
  <c r="S96" i="18"/>
  <c r="S15" i="18"/>
  <c r="R85" i="18"/>
  <c r="U85" i="18" s="1"/>
  <c r="S85" i="18"/>
  <c r="R21" i="18"/>
  <c r="S21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S46" i="18"/>
  <c r="R74" i="18"/>
  <c r="U74" i="18" s="1"/>
  <c r="S74" i="18"/>
  <c r="R56" i="18"/>
  <c r="S56" i="18"/>
  <c r="R38" i="18"/>
  <c r="S38" i="18"/>
  <c r="R77" i="18"/>
  <c r="S77" i="18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R33" i="18"/>
  <c r="S33" i="18"/>
  <c r="R95" i="18"/>
  <c r="S95" i="18"/>
  <c r="R87" i="18"/>
  <c r="S87" i="18"/>
  <c r="R20" i="18"/>
  <c r="S20" i="18"/>
  <c r="R79" i="18"/>
  <c r="S79" i="18"/>
  <c r="R94" i="18"/>
  <c r="S94" i="18"/>
  <c r="R30" i="18"/>
  <c r="S30" i="18"/>
  <c r="R69" i="18"/>
  <c r="S69" i="18"/>
  <c r="S44" i="18"/>
  <c r="R83" i="18"/>
  <c r="U83" i="18" s="1"/>
  <c r="S83" i="18"/>
  <c r="S19" i="18"/>
  <c r="R58" i="18"/>
  <c r="U58" i="18" s="1"/>
  <c r="S58" i="18"/>
  <c r="R89" i="18"/>
  <c r="S89" i="18"/>
  <c r="R25" i="18"/>
  <c r="S25" i="18"/>
  <c r="R31" i="18"/>
  <c r="S31" i="18"/>
  <c r="S47" i="18"/>
  <c r="S45" i="18"/>
  <c r="R86" i="18"/>
  <c r="U86" i="18" s="1"/>
  <c r="S86" i="18"/>
  <c r="R61" i="18"/>
  <c r="S61" i="18"/>
  <c r="R100" i="18"/>
  <c r="U100" i="18" s="1"/>
  <c r="R75" i="18"/>
  <c r="U75" i="18" s="1"/>
  <c r="S75" i="18"/>
  <c r="R50" i="18"/>
  <c r="U50" i="18" s="1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AB92" i="18" l="1"/>
  <c r="AA84" i="18"/>
  <c r="AB84" i="18" s="1"/>
  <c r="AA68" i="18"/>
  <c r="AB68" i="18" s="1"/>
  <c r="S100" i="18"/>
  <c r="R17" i="18"/>
  <c r="R84" i="18"/>
  <c r="U84" i="18" s="1"/>
  <c r="V84" i="18" s="1"/>
  <c r="R44" i="18"/>
  <c r="U44" i="18" s="1"/>
  <c r="R14" i="18"/>
  <c r="U14" i="18" s="1"/>
  <c r="V14" i="18" s="1"/>
  <c r="R47" i="18"/>
  <c r="R15" i="18"/>
  <c r="R19" i="18"/>
  <c r="U19" i="18" s="1"/>
  <c r="R46" i="18"/>
  <c r="R60" i="18"/>
  <c r="R49" i="18"/>
  <c r="U49" i="18" s="1"/>
  <c r="V49" i="18" s="1"/>
  <c r="R68" i="18"/>
  <c r="U68" i="18" s="1"/>
  <c r="R64" i="18"/>
  <c r="U64" i="18" s="1"/>
  <c r="V64" i="18" s="1"/>
  <c r="R51" i="18"/>
  <c r="U51" i="18" s="1"/>
  <c r="AA76" i="18"/>
  <c r="AB76" i="18" s="1"/>
  <c r="R42" i="18"/>
  <c r="U42" i="18" s="1"/>
  <c r="R52" i="18"/>
  <c r="U52" i="18" s="1"/>
  <c r="R22" i="18"/>
  <c r="U22" i="18" s="1"/>
  <c r="V22" i="18" s="1"/>
  <c r="R45" i="18"/>
  <c r="U45" i="18" s="1"/>
  <c r="V45" i="18" s="1"/>
  <c r="S4" i="18"/>
  <c r="R3" i="18"/>
  <c r="U3" i="18" s="1"/>
  <c r="V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81" i="18"/>
  <c r="V52" i="18"/>
  <c r="V98" i="18"/>
  <c r="V90" i="18"/>
  <c r="V67" i="18"/>
  <c r="V36" i="18"/>
  <c r="V83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U63" i="18"/>
  <c r="V63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53" i="18"/>
  <c r="V53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61" i="18"/>
  <c r="V61" i="18" s="1"/>
  <c r="U54" i="18"/>
  <c r="V54" i="18" s="1"/>
  <c r="AA31" i="18"/>
  <c r="AB31" i="18" s="1"/>
  <c r="AB3" i="18"/>
  <c r="V68" i="18" l="1"/>
  <c r="V44" i="18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<sst xmlns="http://schemas.openxmlformats.org/spreadsheetml/2006/main" count="1038" uniqueCount="292">
  <si>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</si>
  <si>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</si>
  <si>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</si>
  <si>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</si>
  <si>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</si>
  <si>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</si>
  <si>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</si>
  <si>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</si>
  <si>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</si>
  <si>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</si>
  <si>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</si>
  <si>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</si>
  <si>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</si>
  <si>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</si>
  <si>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</si>
  <si>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</si>
  <si>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</si>
  <si>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</si>
  <si>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</si>
  <si>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</si>
  <si>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</si>
  <si>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</si>
  <si>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</si>
  <si>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</si>
  <si>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</si>
  <si>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</si>
  <si>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</si>
  <si>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</si>
  <si>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</si>
  <si>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</si>
  <si>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</si>
  <si>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</si>
  <si>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</si>
  <si>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</si>
  <si>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</si>
  <si>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</si>
  <si>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</si>
  <si>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</si>
  <si>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</si>
  <si>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</si>
  <si>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</si>
  <si>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</si>
  <si>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</si>
  <si>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</si>
  <si>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</si>
  <si>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</si>
  <si>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</si>
  <si>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</si>
  <si>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</si>
  <si>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</si>
  <si>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</si>
  <si>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</si>
  <si>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</si>
  <si>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</si>
  <si>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</si>
  <si>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</si>
  <si>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</si>
  <si>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</si>
  <si>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</si>
  <si>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</si>
  <si>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</si>
  <si>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</si>
  <si>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</si>
  <si>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</si>
  <si>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</si>
  <si>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</si>
  <si>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</si>
  <si>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</si>
  <si>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</si>
  <si>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</si>
  <si>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</si>
  <si>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</si>
  <si>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</si>
  <si>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</si>
  <si>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</si>
  <si>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</si>
  <si>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</si>
  <si>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</si>
  <si>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</si>
  <si>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</si>
  <si>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</si>
  <si>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</si>
  <si>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</si>
  <si>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</si>
  <si>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</si>
  <si>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</si>
  <si>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</si>
  <si>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</si>
  <si>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</si>
  <si>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</si>
  <si>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</si>
  <si>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</si>
  <si>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</si>
  <si>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</si>
  <si>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</si>
  <si>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</si>
  <si>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</si>
  <si>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</si>
  <si>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</si>
  <si>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</si>
  <si>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</si>
  <si>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</si>
  <si>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</si>
  <si>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</si>
  <si>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</si>
  <si>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</si>
  <si>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</si>
  <si>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</si>
  <si>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</si>
  <si>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</si>
  <si>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</si>
  <si>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</si>
  <si>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</si>
  <si>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</si>
  <si>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</si>
  <si>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</si>
  <si>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</si>
  <si>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</si>
  <si>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</si>
  <si>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</si>
  <si>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</si>
  <si>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</si>
  <si>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</si>
  <si>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</si>
  <si>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</si>
  <si>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</si>
  <si>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</si>
  <si>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</si>
  <si>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</si>
  <si>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</si>
  <si>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</si>
  <si>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</si>
  <si>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</si>
  <si>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</si>
  <si>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</si>
  <si>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</si>
  <si>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</si>
  <si>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</si>
  <si>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</si>
  <si>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</si>
  <si>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</si>
  <si>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</si>
  <si>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</si>
  <si>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</si>
  <si>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</si>
  <si>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</si>
  <si>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</si>
  <si>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</si>
  <si>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</si>
  <si>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</si>
  <si>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</si>
  <si>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</si>
  <si>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</si>
  <si>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</si>
  <si>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</si>
  <si>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</si>
  <si>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</si>
  <si>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</si>
  <si>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</si>
  <si>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</si>
  <si>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</si>
  <si>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</si>
  <si>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</si>
  <si>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</si>
  <si>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</si>
  <si>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</si>
  <si>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</si>
  <si>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</si>
  <si>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</si>
  <si>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</si>
  <si>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</si>
  <si>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</si>
  <si>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</si>
  <si>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</si>
  <si>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</si>
  <si>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</si>
  <si>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</si>
  <si>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</si>
  <si>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</si>
  <si>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</si>
  <si>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</si>
  <si>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</si>
  <si>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</si>
  <si>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</si>
  <si>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</si>
  <si>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</si>
  <si>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</si>
  <si>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</si>
  <si>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</si>
  <si>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</si>
  <si>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</si>
  <si>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</si>
  <si>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</si>
  <si>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</si>
  <si>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</si>
  <si>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</si>
  <si>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</si>
  <si>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</si>
  <si>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</si>
  <si>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</si>
  <si>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</si>
  <si>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</si>
  <si>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</si>
  <si>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</si>
  <si>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</si>
  <si>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</si>
  <si>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</si>
  <si>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</si>
  <si>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</si>
  <si>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</si>
  <si>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</si>
  <si>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</si>
  <si>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</si>
  <si>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</si>
  <si>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</si>
  <si>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</si>
  <si>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</si>
  <si>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</si>
  <si>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</si>
  <si>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</si>
  <si>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</si>
  <si>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</si>
  <si>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</si>
  <si>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</si>
  <si>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</si>
  <si>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</si>
  <si>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</si>
  <si>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</si>
  <si>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</si>
  <si>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</si>
  <si>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</si>
  <si>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</si>
  <si>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</si>
  <si>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</si>
  <si>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</si>
  <si>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</si>
  <si>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</si>
  <si>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</si>
  <si>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</si>
  <si>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</si>
  <si>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</si>
  <si>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</si>
  <si>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</si>
  <si>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</si>
  <si>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</si>
  <si>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営業</t>
    <rPh sb="0" eb="2">
      <t>エイギョウ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</si>
  <si>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</si>
  <si>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</si>
  <si>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</si>
  <si>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</si>
  <si>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</si>
  <si>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</si>
  <si>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</si>
  <si>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</si>
  <si>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</si>
  <si>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</si>
  <si>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</si>
  <si>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</si>
  <si>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</si>
  <si>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</si>
  <si>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</si>
  <si>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</si>
  <si>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</si>
  <si>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</si>
  <si>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</si>
  <si>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</si>
  <si>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部署Ｂ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</si>
  <si>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</si>
  <si>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</si>
  <si>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部署Ｃ</t>
    <rPh sb="0" eb="2">
      <t>ブショ</t>
    </rPh>
    <phoneticPr fontId="1"/>
  </si>
  <si>
    <t>在家庭</t>
    <rPh sb="0" eb="3">
      <t>ザイカテイ</t>
    </rPh>
    <phoneticPr fontId="1"/>
  </si>
  <si>
    <t>勤務先３</t>
    <rPh sb="0" eb="3">
      <t>キンムサキ</t>
    </rPh>
    <phoneticPr fontId="1"/>
  </si>
  <si>
    <t>部署Ｄ</t>
    <rPh sb="0" eb="2">
      <t>ブショ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</si>
  <si>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</si>
  <si>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</si>
  <si>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</si>
  <si>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</si>
  <si>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</si>
  <si>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</si>
  <si>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</si>
  <si>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</si>
  <si>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</si>
  <si>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</si>
  <si>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</si>
  <si>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</si>
  <si>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選考区分</t>
    <rPh sb="0" eb="2">
      <t>センコウ</t>
    </rPh>
    <rPh sb="2" eb="4">
      <t>クブン</t>
    </rPh>
    <phoneticPr fontId="1"/>
  </si>
  <si>
    <t>海外留学のため休学（H19.10～H20.9）</t>
    <rPh sb="0" eb="2">
      <t>カイガイ</t>
    </rPh>
    <rPh sb="2" eb="4">
      <t>リュウガク</t>
    </rPh>
    <rPh sb="7" eb="9">
      <t>キュウガク</t>
    </rPh>
    <phoneticPr fontId="1"/>
  </si>
  <si>
    <t>電気経験</t>
    <rPh sb="0" eb="2">
      <t>デンキ</t>
    </rPh>
    <rPh sb="2" eb="4">
      <t>ケイケン</t>
    </rPh>
    <phoneticPr fontId="1"/>
  </si>
  <si>
    <t>電気以外の職務経験</t>
    <rPh sb="0" eb="2">
      <t>デンキ</t>
    </rPh>
    <rPh sb="2" eb="4">
      <t>イガイ</t>
    </rPh>
    <rPh sb="5" eb="9">
      <t>ショクムケイケン</t>
    </rPh>
    <phoneticPr fontId="1"/>
  </si>
  <si>
    <t>電力会社における施設工事に係る設計業務等</t>
    <rPh sb="0" eb="2">
      <t>デンリョク</t>
    </rPh>
    <rPh sb="2" eb="4">
      <t>ガイシャ</t>
    </rPh>
    <rPh sb="8" eb="10">
      <t>シセツ</t>
    </rPh>
    <rPh sb="10" eb="12">
      <t>コウジ</t>
    </rPh>
    <rPh sb="13" eb="14">
      <t>カカ</t>
    </rPh>
    <rPh sb="15" eb="17">
      <t>セッケイ</t>
    </rPh>
    <rPh sb="17" eb="19">
      <t>ギョウム</t>
    </rPh>
    <rPh sb="19" eb="20">
      <t>トウ</t>
    </rPh>
    <phoneticPr fontId="1"/>
  </si>
  <si>
    <t>電力会社における施設工事に係る設計業務等</t>
    <phoneticPr fontId="1"/>
  </si>
  <si>
    <t>電気【経験者】</t>
    <rPh sb="0" eb="2">
      <t>デンキ</t>
    </rPh>
    <rPh sb="3" eb="6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</si>
</sst>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 applyProtection="1">
      <alignment vertical="center"/>
    </xf>
    <xf numFmtId="0" fontId="0" fillId="0" borderId="2" xfId="0" applyBorder="1" applyProtection="1">
      <alignment vertical="center"/>
    </xf>
    <xf numFmtId="0" fontId="6" fillId="0" borderId="4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176" fontId="6" fillId="0" borderId="6" xfId="0" applyNumberFormat="1" applyFont="1" applyBorder="1" applyProtection="1">
      <alignment vertical="center"/>
    </xf>
    <xf numFmtId="0" fontId="0" fillId="0" borderId="5" xfId="0" applyBorder="1" applyProtection="1">
      <alignment vertical="center"/>
    </xf>
    <xf numFmtId="176" fontId="0" fillId="0" borderId="6" xfId="0" applyNumberFormat="1" applyBorder="1" applyProtection="1">
      <alignment vertical="center"/>
    </xf>
    <xf numFmtId="0" fontId="5" fillId="0" borderId="3" xfId="0" applyFont="1" applyBorder="1" applyProtection="1">
      <alignment vertical="center"/>
    </xf>
    <xf numFmtId="176" fontId="6" fillId="0" borderId="4" xfId="0" applyNumberFormat="1" applyFont="1" applyBorder="1" applyProtection="1">
      <alignment vertical="center"/>
    </xf>
    <xf numFmtId="0" fontId="0" fillId="0" borderId="3" xfId="0" applyBorder="1" applyProtection="1">
      <alignment vertical="center"/>
    </xf>
    <xf numFmtId="176" fontId="0" fillId="0" borderId="4" xfId="0" applyNumberFormat="1" applyBorder="1" applyProtection="1">
      <alignment vertical="center"/>
    </xf>
    <xf numFmtId="0" fontId="5" fillId="0" borderId="0" xfId="0" applyFont="1" applyProtection="1">
      <alignment vertical="center"/>
    </xf>
    <xf numFmtId="49" fontId="6" fillId="0" borderId="0" xfId="0" applyNumberFormat="1" applyFont="1" applyProtection="1">
      <alignment vertical="center"/>
    </xf>
    <xf numFmtId="0" fontId="6" fillId="0" borderId="0" xfId="0" applyFont="1" applyProtection="1">
      <alignment vertical="center"/>
    </xf>
    <xf numFmtId="49" fontId="0" fillId="2" borderId="3" xfId="0" applyNumberFormat="1" applyFill="1" applyBorder="1" applyProtection="1">
      <alignment vertical="center"/>
    </xf>
    <xf numFmtId="176" fontId="0" fillId="0" borderId="6" xfId="0" applyNumberFormat="1" applyFill="1" applyBorder="1" applyProtection="1">
      <alignment vertical="center"/>
      <protection locked="0"/>
    </xf>
    <xf numFmtId="0" fontId="0" fillId="0" borderId="4" xfId="0" applyFill="1" applyBorder="1" applyProtection="1">
      <alignment vertical="center"/>
    </xf>
    <xf numFmtId="0" fontId="0" fillId="0" borderId="5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4" xfId="0" applyNumberFormat="1" applyFill="1" applyBorder="1" applyProtection="1">
      <alignment vertical="center"/>
      <protection locked="0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 applyProtection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 applyProtection="1">
      <alignment horizontal="center" vertical="center" shrinkToFit="1"/>
    </xf>
    <xf numFmtId="49" fontId="6" fillId="0" borderId="9" xfId="0" applyNumberFormat="1" applyFont="1" applyBorder="1" applyAlignment="1" applyProtection="1">
      <alignment horizontal="center" vertical="center" shrinkToFit="1"/>
    </xf>
    <xf numFmtId="0" fontId="0" fillId="0" borderId="0" xfId="0" applyAlignment="1" applyProtection="1">
      <alignment vertical="center" shrinkToFit="1"/>
    </xf>
    <xf numFmtId="49" fontId="8" fillId="0" borderId="0" xfId="0" applyNumberFormat="1" applyFont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vertical="center" shrinkToFit="1"/>
    </xf>
    <xf numFmtId="0" fontId="6" fillId="4" borderId="0" xfId="0" applyFont="1" applyFill="1" applyAlignment="1" applyProtection="1">
      <alignment vertical="center" shrinkToFit="1"/>
    </xf>
    <xf numFmtId="0" fontId="7" fillId="0" borderId="0" xfId="0" applyFont="1" applyProtection="1">
      <alignment vertical="center"/>
    </xf>
    <xf numFmtId="177" fontId="0" fillId="0" borderId="0" xfId="0" applyNumberFormat="1" applyProtection="1">
      <alignment vertical="center"/>
    </xf>
    <xf numFmtId="0" fontId="5" fillId="4" borderId="0" xfId="0" applyFont="1" applyFill="1" applyProtection="1">
      <alignment vertical="center"/>
    </xf>
    <xf numFmtId="178" fontId="6" fillId="0" borderId="8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vertical="center" shrinkToFit="1"/>
    </xf>
    <xf numFmtId="178" fontId="6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Border="1" applyProtection="1">
      <alignment vertical="center"/>
    </xf>
    <xf numFmtId="0" fontId="5" fillId="3" borderId="0" xfId="0" applyFont="1" applyFill="1" applyProtection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</xf>
    <xf numFmtId="178" fontId="0" fillId="0" borderId="8" xfId="0" applyNumberFormat="1" applyBorder="1" applyAlignment="1" applyProtection="1">
      <alignment vertical="center"/>
    </xf>
    <xf numFmtId="49" fontId="0" fillId="0" borderId="0" xfId="0" applyNumberFormat="1" applyBorder="1" applyProtection="1">
      <alignment vertical="center"/>
    </xf>
    <xf numFmtId="177" fontId="6" fillId="0" borderId="0" xfId="0" applyNumberFormat="1" applyFont="1" applyAlignment="1" applyProtection="1">
      <alignment vertical="center" shrinkToFit="1"/>
    </xf>
    <xf numFmtId="177" fontId="0" fillId="0" borderId="0" xfId="0" applyNumberFormat="1" applyAlignment="1" applyProtection="1">
      <alignment vertical="center" shrinkToFit="1"/>
    </xf>
    <xf numFmtId="0" fontId="6" fillId="0" borderId="4" xfId="0" applyFont="1" applyBorder="1" applyAlignment="1" applyProtection="1">
      <alignment vertical="center" shrinkToFit="1"/>
    </xf>
    <xf numFmtId="0" fontId="5" fillId="0" borderId="0" xfId="0" applyFont="1" applyFill="1" applyAlignment="1" applyProtection="1">
      <alignment vertical="center" shrinkToFit="1"/>
    </xf>
    <xf numFmtId="176" fontId="6" fillId="0" borderId="0" xfId="0" applyNumberFormat="1" applyFont="1" applyProtection="1">
      <alignment vertical="center"/>
    </xf>
    <xf numFmtId="0" fontId="5" fillId="2" borderId="0" xfId="0" applyFont="1" applyFill="1" applyProtection="1">
      <alignment vertical="center"/>
    </xf>
    <xf numFmtId="0" fontId="5" fillId="0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28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876301</xdr:colOff>
      <xdr:row>2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306174" y="190500"/>
          <a:ext cx="1752602" cy="18097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6125825" y="1533525"/>
          <a:ext cx="2190750" cy="1971675"/>
        </a:xfrm>
        <a:prstGeom prst="wedgeRoundRectCallout">
          <a:avLst>
            <a:gd name="adj1" fmla="val -34047"/>
            <a:gd name="adj2" fmla="val -42614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8</xdr:col>
      <xdr:colOff>876301</xdr:colOff>
      <xdr:row>1</xdr:row>
      <xdr:rowOff>100013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058776" y="280988"/>
          <a:ext cx="1858179" cy="11866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444256</xdr:colOff>
      <xdr:row>9</xdr:row>
      <xdr:rowOff>60475</xdr:rowOff>
    </xdr:from>
    <xdr:to>
      <xdr:col>4</xdr:col>
      <xdr:colOff>38099</xdr:colOff>
      <xdr:row>9</xdr:row>
      <xdr:rowOff>71438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>
          <a:off x="6225931" y="1689250"/>
          <a:ext cx="803518" cy="1096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15</xdr:row>
      <xdr:rowOff>9526</xdr:rowOff>
    </xdr:from>
    <xdr:to>
      <xdr:col>7</xdr:col>
      <xdr:colOff>695326</xdr:colOff>
      <xdr:row>21</xdr:row>
      <xdr:rowOff>70485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11087100" y="2724151"/>
          <a:ext cx="2114551" cy="114680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462217</xdr:colOff>
      <xdr:row>14</xdr:row>
      <xdr:rowOff>19050</xdr:rowOff>
    </xdr:from>
    <xdr:to>
      <xdr:col>8</xdr:col>
      <xdr:colOff>480060</xdr:colOff>
      <xdr:row>16</xdr:row>
      <xdr:rowOff>28736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</xdr:cNvCxnSpPr>
      </xdr:nvCxnSpPr>
      <xdr:spPr>
        <a:xfrm flipV="1">
          <a:off x="12968542" y="2552700"/>
          <a:ext cx="903668" cy="371636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444256</xdr:colOff>
      <xdr:row>7</xdr:row>
      <xdr:rowOff>71438</xdr:rowOff>
    </xdr:from>
    <xdr:to>
      <xdr:col>4</xdr:col>
      <xdr:colOff>9524</xdr:colOff>
      <xdr:row>9</xdr:row>
      <xdr:rowOff>60475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6225931" y="1338263"/>
          <a:ext cx="774943" cy="350987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1162050</xdr:colOff>
      <xdr:row>6</xdr:row>
      <xdr:rowOff>66675</xdr:rowOff>
    </xdr:from>
    <xdr:to>
      <xdr:col>3</xdr:col>
      <xdr:colOff>495300</xdr:colOff>
      <xdr:row>14</xdr:row>
      <xdr:rowOff>85725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4219575" y="1152525"/>
          <a:ext cx="2057400" cy="1466850"/>
        </a:xfrm>
        <a:prstGeom prst="wedgeRoundRectCallout">
          <a:avLst>
            <a:gd name="adj1" fmla="val 47519"/>
            <a:gd name="adj2" fmla="val -25098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経歴分類で「学生」又は「在家庭」を選択した場合</a:t>
          </a:r>
          <a:r>
            <a:rPr kumimoji="1" lang="ja-JP" altLang="en-US" sz="1100" b="1" u="sng"/>
            <a:t>以外</a:t>
          </a:r>
          <a:r>
            <a:rPr kumimoji="1" lang="ja-JP" altLang="en-US" sz="1100"/>
            <a:t>は、必ず備考（職務経験の場合は業務内容、その他の場合は休職等の理由）を入力してください。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47625</xdr:colOff>
      <xdr:row>0</xdr:row>
      <xdr:rowOff>171450</xdr:rowOff>
    </xdr:from>
    <xdr:to>
      <xdr:col>4</xdr:col>
      <xdr:colOff>1190625</xdr:colOff>
      <xdr:row>2</xdr:row>
      <xdr:rowOff>19050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47625" y="171450"/>
          <a:ext cx="8134350" cy="209550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1000125</xdr:colOff>
      <xdr:row>2</xdr:row>
      <xdr:rowOff>142876</xdr:rowOff>
    </xdr:from>
    <xdr:to>
      <xdr:col>1</xdr:col>
      <xdr:colOff>2552700</xdr:colOff>
      <xdr:row>8</xdr:row>
      <xdr:rowOff>9525</xdr:rowOff>
    </xdr:to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1333500" y="504826"/>
          <a:ext cx="1552575" cy="95249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2476733</xdr:colOff>
      <xdr:row>2</xdr:row>
      <xdr:rowOff>19050</xdr:rowOff>
    </xdr:from>
    <xdr:to>
      <xdr:col>2</xdr:col>
      <xdr:colOff>1057275</xdr:colOff>
      <xdr:row>3</xdr:row>
      <xdr:rowOff>130855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23" idx="4"/>
          <a:endCxn id="22" idx="2"/>
        </xdr:cNvCxnSpPr>
      </xdr:nvCxnSpPr>
      <xdr:spPr>
        <a:xfrm flipV="1">
          <a:off x="2810108" y="381000"/>
          <a:ext cx="1304692" cy="29278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12153899" y="542925"/>
          <a:ext cx="292417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90489</xdr:rowOff>
    </xdr:from>
    <xdr:to>
      <xdr:col>10</xdr:col>
      <xdr:colOff>153205</xdr:colOff>
      <xdr:row>1</xdr:row>
      <xdr:rowOff>146642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CxnSpPr/>
      </xdr:nvCxnSpPr>
      <xdr:spPr>
        <a:xfrm flipH="1" flipV="1">
          <a:off x="13935075" y="271464"/>
          <a:ext cx="1820080" cy="5615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1</xdr:rowOff>
    </xdr:from>
    <xdr:to>
      <xdr:col>10</xdr:col>
      <xdr:colOff>323850</xdr:colOff>
      <xdr:row>9</xdr:row>
      <xdr:rowOff>19050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CxnSpPr/>
      </xdr:nvCxnSpPr>
      <xdr:spPr>
        <a:xfrm flipH="1" flipV="1">
          <a:off x="15449550" y="723901"/>
          <a:ext cx="847725" cy="923924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9524</xdr:colOff>
      <xdr:row>8</xdr:row>
      <xdr:rowOff>161925</xdr:rowOff>
    </xdr:from>
    <xdr:to>
      <xdr:col>7</xdr:col>
      <xdr:colOff>19050</xdr:colOff>
      <xdr:row>10</xdr:row>
      <xdr:rowOff>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7000874" y="1609725"/>
          <a:ext cx="5153026" cy="20002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12</xdr:row>
      <xdr:rowOff>171450</xdr:rowOff>
    </xdr:from>
    <xdr:to>
      <xdr:col>9</xdr:col>
      <xdr:colOff>38100</xdr:colOff>
      <xdr:row>14</xdr:row>
      <xdr:rowOff>9525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12211049" y="2305050"/>
          <a:ext cx="882651" cy="19367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9524</xdr:colOff>
      <xdr:row>6</xdr:row>
      <xdr:rowOff>161925</xdr:rowOff>
    </xdr:from>
    <xdr:to>
      <xdr:col>7</xdr:col>
      <xdr:colOff>19050</xdr:colOff>
      <xdr:row>8</xdr:row>
      <xdr:rowOff>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7000874" y="1247775"/>
          <a:ext cx="5153026" cy="20002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A5" sqref="A5"/>
    </sheetView>
  </sheetViews>
  <sheetFormatPr defaultColWidth="9" defaultRowHeight="14.4"/>
  <cols>
    <col min="1" max="2" width="30.59765625" style="5" customWidth="1"/>
    <col min="3" max="3" width="22.69921875" style="5" bestFit="1" customWidth="1"/>
    <col min="4" max="4" width="25.69921875" style="5" customWidth="1"/>
    <col min="5" max="5" width="11.5" style="5" bestFit="1" customWidth="1"/>
    <col min="6" max="7" width="9" style="5"/>
    <col min="8" max="8" width="9.5" style="5" bestFit="1" customWidth="1"/>
    <col min="9" max="9" width="9" style="41"/>
    <col min="10" max="16384" width="9" style="5"/>
  </cols>
  <sheetData>
    <row r="1" spans="1:6">
      <c r="A1" s="12" t="s">
        <v>254</v>
      </c>
      <c r="B1" s="13" t="s">
        <v>285</v>
      </c>
      <c r="D1" s="12" t="s">
        <v>155</v>
      </c>
      <c r="E1" s="13" t="s">
        <v>156</v>
      </c>
    </row>
    <row r="2" spans="1:6">
      <c r="A2" s="26"/>
      <c r="B2" s="28" t="s">
        <v>291</v>
      </c>
      <c r="D2" s="7" t="s">
        <v>157</v>
      </c>
      <c r="E2" s="8"/>
    </row>
    <row r="3" spans="1:6">
      <c r="D3" s="29"/>
      <c r="E3" s="27"/>
      <c r="F3" s="41"/>
    </row>
    <row r="4" spans="1:6">
      <c r="A4" s="12" t="s">
        <v>119</v>
      </c>
      <c r="B4" s="13" t="s">
        <v>120</v>
      </c>
      <c r="D4" s="29"/>
      <c r="E4" s="27"/>
      <c r="F4" s="41"/>
    </row>
    <row r="5" spans="1:6">
      <c r="A5" s="2"/>
      <c r="B5" s="1"/>
      <c r="D5" s="29"/>
      <c r="E5" s="27"/>
      <c r="F5" s="41"/>
    </row>
    <row r="6" spans="1:6">
      <c r="D6" s="29"/>
      <c r="E6" s="27"/>
    </row>
    <row r="7" spans="1:6">
      <c r="A7" s="12" t="s">
        <v>121</v>
      </c>
      <c r="B7" s="13" t="s">
        <v>122</v>
      </c>
      <c r="D7" s="29"/>
      <c r="E7" s="27"/>
    </row>
    <row r="8" spans="1:6">
      <c r="A8" s="2"/>
      <c r="B8" s="1"/>
      <c r="D8" s="29"/>
      <c r="E8" s="27"/>
    </row>
    <row r="9" spans="1:6">
      <c r="D9" s="29"/>
      <c r="E9" s="27"/>
    </row>
    <row r="10" spans="1:6">
      <c r="A10" s="12" t="s">
        <v>123</v>
      </c>
      <c r="B10" s="13" t="s">
        <v>124</v>
      </c>
      <c r="D10" s="29"/>
      <c r="E10" s="27"/>
    </row>
    <row r="11" spans="1:6">
      <c r="A11" s="2"/>
      <c r="B11" s="9"/>
      <c r="D11" s="30"/>
      <c r="E11" s="31"/>
    </row>
  </sheetData>
  <sheetProtection algorithmName="SHA-512" hashValue="6mLdfA3gRPsZgP4h1AkfN+oKS7dXDjPhCx2gxyKDnwJbrzvl9r8mrluGW1dbzr/1Qa+cOqTJCyY3ahqBZlm0gw==" saltValue="SHTJS/y05O0lQYYaPcLvgw==" spinCount="100000" sheet="1" objects="1" scenarios="1" selectLockedCells="1"/>
  <phoneticPr fontId="1"/>
  <conditionalFormatting sqref="E2:E11">
    <cfRule type="expression" dxfId="27" priority="2">
      <formula>$D2="－"</formula>
    </cfRule>
    <cfRule type="expression" dxfId="26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Title="～～～～～～～～日付入力時のルール～～～～～～～～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11"/>
  <sheetViews>
    <sheetView workbookViewId="0"/>
  </sheetViews>
  <sheetFormatPr defaultColWidth="8.69921875" defaultRowHeight="14.4"/>
  <cols>
    <col min="1" max="2" width="30.59765625" style="5" customWidth="1"/>
    <col min="3" max="3" width="22.69921875" style="5" bestFit="1" customWidth="1"/>
    <col min="4" max="4" width="25.69921875" style="5" customWidth="1"/>
    <col min="5" max="5" width="11.5" style="5" bestFit="1" customWidth="1"/>
    <col min="6" max="7" width="8.69921875" style="5"/>
    <col min="8" max="8" width="9.5" style="5" bestFit="1" customWidth="1"/>
    <col min="9" max="16384" width="8.69921875" style="5"/>
  </cols>
  <sheetData>
    <row r="1" spans="1:5">
      <c r="A1" s="12" t="s">
        <v>254</v>
      </c>
      <c r="B1" s="13" t="s">
        <v>285</v>
      </c>
      <c r="D1" s="12" t="s">
        <v>155</v>
      </c>
      <c r="E1" s="13" t="s">
        <v>156</v>
      </c>
    </row>
    <row r="2" spans="1:5">
      <c r="A2" s="33"/>
      <c r="B2" s="55" t="str">
        <f>'入力シート（基本情報）'!$B$2</f>
        <v>電気【経験者】</v>
      </c>
      <c r="D2" s="15" t="s">
        <v>157</v>
      </c>
      <c r="E2" s="16">
        <v>36413</v>
      </c>
    </row>
    <row r="3" spans="1:5">
      <c r="D3" s="15"/>
      <c r="E3" s="16"/>
    </row>
    <row r="4" spans="1:5">
      <c r="A4" s="12" t="s">
        <v>119</v>
      </c>
      <c r="B4" s="13" t="s">
        <v>120</v>
      </c>
      <c r="D4" s="15"/>
      <c r="E4" s="16"/>
    </row>
    <row r="5" spans="1:5">
      <c r="A5" s="19" t="s">
        <v>212</v>
      </c>
      <c r="B5" s="14" t="s">
        <v>213</v>
      </c>
      <c r="D5" s="15"/>
      <c r="E5" s="18"/>
    </row>
    <row r="6" spans="1:5">
      <c r="D6" s="17"/>
      <c r="E6" s="18"/>
    </row>
    <row r="7" spans="1:5">
      <c r="A7" s="12" t="s">
        <v>121</v>
      </c>
      <c r="B7" s="13" t="s">
        <v>122</v>
      </c>
      <c r="D7" s="17"/>
      <c r="E7" s="18"/>
    </row>
    <row r="8" spans="1:5">
      <c r="A8" s="19" t="s">
        <v>214</v>
      </c>
      <c r="B8" s="14" t="s">
        <v>215</v>
      </c>
      <c r="D8" s="17"/>
      <c r="E8" s="18"/>
    </row>
    <row r="9" spans="1:5">
      <c r="D9" s="17"/>
      <c r="E9" s="18"/>
    </row>
    <row r="10" spans="1:5">
      <c r="A10" s="12" t="s">
        <v>123</v>
      </c>
      <c r="B10" s="13" t="s">
        <v>124</v>
      </c>
      <c r="D10" s="17"/>
      <c r="E10" s="18"/>
    </row>
    <row r="11" spans="1:5">
      <c r="A11" s="19" t="s">
        <v>134</v>
      </c>
      <c r="B11" s="20">
        <v>30590</v>
      </c>
      <c r="D11" s="21"/>
      <c r="E11" s="22"/>
    </row>
  </sheetData>
  <sheetProtection password="C18B" sheet="1" objects="1" scenarios="1" selectLockedCells="1"/>
  <phoneticPr fontId="1"/>
  <conditionalFormatting sqref="E2">
    <cfRule type="expression" dxfId="25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9921875" defaultRowHeight="14.4"/>
  <cols>
    <col min="1" max="1" width="4.3984375" style="5" bestFit="1" customWidth="1"/>
    <col min="2" max="5" width="35.69921875" style="5" customWidth="1"/>
    <col min="6" max="9" width="7.3984375" style="6" bestFit="1" customWidth="1"/>
    <col min="10" max="10" width="9.3984375" style="5" bestFit="1" customWidth="1"/>
    <col min="11" max="16384" width="8.69921875" style="5"/>
  </cols>
  <sheetData>
    <row r="1" spans="1:10">
      <c r="A1" s="5" t="s">
        <v>135</v>
      </c>
      <c r="B1" s="5" t="s">
        <v>125</v>
      </c>
      <c r="C1" s="5" t="s">
        <v>136</v>
      </c>
      <c r="D1" s="5" t="s">
        <v>126</v>
      </c>
      <c r="E1" s="5" t="s">
        <v>127</v>
      </c>
      <c r="F1" s="6" t="s">
        <v>128</v>
      </c>
      <c r="G1" s="6" t="s">
        <v>129</v>
      </c>
      <c r="H1" s="6" t="s">
        <v>130</v>
      </c>
      <c r="I1" s="6" t="s">
        <v>131</v>
      </c>
      <c r="J1" s="6" t="s">
        <v>137</v>
      </c>
    </row>
    <row r="2" spans="1:10">
      <c r="A2" s="5" t="str">
        <f>IF(ISBLANK(B2),"",ROW()-1)</f>
        <v/>
      </c>
      <c r="B2" s="3"/>
      <c r="C2" s="5" t="s">
        <v>138</v>
      </c>
      <c r="D2" s="3"/>
      <c r="E2" s="3"/>
      <c r="F2" s="4"/>
      <c r="G2" s="4"/>
      <c r="H2" s="4"/>
      <c r="I2" s="4"/>
      <c r="J2" s="3"/>
    </row>
    <row r="3" spans="1:10">
      <c r="A3" s="5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s="5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s="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s="5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s="5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s="5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s="5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s="5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s="5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s="5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s="5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s="5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s="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s="5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s="5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s="5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s="5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s="5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s="5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s="5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s="5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s="5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s="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s="5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s="5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s="5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s="5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s="5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s="5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s="5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s="5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s="5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s="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s="5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s="5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s="5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s="5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s="5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s="5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s="5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s="5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s="5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s="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s="5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s="5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s="5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s="5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s="5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s="5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s="5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s="5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s="5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s="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s="5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s="5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s="5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s="5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s="5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s="5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s="5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s="5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s="5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s="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s="5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s="5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s="5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s="5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s="5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s="5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s="5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s="5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s="5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s="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s="5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s="5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s="5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s="5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s="5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s="5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s="5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s="5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s="5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s="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s="5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s="5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s="5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s="5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s="5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s="5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s="5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s="5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s="5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s="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s="5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s="5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s="5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s="5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s="5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s="5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password="C18B" sheet="1" objects="1" scenarios="1" selectLockedCells="1"/>
  <phoneticPr fontId="1"/>
  <conditionalFormatting sqref="D2:I1048576">
    <cfRule type="expression" dxfId="24" priority="1">
      <formula>AND($A2="",NOT(ISBLANK(D2)))</formula>
    </cfRule>
  </conditionalFormatting>
  <conditionalFormatting sqref="F3:G1048576">
    <cfRule type="expression" dxfId="23" priority="3">
      <formula>AND($A3&lt;&gt;"",VALUE($F3&amp;$G3)&lt;VALUE($H2&amp;$I2))</formula>
    </cfRule>
  </conditionalFormatting>
  <conditionalFormatting sqref="F2:I1048576">
    <cfRule type="expression" dxfId="22" priority="4">
      <formula>AND($A2&lt;&gt;"",ISBLANK(F2))</formula>
    </cfRule>
  </conditionalFormatting>
  <conditionalFormatting sqref="H2:I1048576">
    <cfRule type="expression" dxfId="21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69921875" defaultRowHeight="14.4"/>
  <cols>
    <col min="1" max="1" width="4.3984375" style="5" bestFit="1" customWidth="1"/>
    <col min="2" max="2" width="26.69921875" style="5" bestFit="1" customWidth="1"/>
    <col min="3" max="4" width="11.5" style="5" bestFit="1" customWidth="1"/>
    <col min="5" max="5" width="13.69921875" style="5" bestFit="1" customWidth="1"/>
    <col min="6" max="9" width="7.3984375" style="6" bestFit="1" customWidth="1"/>
    <col min="10" max="10" width="9.3984375" style="5" bestFit="1" customWidth="1"/>
    <col min="11" max="16384" width="8.69921875" style="5"/>
  </cols>
  <sheetData>
    <row r="1" spans="1:10">
      <c r="A1" s="5" t="s">
        <v>135</v>
      </c>
      <c r="B1" s="5" t="s">
        <v>125</v>
      </c>
      <c r="C1" s="5" t="s">
        <v>136</v>
      </c>
      <c r="D1" s="5" t="s">
        <v>126</v>
      </c>
      <c r="E1" s="5" t="s">
        <v>127</v>
      </c>
      <c r="F1" s="6" t="s">
        <v>128</v>
      </c>
      <c r="G1" s="6" t="s">
        <v>129</v>
      </c>
      <c r="H1" s="6" t="s">
        <v>130</v>
      </c>
      <c r="I1" s="6" t="s">
        <v>131</v>
      </c>
      <c r="J1" s="6" t="s">
        <v>137</v>
      </c>
    </row>
    <row r="2" spans="1:10">
      <c r="A2" s="5">
        <f>IF(ISBLANK(B2),"",ROW()-1)</f>
        <v>1</v>
      </c>
      <c r="B2" s="23" t="s">
        <v>248</v>
      </c>
      <c r="C2" s="23" t="s">
        <v>138</v>
      </c>
      <c r="D2" s="23"/>
      <c r="E2" s="23"/>
      <c r="F2" s="24" t="s">
        <v>216</v>
      </c>
      <c r="G2" s="24" t="s">
        <v>218</v>
      </c>
      <c r="H2" s="24" t="s">
        <v>246</v>
      </c>
      <c r="I2" s="24" t="s">
        <v>250</v>
      </c>
      <c r="J2" s="23" t="s">
        <v>227</v>
      </c>
    </row>
    <row r="3" spans="1:10">
      <c r="A3" s="5">
        <f t="shared" ref="A3:A66" si="0">IF(ISBLANK(B3),"",ROW()-1)</f>
        <v>2</v>
      </c>
      <c r="B3" s="23" t="s">
        <v>249</v>
      </c>
      <c r="C3" s="23" t="s">
        <v>138</v>
      </c>
      <c r="D3" s="23"/>
      <c r="E3" s="23"/>
      <c r="F3" s="24" t="s">
        <v>247</v>
      </c>
      <c r="G3" s="24" t="s">
        <v>251</v>
      </c>
      <c r="H3" s="24" t="s">
        <v>220</v>
      </c>
      <c r="I3" s="24" t="s">
        <v>222</v>
      </c>
      <c r="J3" s="23" t="s">
        <v>223</v>
      </c>
    </row>
    <row r="4" spans="1:10">
      <c r="A4" s="5">
        <f t="shared" si="0"/>
        <v>3</v>
      </c>
      <c r="B4" s="23" t="s">
        <v>224</v>
      </c>
      <c r="C4" s="23" t="s">
        <v>140</v>
      </c>
      <c r="D4" s="23"/>
      <c r="E4" s="23" t="s">
        <v>225</v>
      </c>
      <c r="F4" s="24" t="s">
        <v>219</v>
      </c>
      <c r="G4" s="24" t="s">
        <v>217</v>
      </c>
      <c r="H4" s="24" t="s">
        <v>226</v>
      </c>
      <c r="I4" s="24" t="s">
        <v>221</v>
      </c>
      <c r="J4" s="23" t="s">
        <v>223</v>
      </c>
    </row>
    <row r="5" spans="1:10">
      <c r="A5" s="5">
        <f t="shared" si="0"/>
        <v>4</v>
      </c>
      <c r="B5" s="23" t="s">
        <v>229</v>
      </c>
      <c r="C5" s="23" t="s">
        <v>145</v>
      </c>
      <c r="D5" s="23" t="s">
        <v>230</v>
      </c>
      <c r="E5" s="23" t="s">
        <v>231</v>
      </c>
      <c r="F5" s="24" t="s">
        <v>232</v>
      </c>
      <c r="G5" s="24" t="s">
        <v>217</v>
      </c>
      <c r="H5" s="24" t="s">
        <v>233</v>
      </c>
      <c r="I5" s="24" t="s">
        <v>221</v>
      </c>
      <c r="J5" s="23" t="s">
        <v>227</v>
      </c>
    </row>
    <row r="6" spans="1:10">
      <c r="A6" s="5">
        <f t="shared" si="0"/>
        <v>5</v>
      </c>
      <c r="B6" s="23" t="s">
        <v>228</v>
      </c>
      <c r="C6" s="23" t="s">
        <v>145</v>
      </c>
      <c r="D6" s="23" t="s">
        <v>234</v>
      </c>
      <c r="E6" s="23" t="s">
        <v>235</v>
      </c>
      <c r="F6" s="24" t="s">
        <v>236</v>
      </c>
      <c r="G6" s="24" t="s">
        <v>217</v>
      </c>
      <c r="H6" s="24" t="s">
        <v>237</v>
      </c>
      <c r="I6" s="24" t="s">
        <v>221</v>
      </c>
      <c r="J6" s="23" t="s">
        <v>223</v>
      </c>
    </row>
    <row r="7" spans="1:10">
      <c r="A7" s="5">
        <f t="shared" si="0"/>
        <v>6</v>
      </c>
      <c r="B7" s="23" t="s">
        <v>238</v>
      </c>
      <c r="C7" s="25" t="s">
        <v>239</v>
      </c>
      <c r="D7" s="25" t="s">
        <v>240</v>
      </c>
      <c r="E7" s="25" t="s">
        <v>241</v>
      </c>
      <c r="F7" s="24" t="s">
        <v>237</v>
      </c>
      <c r="G7" s="24" t="s">
        <v>217</v>
      </c>
      <c r="H7" s="24" t="s">
        <v>242</v>
      </c>
      <c r="I7" s="24" t="s">
        <v>221</v>
      </c>
      <c r="J7" s="25" t="s">
        <v>243</v>
      </c>
    </row>
    <row r="8" spans="1:10">
      <c r="A8" s="5" t="str">
        <f t="shared" si="0"/>
        <v/>
      </c>
    </row>
    <row r="9" spans="1:10">
      <c r="A9" s="5" t="str">
        <f t="shared" si="0"/>
        <v/>
      </c>
    </row>
    <row r="10" spans="1:10">
      <c r="A10" s="5" t="str">
        <f t="shared" si="0"/>
        <v/>
      </c>
    </row>
    <row r="11" spans="1:10">
      <c r="A11" s="5" t="str">
        <f t="shared" si="0"/>
        <v/>
      </c>
    </row>
    <row r="12" spans="1:10">
      <c r="A12" s="5" t="str">
        <f t="shared" si="0"/>
        <v/>
      </c>
    </row>
    <row r="13" spans="1:10">
      <c r="A13" s="5" t="str">
        <f t="shared" si="0"/>
        <v/>
      </c>
    </row>
    <row r="14" spans="1:10">
      <c r="A14" s="5" t="str">
        <f t="shared" si="0"/>
        <v/>
      </c>
    </row>
    <row r="15" spans="1:10">
      <c r="A15" s="5" t="str">
        <f t="shared" si="0"/>
        <v/>
      </c>
    </row>
    <row r="16" spans="1:10">
      <c r="A16" s="5" t="str">
        <f t="shared" si="0"/>
        <v/>
      </c>
    </row>
    <row r="17" spans="1:1">
      <c r="A17" s="5" t="str">
        <f t="shared" si="0"/>
        <v/>
      </c>
    </row>
    <row r="18" spans="1:1">
      <c r="A18" s="5" t="str">
        <f t="shared" si="0"/>
        <v/>
      </c>
    </row>
    <row r="19" spans="1:1">
      <c r="A19" s="5" t="str">
        <f t="shared" si="0"/>
        <v/>
      </c>
    </row>
    <row r="20" spans="1:1">
      <c r="A20" s="5" t="str">
        <f t="shared" si="0"/>
        <v/>
      </c>
    </row>
    <row r="21" spans="1:1">
      <c r="A21" s="5" t="str">
        <f t="shared" si="0"/>
        <v/>
      </c>
    </row>
    <row r="22" spans="1:1">
      <c r="A22" s="5" t="str">
        <f t="shared" si="0"/>
        <v/>
      </c>
    </row>
    <row r="23" spans="1:1">
      <c r="A23" s="5" t="str">
        <f t="shared" si="0"/>
        <v/>
      </c>
    </row>
    <row r="24" spans="1:1">
      <c r="A24" s="5" t="str">
        <f t="shared" si="0"/>
        <v/>
      </c>
    </row>
    <row r="25" spans="1:1">
      <c r="A25" s="5" t="str">
        <f t="shared" si="0"/>
        <v/>
      </c>
    </row>
    <row r="26" spans="1:1">
      <c r="A26" s="5" t="str">
        <f t="shared" si="0"/>
        <v/>
      </c>
    </row>
    <row r="27" spans="1:1">
      <c r="A27" s="5" t="str">
        <f t="shared" si="0"/>
        <v/>
      </c>
    </row>
    <row r="28" spans="1:1">
      <c r="A28" s="5" t="str">
        <f t="shared" si="0"/>
        <v/>
      </c>
    </row>
    <row r="29" spans="1:1">
      <c r="A29" s="5" t="str">
        <f t="shared" si="0"/>
        <v/>
      </c>
    </row>
    <row r="30" spans="1:1">
      <c r="A30" s="5" t="str">
        <f t="shared" si="0"/>
        <v/>
      </c>
    </row>
    <row r="31" spans="1:1">
      <c r="A31" s="5" t="str">
        <f t="shared" si="0"/>
        <v/>
      </c>
    </row>
    <row r="32" spans="1:1">
      <c r="A32" s="5" t="str">
        <f t="shared" si="0"/>
        <v/>
      </c>
    </row>
    <row r="33" spans="1:1">
      <c r="A33" s="5" t="str">
        <f t="shared" si="0"/>
        <v/>
      </c>
    </row>
    <row r="34" spans="1:1">
      <c r="A34" s="5" t="str">
        <f t="shared" si="0"/>
        <v/>
      </c>
    </row>
    <row r="35" spans="1:1">
      <c r="A35" s="5" t="str">
        <f t="shared" si="0"/>
        <v/>
      </c>
    </row>
    <row r="36" spans="1:1">
      <c r="A36" s="5" t="str">
        <f t="shared" si="0"/>
        <v/>
      </c>
    </row>
    <row r="37" spans="1:1">
      <c r="A37" s="5" t="str">
        <f t="shared" si="0"/>
        <v/>
      </c>
    </row>
    <row r="38" spans="1:1">
      <c r="A38" s="5" t="str">
        <f t="shared" si="0"/>
        <v/>
      </c>
    </row>
    <row r="39" spans="1:1">
      <c r="A39" s="5" t="str">
        <f t="shared" si="0"/>
        <v/>
      </c>
    </row>
    <row r="40" spans="1:1">
      <c r="A40" s="5" t="str">
        <f t="shared" si="0"/>
        <v/>
      </c>
    </row>
    <row r="41" spans="1:1">
      <c r="A41" s="5" t="str">
        <f t="shared" si="0"/>
        <v/>
      </c>
    </row>
    <row r="42" spans="1:1">
      <c r="A42" s="5" t="str">
        <f t="shared" si="0"/>
        <v/>
      </c>
    </row>
    <row r="43" spans="1:1">
      <c r="A43" s="5" t="str">
        <f t="shared" si="0"/>
        <v/>
      </c>
    </row>
    <row r="44" spans="1:1">
      <c r="A44" s="5" t="str">
        <f t="shared" si="0"/>
        <v/>
      </c>
    </row>
    <row r="45" spans="1:1">
      <c r="A45" s="5" t="str">
        <f t="shared" si="0"/>
        <v/>
      </c>
    </row>
    <row r="46" spans="1:1">
      <c r="A46" s="5" t="str">
        <f t="shared" si="0"/>
        <v/>
      </c>
    </row>
    <row r="47" spans="1:1">
      <c r="A47" s="5" t="str">
        <f t="shared" si="0"/>
        <v/>
      </c>
    </row>
    <row r="48" spans="1:1">
      <c r="A48" s="5" t="str">
        <f t="shared" si="0"/>
        <v/>
      </c>
    </row>
    <row r="49" spans="1:1">
      <c r="A49" s="5" t="str">
        <f t="shared" si="0"/>
        <v/>
      </c>
    </row>
    <row r="50" spans="1:1">
      <c r="A50" s="5" t="str">
        <f t="shared" si="0"/>
        <v/>
      </c>
    </row>
    <row r="51" spans="1:1">
      <c r="A51" s="5" t="str">
        <f t="shared" si="0"/>
        <v/>
      </c>
    </row>
    <row r="52" spans="1:1">
      <c r="A52" s="5" t="str">
        <f t="shared" si="0"/>
        <v/>
      </c>
    </row>
    <row r="53" spans="1:1">
      <c r="A53" s="5" t="str">
        <f t="shared" si="0"/>
        <v/>
      </c>
    </row>
    <row r="54" spans="1:1">
      <c r="A54" s="5" t="str">
        <f t="shared" si="0"/>
        <v/>
      </c>
    </row>
    <row r="55" spans="1:1">
      <c r="A55" s="5" t="str">
        <f t="shared" si="0"/>
        <v/>
      </c>
    </row>
    <row r="56" spans="1:1">
      <c r="A56" s="5" t="str">
        <f t="shared" si="0"/>
        <v/>
      </c>
    </row>
    <row r="57" spans="1:1">
      <c r="A57" s="5" t="str">
        <f t="shared" si="0"/>
        <v/>
      </c>
    </row>
    <row r="58" spans="1:1">
      <c r="A58" s="5" t="str">
        <f t="shared" si="0"/>
        <v/>
      </c>
    </row>
    <row r="59" spans="1:1">
      <c r="A59" s="5" t="str">
        <f t="shared" si="0"/>
        <v/>
      </c>
    </row>
    <row r="60" spans="1:1">
      <c r="A60" s="5" t="str">
        <f t="shared" si="0"/>
        <v/>
      </c>
    </row>
    <row r="61" spans="1:1">
      <c r="A61" s="5" t="str">
        <f t="shared" si="0"/>
        <v/>
      </c>
    </row>
    <row r="62" spans="1:1">
      <c r="A62" s="5" t="str">
        <f t="shared" si="0"/>
        <v/>
      </c>
    </row>
    <row r="63" spans="1:1">
      <c r="A63" s="5" t="str">
        <f t="shared" si="0"/>
        <v/>
      </c>
    </row>
    <row r="64" spans="1:1">
      <c r="A64" s="5" t="str">
        <f t="shared" si="0"/>
        <v/>
      </c>
    </row>
    <row r="65" spans="1:1">
      <c r="A65" s="5" t="str">
        <f t="shared" si="0"/>
        <v/>
      </c>
    </row>
    <row r="66" spans="1:1">
      <c r="A66" s="5" t="str">
        <f t="shared" si="0"/>
        <v/>
      </c>
    </row>
    <row r="67" spans="1:1">
      <c r="A67" s="5" t="str">
        <f t="shared" ref="A67:A101" si="1">IF(ISBLANK(B67),"",ROW()-1)</f>
        <v/>
      </c>
    </row>
    <row r="68" spans="1:1">
      <c r="A68" s="5" t="str">
        <f t="shared" si="1"/>
        <v/>
      </c>
    </row>
    <row r="69" spans="1:1">
      <c r="A69" s="5" t="str">
        <f t="shared" si="1"/>
        <v/>
      </c>
    </row>
    <row r="70" spans="1:1">
      <c r="A70" s="5" t="str">
        <f t="shared" si="1"/>
        <v/>
      </c>
    </row>
    <row r="71" spans="1:1">
      <c r="A71" s="5" t="str">
        <f t="shared" si="1"/>
        <v/>
      </c>
    </row>
    <row r="72" spans="1:1">
      <c r="A72" s="5" t="str">
        <f t="shared" si="1"/>
        <v/>
      </c>
    </row>
    <row r="73" spans="1:1">
      <c r="A73" s="5" t="str">
        <f t="shared" si="1"/>
        <v/>
      </c>
    </row>
    <row r="74" spans="1:1">
      <c r="A74" s="5" t="str">
        <f t="shared" si="1"/>
        <v/>
      </c>
    </row>
    <row r="75" spans="1:1">
      <c r="A75" s="5" t="str">
        <f t="shared" si="1"/>
        <v/>
      </c>
    </row>
    <row r="76" spans="1:1">
      <c r="A76" s="5" t="str">
        <f t="shared" si="1"/>
        <v/>
      </c>
    </row>
    <row r="77" spans="1:1">
      <c r="A77" s="5" t="str">
        <f t="shared" si="1"/>
        <v/>
      </c>
    </row>
    <row r="78" spans="1:1">
      <c r="A78" s="5" t="str">
        <f t="shared" si="1"/>
        <v/>
      </c>
    </row>
    <row r="79" spans="1:1">
      <c r="A79" s="5" t="str">
        <f t="shared" si="1"/>
        <v/>
      </c>
    </row>
    <row r="80" spans="1:1">
      <c r="A80" s="5" t="str">
        <f t="shared" si="1"/>
        <v/>
      </c>
    </row>
    <row r="81" spans="1:1">
      <c r="A81" s="5" t="str">
        <f t="shared" si="1"/>
        <v/>
      </c>
    </row>
    <row r="82" spans="1:1">
      <c r="A82" s="5" t="str">
        <f t="shared" si="1"/>
        <v/>
      </c>
    </row>
    <row r="83" spans="1:1">
      <c r="A83" s="5" t="str">
        <f t="shared" si="1"/>
        <v/>
      </c>
    </row>
    <row r="84" spans="1:1">
      <c r="A84" s="5" t="str">
        <f t="shared" si="1"/>
        <v/>
      </c>
    </row>
    <row r="85" spans="1:1">
      <c r="A85" s="5" t="str">
        <f t="shared" si="1"/>
        <v/>
      </c>
    </row>
    <row r="86" spans="1:1">
      <c r="A86" s="5" t="str">
        <f t="shared" si="1"/>
        <v/>
      </c>
    </row>
    <row r="87" spans="1:1">
      <c r="A87" s="5" t="str">
        <f t="shared" si="1"/>
        <v/>
      </c>
    </row>
    <row r="88" spans="1:1">
      <c r="A88" s="5" t="str">
        <f t="shared" si="1"/>
        <v/>
      </c>
    </row>
    <row r="89" spans="1:1">
      <c r="A89" s="5" t="str">
        <f t="shared" si="1"/>
        <v/>
      </c>
    </row>
    <row r="90" spans="1:1">
      <c r="A90" s="5" t="str">
        <f t="shared" si="1"/>
        <v/>
      </c>
    </row>
    <row r="91" spans="1:1">
      <c r="A91" s="5" t="str">
        <f t="shared" si="1"/>
        <v/>
      </c>
    </row>
    <row r="92" spans="1:1">
      <c r="A92" s="5" t="str">
        <f t="shared" si="1"/>
        <v/>
      </c>
    </row>
    <row r="93" spans="1:1">
      <c r="A93" s="5" t="str">
        <f t="shared" si="1"/>
        <v/>
      </c>
    </row>
    <row r="94" spans="1:1">
      <c r="A94" s="5" t="str">
        <f t="shared" si="1"/>
        <v/>
      </c>
    </row>
    <row r="95" spans="1:1">
      <c r="A95" s="5" t="str">
        <f t="shared" si="1"/>
        <v/>
      </c>
    </row>
    <row r="96" spans="1:1">
      <c r="A96" s="5" t="str">
        <f t="shared" si="1"/>
        <v/>
      </c>
    </row>
    <row r="97" spans="1:1">
      <c r="A97" s="5" t="str">
        <f t="shared" si="1"/>
        <v/>
      </c>
    </row>
    <row r="98" spans="1:1">
      <c r="A98" s="5" t="str">
        <f t="shared" si="1"/>
        <v/>
      </c>
    </row>
    <row r="99" spans="1:1">
      <c r="A99" s="5" t="str">
        <f t="shared" si="1"/>
        <v/>
      </c>
    </row>
    <row r="100" spans="1:1">
      <c r="A100" s="5" t="str">
        <f t="shared" si="1"/>
        <v/>
      </c>
    </row>
    <row r="101" spans="1:1">
      <c r="A101" s="5" t="str">
        <f t="shared" si="1"/>
        <v/>
      </c>
    </row>
  </sheetData>
  <sheetProtection algorithmName="SHA-512" hashValue="68otBfjCApV7Ly5dTBvg8cj6uTe1MElIzaGOoM3cLunIEEpXGgRbaQu42Md4ZEtL15QiLzv76QD4Cf8jiXEKQg==" saltValue="jkM+9zMYmKRvW5wn9Nlmyg==" spinCount="100000" sheet="1" objects="1" scenarios="1" selectLockedCells="1"/>
  <phoneticPr fontId="1"/>
  <conditionalFormatting sqref="D2:I1048576">
    <cfRule type="expression" dxfId="20" priority="1">
      <formula>AND($A2="",NOT(ISBLANK(D2)))</formula>
    </cfRule>
  </conditionalFormatting>
  <conditionalFormatting sqref="F3:G1048576">
    <cfRule type="expression" dxfId="19" priority="3">
      <formula>AND($A3&lt;&gt;"",VALUE($F3&amp;$G3)&lt;VALUE($H2&amp;$I2))</formula>
    </cfRule>
  </conditionalFormatting>
  <conditionalFormatting sqref="F2:I1048576">
    <cfRule type="expression" dxfId="18" priority="4">
      <formula>AND($A2&lt;&gt;"",ISBLANK(F2))</formula>
    </cfRule>
  </conditionalFormatting>
  <conditionalFormatting sqref="H2:I1048576">
    <cfRule type="expression" dxfId="17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C1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4" outlineLevelCol="1"/>
  <cols>
    <col min="1" max="1" width="4.3984375" style="5" bestFit="1" customWidth="1"/>
    <col min="2" max="3" width="35.69921875" style="3" customWidth="1"/>
    <col min="4" max="4" width="15.8984375" style="3" bestFit="1" customWidth="1"/>
    <col min="5" max="5" width="15.8984375" style="34" customWidth="1"/>
    <col min="6" max="6" width="15.8984375" style="34" hidden="1" customWidth="1" outlineLevel="1"/>
    <col min="7" max="7" width="40.59765625" style="3" customWidth="1" collapsed="1"/>
    <col min="8" max="8" width="10.5" style="34" bestFit="1" customWidth="1"/>
    <col min="9" max="9" width="10.5" style="34" customWidth="1"/>
    <col min="10" max="10" width="22.19921875" style="34" customWidth="1"/>
    <col min="11" max="11" width="18.3984375" style="6" bestFit="1" customWidth="1"/>
    <col min="12" max="12" width="9" style="5"/>
    <col min="13" max="14" width="10.5" style="5" hidden="1" customWidth="1" outlineLevel="1"/>
    <col min="15" max="28" width="9" style="5" hidden="1" customWidth="1" outlineLevel="1"/>
    <col min="29" max="29" width="9" style="5" collapsed="1"/>
    <col min="30" max="16384" width="9" style="5"/>
  </cols>
  <sheetData>
    <row r="1" spans="1:28">
      <c r="A1" s="5" t="s">
        <v>135</v>
      </c>
      <c r="B1" s="5" t="s">
        <v>132</v>
      </c>
      <c r="C1" s="5" t="s">
        <v>264</v>
      </c>
      <c r="D1" s="5" t="s">
        <v>151</v>
      </c>
      <c r="E1" s="37" t="s">
        <v>275</v>
      </c>
      <c r="F1" s="5" t="s">
        <v>281</v>
      </c>
      <c r="G1" s="5" t="s">
        <v>276</v>
      </c>
      <c r="H1" s="37" t="s">
        <v>257</v>
      </c>
      <c r="I1" s="37" t="s">
        <v>258</v>
      </c>
      <c r="J1" s="37" t="s">
        <v>263</v>
      </c>
      <c r="K1" s="38"/>
      <c r="O1" s="5" t="s">
        <v>261</v>
      </c>
      <c r="P1" s="5" t="s">
        <v>262</v>
      </c>
      <c r="Q1" s="5" t="s">
        <v>277</v>
      </c>
      <c r="R1" s="5">
        <f>SUM(U2:U101)</f>
        <v>0</v>
      </c>
      <c r="S1" s="5">
        <f>SUM(V2:V101)</f>
        <v>0</v>
      </c>
      <c r="T1" s="5">
        <f>R1+INT(S1/30)+IF(MOD(S1,30)=0,0,1)</f>
        <v>0</v>
      </c>
      <c r="W1" s="5" t="s">
        <v>278</v>
      </c>
      <c r="X1" s="5">
        <f>SUM(AA2:AA101)</f>
        <v>0</v>
      </c>
      <c r="Y1" s="5">
        <f>SUM(AB2:AB101)</f>
        <v>0</v>
      </c>
      <c r="Z1" s="5">
        <f>X1+INT(Y1/30)+IF(MOD(Y1,30)=0,0,1)</f>
        <v>0</v>
      </c>
    </row>
    <row r="2" spans="1:28">
      <c r="A2" s="5" t="str">
        <f>IF(ISBLANK(B2),"",ROW()-1)</f>
        <v/>
      </c>
      <c r="G2" s="34"/>
      <c r="H2" s="49"/>
      <c r="I2" s="49"/>
      <c r="K2" s="50" t="s">
        <v>284</v>
      </c>
      <c r="L2" s="41"/>
      <c r="M2" s="42" t="e">
        <f>EOMONTH(H2-1,0)+1</f>
        <v>#NUM!</v>
      </c>
      <c r="N2" s="42" t="e">
        <f>EOMONTH(I2+1,-1)</f>
        <v>#NUM!</v>
      </c>
      <c r="O2" s="5">
        <f>IFERROR(DATEDIF(M2,N2+1,"M"),0)</f>
        <v>0</v>
      </c>
      <c r="P2" s="5" t="e">
        <f>IF(N2+1&lt;M2,I2-H2+1,(M2-H2)+(I2-N2))</f>
        <v>#NUM!</v>
      </c>
      <c r="Q2" s="5">
        <f>IF(I2&gt;'入力シート（基本情報）'!$I$1,1,0)</f>
        <v>0</v>
      </c>
      <c r="R2" s="5">
        <f>IFERROR(VLOOKUP($G2,リスト用!$P:$Q,2,FALSE)*VLOOKUP($J2,リスト用!$H:$I,2,FALSE)*O2*Q2,0)</f>
        <v>0</v>
      </c>
      <c r="S2" s="5">
        <f>IFERROR(VLOOKUP($G2,リスト用!$P:$Q,2,FALSE)*VLOOKUP($J2,リスト用!$H:$I,2,FALSE)*P2*Q2,0)</f>
        <v>0</v>
      </c>
      <c r="U2" s="5">
        <f>INT(R2)</f>
        <v>0</v>
      </c>
      <c r="V2" s="5">
        <f>(R2-U2)*30+S2</f>
        <v>0</v>
      </c>
      <c r="W2" s="5">
        <f>IF(D2="高校３",0,1)</f>
        <v>1</v>
      </c>
      <c r="X2" s="5">
        <f>IFERROR(VLOOKUP($E2,リスト用!$M:$N,2,FALSE)*VLOOKUP($J2,リスト用!$H:$I,2,FALSE)*O2*W2,0)</f>
        <v>0</v>
      </c>
      <c r="Y2" s="5">
        <f>IFERROR(VLOOKUP($E2,リスト用!$M:$N,2,FALSE)*VLOOKUP($J2,リスト用!$H:$I,2,FALSE)*P2*W2,0)</f>
        <v>0</v>
      </c>
      <c r="AA2" s="5">
        <f>INT(X2)</f>
        <v>0</v>
      </c>
      <c r="AB2" s="5">
        <f>(X2-AA2)*30+Y2</f>
        <v>0</v>
      </c>
    </row>
    <row r="3" spans="1:28">
      <c r="A3" s="5" t="str">
        <f t="shared" ref="A3:A66" si="0">IF(ISBLANK(B3),"",ROW()-1)</f>
        <v/>
      </c>
      <c r="H3" s="49"/>
      <c r="I3" s="49"/>
      <c r="K3" s="51">
        <f>Z1</f>
        <v>0</v>
      </c>
      <c r="L3" s="41">
        <v>120</v>
      </c>
      <c r="M3" s="42" t="e">
        <f t="shared" ref="M3:M66" si="1">EOMONTH(H3-1,0)+1</f>
        <v>#NUM!</v>
      </c>
      <c r="N3" s="42" t="e">
        <f t="shared" ref="N3:N66" si="2">EOMONTH(I3+1,-1)</f>
        <v>#NUM!</v>
      </c>
      <c r="O3" s="5">
        <f t="shared" ref="O3:O66" si="3">IFERROR(DATEDIF(M3,N3+1,"M"),0)</f>
        <v>0</v>
      </c>
      <c r="P3" s="5" t="e">
        <f t="shared" ref="P3:P66" si="4">IF(N3+1&lt;M3,I3-H3+1,(M3-H3)+(I3-N3))</f>
        <v>#NUM!</v>
      </c>
      <c r="Q3" s="5">
        <f>IF(I3&gt;'入力シート（基本情報）'!$I$1,1,0)</f>
        <v>0</v>
      </c>
      <c r="R3" s="5">
        <f>IFERROR(VLOOKUP($F3,リスト用!$P:$Q,2,FALSE)*VLOOKUP($J3,リスト用!$H:$I,2,FALSE)*O3*Q3,0)</f>
        <v>0</v>
      </c>
      <c r="S3" s="5">
        <f>IFERROR(VLOOKUP($F3,リスト用!$P:$Q,2,FALSE)*VLOOKUP($J3,リスト用!$H:$I,2,FALSE)*P3*Q3,0)</f>
        <v>0</v>
      </c>
      <c r="U3" s="5">
        <f>INT(R3)</f>
        <v>0</v>
      </c>
      <c r="V3" s="5">
        <f>(R3-U3)*30+S3</f>
        <v>0</v>
      </c>
      <c r="W3" s="5">
        <f t="shared" ref="W3:W66" si="5">IF(D3="高校３",0,1)</f>
        <v>1</v>
      </c>
      <c r="X3" s="5">
        <f>IFERROR(VLOOKUP($E3,リスト用!$M:$N,2,FALSE)*VLOOKUP($J3,リスト用!$H:$I,2,FALSE)*O3*W3,0)</f>
        <v>0</v>
      </c>
      <c r="Y3" s="5">
        <f>IFERROR(VLOOKUP($E3,リスト用!$M:$N,2,FALSE)*VLOOKUP($J3,リスト用!$H:$I,2,FALSE)*P3*W3,0)</f>
        <v>0</v>
      </c>
      <c r="AA3" s="5">
        <f>INT(X3)</f>
        <v>0</v>
      </c>
      <c r="AB3" s="5">
        <f>(X3-AA3)*30+Y3</f>
        <v>0</v>
      </c>
    </row>
    <row r="4" spans="1:28">
      <c r="A4" s="5" t="str">
        <f t="shared" si="0"/>
        <v/>
      </c>
      <c r="H4" s="49"/>
      <c r="I4" s="49"/>
      <c r="K4" s="52"/>
      <c r="L4" s="41"/>
      <c r="M4" s="42" t="e">
        <f t="shared" si="1"/>
        <v>#NUM!</v>
      </c>
      <c r="N4" s="42" t="e">
        <f t="shared" si="2"/>
        <v>#NUM!</v>
      </c>
      <c r="O4" s="5">
        <f>IFERROR(DATEDIF(M4,N4+1,"M"),0)</f>
        <v>0</v>
      </c>
      <c r="P4" s="5" t="e">
        <f t="shared" si="4"/>
        <v>#NUM!</v>
      </c>
      <c r="Q4" s="5">
        <f>IF(I4&gt;'入力シート（基本情報）'!$I$1,1,0)</f>
        <v>0</v>
      </c>
      <c r="R4" s="5">
        <f>IFERROR(VLOOKUP($F4,リスト用!$P:$Q,2,FALSE)*VLOOKUP($J4,リスト用!$H:$I,2,FALSE)*O4*Q4,0)</f>
        <v>0</v>
      </c>
      <c r="S4" s="5">
        <f>IFERROR(VLOOKUP($F4,リスト用!$P:$Q,2,FALSE)*VLOOKUP($J4,リスト用!$H:$I,2,FALSE)*P4*Q4,0)</f>
        <v>0</v>
      </c>
      <c r="U4" s="5">
        <f t="shared" ref="U4:U67" si="6">INT(R4)</f>
        <v>0</v>
      </c>
      <c r="V4" s="5">
        <f t="shared" ref="V4:V67" si="7">(R4-U4)*30+S4</f>
        <v>0</v>
      </c>
      <c r="W4" s="5">
        <f t="shared" si="5"/>
        <v>1</v>
      </c>
      <c r="X4" s="5">
        <f>IFERROR(VLOOKUP($E4,リスト用!$M:$N,2,FALSE)*VLOOKUP($J4,リスト用!$H:$I,2,FALSE)*O4*W4,0)</f>
        <v>0</v>
      </c>
      <c r="Y4" s="5">
        <f>IFERROR(VLOOKUP($E4,リスト用!$M:$N,2,FALSE)*VLOOKUP($J4,リスト用!$H:$I,2,FALSE)*P4*W4,0)</f>
        <v>0</v>
      </c>
      <c r="AA4" s="5">
        <f>INT(X4)</f>
        <v>0</v>
      </c>
      <c r="AB4" s="5">
        <f t="shared" ref="AB4:AB67" si="8">(X4-AA4)*30+Y4</f>
        <v>0</v>
      </c>
    </row>
    <row r="5" spans="1:28">
      <c r="A5" s="5" t="str">
        <f t="shared" si="0"/>
        <v/>
      </c>
      <c r="H5" s="49"/>
      <c r="I5" s="49"/>
      <c r="K5" s="5"/>
      <c r="L5" s="41"/>
      <c r="M5" s="42" t="e">
        <f t="shared" si="1"/>
        <v>#NUM!</v>
      </c>
      <c r="N5" s="42" t="e">
        <f t="shared" si="2"/>
        <v>#NUM!</v>
      </c>
      <c r="O5" s="5">
        <f t="shared" si="3"/>
        <v>0</v>
      </c>
      <c r="P5" s="5" t="e">
        <f t="shared" si="4"/>
        <v>#NUM!</v>
      </c>
      <c r="Q5" s="5">
        <f>IF(I5&gt;'入力シート（基本情報）'!$I$1,1,0)</f>
        <v>0</v>
      </c>
      <c r="R5" s="5">
        <f>IFERROR(VLOOKUP($F5,リスト用!$P:$Q,2,FALSE)*VLOOKUP($J5,リスト用!$H:$I,2,FALSE)*O5*Q5,0)</f>
        <v>0</v>
      </c>
      <c r="S5" s="5">
        <f>IFERROR(VLOOKUP($F5,リスト用!$P:$Q,2,FALSE)*VLOOKUP($J5,リスト用!$H:$I,2,FALSE)*P5*Q5,0)</f>
        <v>0</v>
      </c>
      <c r="U5" s="5">
        <f t="shared" si="6"/>
        <v>0</v>
      </c>
      <c r="V5" s="5">
        <f t="shared" si="7"/>
        <v>0</v>
      </c>
      <c r="W5" s="5">
        <f t="shared" si="5"/>
        <v>1</v>
      </c>
      <c r="X5" s="5">
        <f>IFERROR(VLOOKUP($E5,リスト用!$M:$N,2,FALSE)*VLOOKUP($J5,リスト用!$H:$I,2,FALSE)*O5*W5,0)</f>
        <v>0</v>
      </c>
      <c r="Y5" s="5">
        <f>IFERROR(VLOOKUP($E5,リスト用!$M:$N,2,FALSE)*VLOOKUP($J5,リスト用!$H:$I,2,FALSE)*P5*W5,0)</f>
        <v>0</v>
      </c>
      <c r="AA5" s="5">
        <f t="shared" ref="AA5:AA67" si="9">INT(X5)</f>
        <v>0</v>
      </c>
      <c r="AB5" s="5">
        <f t="shared" si="8"/>
        <v>0</v>
      </c>
    </row>
    <row r="6" spans="1:28">
      <c r="A6" s="5" t="str">
        <f t="shared" si="0"/>
        <v/>
      </c>
      <c r="H6" s="49"/>
      <c r="I6" s="49"/>
      <c r="K6" s="5"/>
      <c r="L6" s="41"/>
      <c r="M6" s="42" t="e">
        <f t="shared" si="1"/>
        <v>#NUM!</v>
      </c>
      <c r="N6" s="42" t="e">
        <f t="shared" si="2"/>
        <v>#NUM!</v>
      </c>
      <c r="O6" s="5">
        <f t="shared" si="3"/>
        <v>0</v>
      </c>
      <c r="P6" s="5" t="e">
        <f t="shared" si="4"/>
        <v>#NUM!</v>
      </c>
      <c r="Q6" s="5">
        <f>IF(I6&gt;'入力シート（基本情報）'!$I$1,1,0)</f>
        <v>0</v>
      </c>
      <c r="R6" s="5">
        <f>IFERROR(VLOOKUP($F6,リスト用!$P:$Q,2,FALSE)*VLOOKUP($J6,リスト用!$H:$I,2,FALSE)*O6*Q6,0)</f>
        <v>0</v>
      </c>
      <c r="S6" s="5">
        <f>IFERROR(VLOOKUP($F6,リスト用!$P:$Q,2,FALSE)*VLOOKUP($J6,リスト用!$H:$I,2,FALSE)*P6*Q6,0)</f>
        <v>0</v>
      </c>
      <c r="U6" s="5">
        <f t="shared" si="6"/>
        <v>0</v>
      </c>
      <c r="V6" s="5">
        <f t="shared" si="7"/>
        <v>0</v>
      </c>
      <c r="W6" s="5">
        <f t="shared" si="5"/>
        <v>1</v>
      </c>
      <c r="X6" s="5">
        <f>IFERROR(VLOOKUP($E6,リスト用!$M:$N,2,FALSE)*VLOOKUP($J6,リスト用!$H:$I,2,FALSE)*O6*W6,0)</f>
        <v>0</v>
      </c>
      <c r="Y6" s="5">
        <f>IFERROR(VLOOKUP($E6,リスト用!$M:$N,2,FALSE)*VLOOKUP($J6,リスト用!$H:$I,2,FALSE)*P6*W6,0)</f>
        <v>0</v>
      </c>
      <c r="AA6" s="5">
        <f t="shared" si="9"/>
        <v>0</v>
      </c>
      <c r="AB6" s="5">
        <f t="shared" si="8"/>
        <v>0</v>
      </c>
    </row>
    <row r="7" spans="1:28">
      <c r="A7" s="5" t="str">
        <f t="shared" si="0"/>
        <v/>
      </c>
      <c r="H7" s="49"/>
      <c r="I7" s="49"/>
      <c r="L7" s="41"/>
      <c r="M7" s="42" t="e">
        <f t="shared" si="1"/>
        <v>#NUM!</v>
      </c>
      <c r="N7" s="42" t="e">
        <f t="shared" si="2"/>
        <v>#NUM!</v>
      </c>
      <c r="O7" s="5">
        <f t="shared" si="3"/>
        <v>0</v>
      </c>
      <c r="P7" s="5" t="e">
        <f t="shared" si="4"/>
        <v>#NUM!</v>
      </c>
      <c r="Q7" s="5">
        <f>IF(I7&gt;'入力シート（基本情報）'!$I$1,1,0)</f>
        <v>0</v>
      </c>
      <c r="R7" s="5">
        <f>IFERROR(VLOOKUP($F7,リスト用!$P:$Q,2,FALSE)*VLOOKUP($J7,リスト用!$H:$I,2,FALSE)*O7*Q7,0)</f>
        <v>0</v>
      </c>
      <c r="S7" s="5">
        <f>IFERROR(VLOOKUP($F7,リスト用!$P:$Q,2,FALSE)*VLOOKUP($J7,リスト用!$H:$I,2,FALSE)*P7*Q7,0)</f>
        <v>0</v>
      </c>
      <c r="U7" s="5">
        <f t="shared" si="6"/>
        <v>0</v>
      </c>
      <c r="V7" s="5">
        <f t="shared" si="7"/>
        <v>0</v>
      </c>
      <c r="W7" s="5">
        <f t="shared" si="5"/>
        <v>1</v>
      </c>
      <c r="X7" s="5">
        <f>IFERROR(VLOOKUP($E7,リスト用!$M:$N,2,FALSE)*VLOOKUP($J7,リスト用!$H:$I,2,FALSE)*O7*W7,0)</f>
        <v>0</v>
      </c>
      <c r="Y7" s="5">
        <f>IFERROR(VLOOKUP($E7,リスト用!$M:$N,2,FALSE)*VLOOKUP($J7,リスト用!$H:$I,2,FALSE)*P7*W7,0)</f>
        <v>0</v>
      </c>
      <c r="AA7" s="5">
        <f t="shared" si="9"/>
        <v>0</v>
      </c>
      <c r="AB7" s="5">
        <f t="shared" si="8"/>
        <v>0</v>
      </c>
    </row>
    <row r="8" spans="1:28">
      <c r="A8" s="5" t="str">
        <f t="shared" si="0"/>
        <v/>
      </c>
      <c r="H8" s="49"/>
      <c r="I8" s="49"/>
      <c r="L8" s="41"/>
      <c r="M8" s="42" t="e">
        <f t="shared" si="1"/>
        <v>#NUM!</v>
      </c>
      <c r="N8" s="42" t="e">
        <f t="shared" si="2"/>
        <v>#NUM!</v>
      </c>
      <c r="O8" s="5">
        <f t="shared" si="3"/>
        <v>0</v>
      </c>
      <c r="P8" s="5" t="e">
        <f t="shared" si="4"/>
        <v>#NUM!</v>
      </c>
      <c r="Q8" s="5">
        <f>IF(I8&gt;'入力シート（基本情報）'!$I$1,1,0)</f>
        <v>0</v>
      </c>
      <c r="R8" s="5">
        <f>IFERROR(VLOOKUP($F8,リスト用!$P:$Q,2,FALSE)*VLOOKUP($J8,リスト用!$H:$I,2,FALSE)*O8*Q8,0)</f>
        <v>0</v>
      </c>
      <c r="S8" s="5">
        <f>IFERROR(VLOOKUP($F8,リスト用!$P:$Q,2,FALSE)*VLOOKUP($J8,リスト用!$H:$I,2,FALSE)*P8*Q8,0)</f>
        <v>0</v>
      </c>
      <c r="U8" s="5">
        <f t="shared" si="6"/>
        <v>0</v>
      </c>
      <c r="V8" s="5">
        <f t="shared" si="7"/>
        <v>0</v>
      </c>
      <c r="W8" s="5">
        <f t="shared" si="5"/>
        <v>1</v>
      </c>
      <c r="X8" s="5">
        <f>IFERROR(VLOOKUP($E8,リスト用!$M:$N,2,FALSE)*VLOOKUP($J8,リスト用!$H:$I,2,FALSE)*O8*W8,0)</f>
        <v>0</v>
      </c>
      <c r="Y8" s="5">
        <f>IFERROR(VLOOKUP($E8,リスト用!$M:$N,2,FALSE)*VLOOKUP($J8,リスト用!$H:$I,2,FALSE)*P8*W8,0)</f>
        <v>0</v>
      </c>
      <c r="AA8" s="5">
        <f t="shared" si="9"/>
        <v>0</v>
      </c>
      <c r="AB8" s="5">
        <f t="shared" si="8"/>
        <v>0</v>
      </c>
    </row>
    <row r="9" spans="1:28">
      <c r="A9" s="5" t="str">
        <f t="shared" si="0"/>
        <v/>
      </c>
      <c r="H9" s="49"/>
      <c r="I9" s="49"/>
      <c r="L9" s="41"/>
      <c r="M9" s="42" t="e">
        <f t="shared" si="1"/>
        <v>#NUM!</v>
      </c>
      <c r="N9" s="42" t="e">
        <f t="shared" si="2"/>
        <v>#NUM!</v>
      </c>
      <c r="O9" s="5">
        <f t="shared" si="3"/>
        <v>0</v>
      </c>
      <c r="P9" s="5" t="e">
        <f t="shared" si="4"/>
        <v>#NUM!</v>
      </c>
      <c r="Q9" s="5">
        <f>IF(I9&gt;'入力シート（基本情報）'!$I$1,1,0)</f>
        <v>0</v>
      </c>
      <c r="R9" s="5">
        <f>IFERROR(VLOOKUP($F9,リスト用!$P:$Q,2,FALSE)*VLOOKUP($J9,リスト用!$H:$I,2,FALSE)*O9*Q9,0)</f>
        <v>0</v>
      </c>
      <c r="S9" s="5">
        <f>IFERROR(VLOOKUP($F9,リスト用!$P:$Q,2,FALSE)*VLOOKUP($J9,リスト用!$H:$I,2,FALSE)*P9*Q9,0)</f>
        <v>0</v>
      </c>
      <c r="U9" s="5">
        <f t="shared" si="6"/>
        <v>0</v>
      </c>
      <c r="V9" s="5">
        <f t="shared" si="7"/>
        <v>0</v>
      </c>
      <c r="W9" s="5">
        <f t="shared" si="5"/>
        <v>1</v>
      </c>
      <c r="X9" s="5">
        <f>IFERROR(VLOOKUP($E9,リスト用!$M:$N,2,FALSE)*VLOOKUP($J9,リスト用!$H:$I,2,FALSE)*O9*W9,0)</f>
        <v>0</v>
      </c>
      <c r="Y9" s="5">
        <f>IFERROR(VLOOKUP($E9,リスト用!$M:$N,2,FALSE)*VLOOKUP($J9,リスト用!$H:$I,2,FALSE)*P9*W9,0)</f>
        <v>0</v>
      </c>
      <c r="AA9" s="5">
        <f t="shared" si="9"/>
        <v>0</v>
      </c>
      <c r="AB9" s="5">
        <f t="shared" si="8"/>
        <v>0</v>
      </c>
    </row>
    <row r="10" spans="1:28">
      <c r="A10" s="5" t="str">
        <f t="shared" si="0"/>
        <v/>
      </c>
      <c r="H10" s="49"/>
      <c r="I10" s="49"/>
      <c r="L10" s="41"/>
      <c r="M10" s="42" t="e">
        <f t="shared" si="1"/>
        <v>#NUM!</v>
      </c>
      <c r="N10" s="42" t="e">
        <f t="shared" si="2"/>
        <v>#NUM!</v>
      </c>
      <c r="O10" s="5">
        <f t="shared" si="3"/>
        <v>0</v>
      </c>
      <c r="P10" s="5" t="e">
        <f t="shared" si="4"/>
        <v>#NUM!</v>
      </c>
      <c r="Q10" s="5">
        <f>IF(I10&gt;'入力シート（基本情報）'!$I$1,1,0)</f>
        <v>0</v>
      </c>
      <c r="R10" s="5">
        <f>IFERROR(VLOOKUP($F10,リスト用!$P:$Q,2,FALSE)*VLOOKUP($J10,リスト用!$H:$I,2,FALSE)*O10*Q10,0)</f>
        <v>0</v>
      </c>
      <c r="S10" s="5">
        <f>IFERROR(VLOOKUP($F10,リスト用!$P:$Q,2,FALSE)*VLOOKUP($J10,リスト用!$H:$I,2,FALSE)*P10*Q10,0)</f>
        <v>0</v>
      </c>
      <c r="U10" s="5">
        <f t="shared" si="6"/>
        <v>0</v>
      </c>
      <c r="V10" s="5">
        <f t="shared" si="7"/>
        <v>0</v>
      </c>
      <c r="W10" s="5">
        <f t="shared" si="5"/>
        <v>1</v>
      </c>
      <c r="X10" s="5">
        <f>IFERROR(VLOOKUP($E10,リスト用!$M:$N,2,FALSE)*VLOOKUP($J10,リスト用!$H:$I,2,FALSE)*O10*W10,0)</f>
        <v>0</v>
      </c>
      <c r="Y10" s="5">
        <f>IFERROR(VLOOKUP($E10,リスト用!$M:$N,2,FALSE)*VLOOKUP($J10,リスト用!$H:$I,2,FALSE)*P10*W10,0)</f>
        <v>0</v>
      </c>
      <c r="AA10" s="5">
        <f t="shared" si="9"/>
        <v>0</v>
      </c>
      <c r="AB10" s="5">
        <f t="shared" si="8"/>
        <v>0</v>
      </c>
    </row>
    <row r="11" spans="1:28">
      <c r="A11" s="5" t="str">
        <f t="shared" si="0"/>
        <v/>
      </c>
      <c r="H11" s="49"/>
      <c r="I11" s="49"/>
      <c r="L11" s="41"/>
      <c r="M11" s="42" t="e">
        <f t="shared" si="1"/>
        <v>#NUM!</v>
      </c>
      <c r="N11" s="42" t="e">
        <f t="shared" si="2"/>
        <v>#NUM!</v>
      </c>
      <c r="O11" s="5">
        <f t="shared" si="3"/>
        <v>0</v>
      </c>
      <c r="P11" s="5" t="e">
        <f t="shared" si="4"/>
        <v>#NUM!</v>
      </c>
      <c r="Q11" s="5">
        <f>IF(I11&gt;'入力シート（基本情報）'!$I$1,1,0)</f>
        <v>0</v>
      </c>
      <c r="R11" s="5">
        <f>IFERROR(VLOOKUP($F11,リスト用!$P:$Q,2,FALSE)*VLOOKUP($J11,リスト用!$H:$I,2,FALSE)*O11*Q11,0)</f>
        <v>0</v>
      </c>
      <c r="S11" s="5">
        <f>IFERROR(VLOOKUP($F11,リスト用!$P:$Q,2,FALSE)*VLOOKUP($J11,リスト用!$H:$I,2,FALSE)*P11*Q11,0)</f>
        <v>0</v>
      </c>
      <c r="U11" s="5">
        <f t="shared" si="6"/>
        <v>0</v>
      </c>
      <c r="V11" s="5">
        <f t="shared" si="7"/>
        <v>0</v>
      </c>
      <c r="W11" s="5">
        <f t="shared" si="5"/>
        <v>1</v>
      </c>
      <c r="X11" s="5">
        <f>IFERROR(VLOOKUP($E11,リスト用!$M:$N,2,FALSE)*VLOOKUP($J11,リスト用!$H:$I,2,FALSE)*O11*W11,0)</f>
        <v>0</v>
      </c>
      <c r="Y11" s="5">
        <f>IFERROR(VLOOKUP($E11,リスト用!$M:$N,2,FALSE)*VLOOKUP($J11,リスト用!$H:$I,2,FALSE)*P11*W11,0)</f>
        <v>0</v>
      </c>
      <c r="AA11" s="5">
        <f t="shared" si="9"/>
        <v>0</v>
      </c>
      <c r="AB11" s="5">
        <f t="shared" si="8"/>
        <v>0</v>
      </c>
    </row>
    <row r="12" spans="1:28">
      <c r="A12" s="5" t="str">
        <f t="shared" si="0"/>
        <v/>
      </c>
      <c r="H12" s="49"/>
      <c r="I12" s="49"/>
      <c r="L12" s="41"/>
      <c r="M12" s="42" t="e">
        <f t="shared" si="1"/>
        <v>#NUM!</v>
      </c>
      <c r="N12" s="42" t="e">
        <f t="shared" si="2"/>
        <v>#NUM!</v>
      </c>
      <c r="O12" s="5">
        <f t="shared" si="3"/>
        <v>0</v>
      </c>
      <c r="P12" s="5" t="e">
        <f t="shared" si="4"/>
        <v>#NUM!</v>
      </c>
      <c r="Q12" s="5">
        <f>IF(I12&gt;'入力シート（基本情報）'!$I$1,1,0)</f>
        <v>0</v>
      </c>
      <c r="R12" s="5">
        <f>IFERROR(VLOOKUP($F12,リスト用!$P:$Q,2,FALSE)*VLOOKUP($J12,リスト用!$H:$I,2,FALSE)*O12*Q12,0)</f>
        <v>0</v>
      </c>
      <c r="S12" s="5">
        <f>IFERROR(VLOOKUP($F12,リスト用!$P:$Q,2,FALSE)*VLOOKUP($J12,リスト用!$H:$I,2,FALSE)*P12*Q12,0)</f>
        <v>0</v>
      </c>
      <c r="U12" s="5">
        <f t="shared" si="6"/>
        <v>0</v>
      </c>
      <c r="V12" s="5">
        <f t="shared" si="7"/>
        <v>0</v>
      </c>
      <c r="W12" s="5">
        <f t="shared" si="5"/>
        <v>1</v>
      </c>
      <c r="X12" s="5">
        <f>IFERROR(VLOOKUP($E12,リスト用!$M:$N,2,FALSE)*VLOOKUP($J12,リスト用!$H:$I,2,FALSE)*O12*W12,0)</f>
        <v>0</v>
      </c>
      <c r="Y12" s="5">
        <f>IFERROR(VLOOKUP($E12,リスト用!$M:$N,2,FALSE)*VLOOKUP($J12,リスト用!$H:$I,2,FALSE)*P12*W12,0)</f>
        <v>0</v>
      </c>
      <c r="AA12" s="5">
        <f t="shared" si="9"/>
        <v>0</v>
      </c>
      <c r="AB12" s="5">
        <f t="shared" si="8"/>
        <v>0</v>
      </c>
    </row>
    <row r="13" spans="1:28">
      <c r="A13" s="5" t="str">
        <f t="shared" si="0"/>
        <v/>
      </c>
      <c r="H13" s="49"/>
      <c r="I13" s="49"/>
      <c r="L13" s="41"/>
      <c r="M13" s="42" t="e">
        <f t="shared" si="1"/>
        <v>#NUM!</v>
      </c>
      <c r="N13" s="42" t="e">
        <f t="shared" si="2"/>
        <v>#NUM!</v>
      </c>
      <c r="O13" s="5">
        <f t="shared" si="3"/>
        <v>0</v>
      </c>
      <c r="P13" s="5" t="e">
        <f t="shared" si="4"/>
        <v>#NUM!</v>
      </c>
      <c r="Q13" s="5">
        <f>IF(I13&gt;'入力シート（基本情報）'!$I$1,1,0)</f>
        <v>0</v>
      </c>
      <c r="R13" s="5">
        <f>IFERROR(VLOOKUP($F13,リスト用!$P:$Q,2,FALSE)*VLOOKUP($J13,リスト用!$H:$I,2,FALSE)*O13*Q13,0)</f>
        <v>0</v>
      </c>
      <c r="S13" s="5">
        <f>IFERROR(VLOOKUP($F13,リスト用!$P:$Q,2,FALSE)*VLOOKUP($J13,リスト用!$H:$I,2,FALSE)*P13*Q13,0)</f>
        <v>0</v>
      </c>
      <c r="U13" s="5">
        <f t="shared" si="6"/>
        <v>0</v>
      </c>
      <c r="V13" s="5">
        <f t="shared" si="7"/>
        <v>0</v>
      </c>
      <c r="W13" s="5">
        <f t="shared" si="5"/>
        <v>1</v>
      </c>
      <c r="X13" s="5">
        <f>IFERROR(VLOOKUP($E13,リスト用!$M:$N,2,FALSE)*VLOOKUP($J13,リスト用!$H:$I,2,FALSE)*O13*W13,0)</f>
        <v>0</v>
      </c>
      <c r="Y13" s="5">
        <f>IFERROR(VLOOKUP($E13,リスト用!$M:$N,2,FALSE)*VLOOKUP($J13,リスト用!$H:$I,2,FALSE)*P13*W13,0)</f>
        <v>0</v>
      </c>
      <c r="AA13" s="5">
        <f t="shared" si="9"/>
        <v>0</v>
      </c>
      <c r="AB13" s="5">
        <f t="shared" si="8"/>
        <v>0</v>
      </c>
    </row>
    <row r="14" spans="1:28">
      <c r="A14" s="5" t="str">
        <f t="shared" si="0"/>
        <v/>
      </c>
      <c r="H14" s="49"/>
      <c r="I14" s="49"/>
      <c r="L14" s="41"/>
      <c r="M14" s="42" t="e">
        <f t="shared" si="1"/>
        <v>#NUM!</v>
      </c>
      <c r="N14" s="42" t="e">
        <f t="shared" si="2"/>
        <v>#NUM!</v>
      </c>
      <c r="O14" s="5">
        <f t="shared" si="3"/>
        <v>0</v>
      </c>
      <c r="P14" s="5" t="e">
        <f t="shared" si="4"/>
        <v>#NUM!</v>
      </c>
      <c r="Q14" s="5">
        <f>IF(I14&gt;'入力シート（基本情報）'!$I$1,1,0)</f>
        <v>0</v>
      </c>
      <c r="R14" s="5">
        <f>IFERROR(VLOOKUP($F14,リスト用!$P:$Q,2,FALSE)*VLOOKUP($J14,リスト用!$H:$I,2,FALSE)*O14*Q14,0)</f>
        <v>0</v>
      </c>
      <c r="S14" s="5">
        <f>IFERROR(VLOOKUP($F14,リスト用!$P:$Q,2,FALSE)*VLOOKUP($J14,リスト用!$H:$I,2,FALSE)*P14*Q14,0)</f>
        <v>0</v>
      </c>
      <c r="U14" s="5">
        <f t="shared" si="6"/>
        <v>0</v>
      </c>
      <c r="V14" s="5">
        <f t="shared" si="7"/>
        <v>0</v>
      </c>
      <c r="W14" s="5">
        <f t="shared" si="5"/>
        <v>1</v>
      </c>
      <c r="X14" s="5">
        <f>IFERROR(VLOOKUP($E14,リスト用!$M:$N,2,FALSE)*VLOOKUP($J14,リスト用!$H:$I,2,FALSE)*O14*W14,0)</f>
        <v>0</v>
      </c>
      <c r="Y14" s="5">
        <f>IFERROR(VLOOKUP($E14,リスト用!$M:$N,2,FALSE)*VLOOKUP($J14,リスト用!$H:$I,2,FALSE)*P14*W14,0)</f>
        <v>0</v>
      </c>
      <c r="AA14" s="5">
        <f t="shared" si="9"/>
        <v>0</v>
      </c>
      <c r="AB14" s="5">
        <f t="shared" si="8"/>
        <v>0</v>
      </c>
    </row>
    <row r="15" spans="1:28">
      <c r="A15" s="5" t="str">
        <f t="shared" si="0"/>
        <v/>
      </c>
      <c r="H15" s="49"/>
      <c r="I15" s="49"/>
      <c r="L15" s="41"/>
      <c r="M15" s="42" t="e">
        <f t="shared" si="1"/>
        <v>#NUM!</v>
      </c>
      <c r="N15" s="42" t="e">
        <f t="shared" si="2"/>
        <v>#NUM!</v>
      </c>
      <c r="O15" s="5">
        <f t="shared" si="3"/>
        <v>0</v>
      </c>
      <c r="P15" s="5" t="e">
        <f t="shared" si="4"/>
        <v>#NUM!</v>
      </c>
      <c r="Q15" s="5">
        <f>IF(I15&gt;'入力シート（基本情報）'!$I$1,1,0)</f>
        <v>0</v>
      </c>
      <c r="R15" s="5">
        <f>IFERROR(VLOOKUP($F15,リスト用!$P:$Q,2,FALSE)*VLOOKUP($J15,リスト用!$H:$I,2,FALSE)*O15*Q15,0)</f>
        <v>0</v>
      </c>
      <c r="S15" s="5">
        <f>IFERROR(VLOOKUP($F15,リスト用!$P:$Q,2,FALSE)*VLOOKUP($J15,リスト用!$H:$I,2,FALSE)*P15*Q15,0)</f>
        <v>0</v>
      </c>
      <c r="U15" s="5">
        <f t="shared" si="6"/>
        <v>0</v>
      </c>
      <c r="V15" s="5">
        <f t="shared" si="7"/>
        <v>0</v>
      </c>
      <c r="W15" s="5">
        <f t="shared" si="5"/>
        <v>1</v>
      </c>
      <c r="X15" s="5">
        <f>IFERROR(VLOOKUP($E15,リスト用!$M:$N,2,FALSE)*VLOOKUP($J15,リスト用!$H:$I,2,FALSE)*O15*W15,0)</f>
        <v>0</v>
      </c>
      <c r="Y15" s="5">
        <f>IFERROR(VLOOKUP($E15,リスト用!$M:$N,2,FALSE)*VLOOKUP($J15,リスト用!$H:$I,2,FALSE)*P15*W15,0)</f>
        <v>0</v>
      </c>
      <c r="AA15" s="5">
        <f t="shared" si="9"/>
        <v>0</v>
      </c>
      <c r="AB15" s="5">
        <f t="shared" si="8"/>
        <v>0</v>
      </c>
    </row>
    <row r="16" spans="1:28">
      <c r="A16" s="5" t="str">
        <f t="shared" si="0"/>
        <v/>
      </c>
      <c r="H16" s="49"/>
      <c r="I16" s="49"/>
      <c r="L16" s="41"/>
      <c r="M16" s="42" t="e">
        <f t="shared" si="1"/>
        <v>#NUM!</v>
      </c>
      <c r="N16" s="42" t="e">
        <f t="shared" si="2"/>
        <v>#NUM!</v>
      </c>
      <c r="O16" s="5">
        <f t="shared" si="3"/>
        <v>0</v>
      </c>
      <c r="P16" s="5" t="e">
        <f t="shared" si="4"/>
        <v>#NUM!</v>
      </c>
      <c r="Q16" s="5">
        <f>IF(I16&gt;'入力シート（基本情報）'!$I$1,1,0)</f>
        <v>0</v>
      </c>
      <c r="R16" s="5">
        <f>IFERROR(VLOOKUP($F16,リスト用!$P:$Q,2,FALSE)*VLOOKUP($J16,リスト用!$H:$I,2,FALSE)*O16*Q16,0)</f>
        <v>0</v>
      </c>
      <c r="S16" s="5">
        <f>IFERROR(VLOOKUP($F16,リスト用!$P:$Q,2,FALSE)*VLOOKUP($J16,リスト用!$H:$I,2,FALSE)*P16*Q16,0)</f>
        <v>0</v>
      </c>
      <c r="U16" s="5">
        <f t="shared" si="6"/>
        <v>0</v>
      </c>
      <c r="V16" s="5">
        <f t="shared" si="7"/>
        <v>0</v>
      </c>
      <c r="W16" s="5">
        <f t="shared" si="5"/>
        <v>1</v>
      </c>
      <c r="X16" s="5">
        <f>IFERROR(VLOOKUP($E16,リスト用!$M:$N,2,FALSE)*VLOOKUP($J16,リスト用!$H:$I,2,FALSE)*O16*W16,0)</f>
        <v>0</v>
      </c>
      <c r="Y16" s="5">
        <f>IFERROR(VLOOKUP($E16,リスト用!$M:$N,2,FALSE)*VLOOKUP($J16,リスト用!$H:$I,2,FALSE)*P16*W16,0)</f>
        <v>0</v>
      </c>
      <c r="AA16" s="5">
        <f t="shared" si="9"/>
        <v>0</v>
      </c>
      <c r="AB16" s="5">
        <f t="shared" si="8"/>
        <v>0</v>
      </c>
    </row>
    <row r="17" spans="1:28">
      <c r="A17" s="5" t="str">
        <f t="shared" si="0"/>
        <v/>
      </c>
      <c r="H17" s="49"/>
      <c r="I17" s="49"/>
      <c r="L17" s="41"/>
      <c r="M17" s="42" t="e">
        <f t="shared" si="1"/>
        <v>#NUM!</v>
      </c>
      <c r="N17" s="42" t="e">
        <f t="shared" si="2"/>
        <v>#NUM!</v>
      </c>
      <c r="O17" s="5">
        <f t="shared" si="3"/>
        <v>0</v>
      </c>
      <c r="P17" s="5" t="e">
        <f t="shared" si="4"/>
        <v>#NUM!</v>
      </c>
      <c r="Q17" s="5">
        <f>IF(I17&gt;'入力シート（基本情報）'!$I$1,1,0)</f>
        <v>0</v>
      </c>
      <c r="R17" s="5">
        <f>IFERROR(VLOOKUP($F17,リスト用!$P:$Q,2,FALSE)*VLOOKUP($J17,リスト用!$H:$I,2,FALSE)*O17*Q17,0)</f>
        <v>0</v>
      </c>
      <c r="S17" s="5">
        <f>IFERROR(VLOOKUP($F17,リスト用!$P:$Q,2,FALSE)*VLOOKUP($J17,リスト用!$H:$I,2,FALSE)*P17*Q17,0)</f>
        <v>0</v>
      </c>
      <c r="U17" s="5">
        <f t="shared" si="6"/>
        <v>0</v>
      </c>
      <c r="V17" s="5">
        <f t="shared" si="7"/>
        <v>0</v>
      </c>
      <c r="W17" s="5">
        <f t="shared" si="5"/>
        <v>1</v>
      </c>
      <c r="X17" s="5">
        <f>IFERROR(VLOOKUP($E17,リスト用!$M:$N,2,FALSE)*VLOOKUP($J17,リスト用!$H:$I,2,FALSE)*O17*W17,0)</f>
        <v>0</v>
      </c>
      <c r="Y17" s="5">
        <f>IFERROR(VLOOKUP($E17,リスト用!$M:$N,2,FALSE)*VLOOKUP($J17,リスト用!$H:$I,2,FALSE)*P17*W17,0)</f>
        <v>0</v>
      </c>
      <c r="AA17" s="5">
        <f t="shared" si="9"/>
        <v>0</v>
      </c>
      <c r="AB17" s="5">
        <f t="shared" si="8"/>
        <v>0</v>
      </c>
    </row>
    <row r="18" spans="1:28">
      <c r="A18" s="5" t="str">
        <f t="shared" si="0"/>
        <v/>
      </c>
      <c r="H18" s="49"/>
      <c r="I18" s="49"/>
      <c r="L18" s="41"/>
      <c r="M18" s="42" t="e">
        <f t="shared" si="1"/>
        <v>#NUM!</v>
      </c>
      <c r="N18" s="42" t="e">
        <f t="shared" si="2"/>
        <v>#NUM!</v>
      </c>
      <c r="O18" s="5">
        <f t="shared" si="3"/>
        <v>0</v>
      </c>
      <c r="P18" s="5" t="e">
        <f t="shared" si="4"/>
        <v>#NUM!</v>
      </c>
      <c r="Q18" s="5">
        <f>IF(I18&gt;'入力シート（基本情報）'!$I$1,1,0)</f>
        <v>0</v>
      </c>
      <c r="R18" s="5">
        <f>IFERROR(VLOOKUP($F18,リスト用!$P:$Q,2,FALSE)*VLOOKUP($J18,リスト用!$H:$I,2,FALSE)*O18*Q18,0)</f>
        <v>0</v>
      </c>
      <c r="S18" s="5">
        <f>IFERROR(VLOOKUP($F18,リスト用!$P:$Q,2,FALSE)*VLOOKUP($J18,リスト用!$H:$I,2,FALSE)*P18*Q18,0)</f>
        <v>0</v>
      </c>
      <c r="U18" s="5">
        <f t="shared" si="6"/>
        <v>0</v>
      </c>
      <c r="V18" s="5">
        <f t="shared" si="7"/>
        <v>0</v>
      </c>
      <c r="W18" s="5">
        <f t="shared" si="5"/>
        <v>1</v>
      </c>
      <c r="X18" s="5">
        <f>IFERROR(VLOOKUP($E18,リスト用!$M:$N,2,FALSE)*VLOOKUP($J18,リスト用!$H:$I,2,FALSE)*O18*W18,0)</f>
        <v>0</v>
      </c>
      <c r="Y18" s="5">
        <f>IFERROR(VLOOKUP($E18,リスト用!$M:$N,2,FALSE)*VLOOKUP($J18,リスト用!$H:$I,2,FALSE)*P18*W18,0)</f>
        <v>0</v>
      </c>
      <c r="AA18" s="5">
        <f t="shared" si="9"/>
        <v>0</v>
      </c>
      <c r="AB18" s="5">
        <f t="shared" si="8"/>
        <v>0</v>
      </c>
    </row>
    <row r="19" spans="1:28">
      <c r="A19" s="5" t="str">
        <f t="shared" si="0"/>
        <v/>
      </c>
      <c r="H19" s="49"/>
      <c r="I19" s="49"/>
      <c r="L19" s="41"/>
      <c r="M19" s="42" t="e">
        <f t="shared" si="1"/>
        <v>#NUM!</v>
      </c>
      <c r="N19" s="42" t="e">
        <f t="shared" si="2"/>
        <v>#NUM!</v>
      </c>
      <c r="O19" s="5">
        <f t="shared" si="3"/>
        <v>0</v>
      </c>
      <c r="P19" s="5" t="e">
        <f t="shared" si="4"/>
        <v>#NUM!</v>
      </c>
      <c r="Q19" s="5">
        <f>IF(I19&gt;'入力シート（基本情報）'!$I$1,1,0)</f>
        <v>0</v>
      </c>
      <c r="R19" s="5">
        <f>IFERROR(VLOOKUP($F19,リスト用!$P:$Q,2,FALSE)*VLOOKUP($J19,リスト用!$H:$I,2,FALSE)*O19*Q19,0)</f>
        <v>0</v>
      </c>
      <c r="S19" s="5">
        <f>IFERROR(VLOOKUP($F19,リスト用!$P:$Q,2,FALSE)*VLOOKUP($J19,リスト用!$H:$I,2,FALSE)*P19*Q19,0)</f>
        <v>0</v>
      </c>
      <c r="U19" s="5">
        <f t="shared" si="6"/>
        <v>0</v>
      </c>
      <c r="V19" s="5">
        <f t="shared" si="7"/>
        <v>0</v>
      </c>
      <c r="W19" s="5">
        <f t="shared" si="5"/>
        <v>1</v>
      </c>
      <c r="X19" s="5">
        <f>IFERROR(VLOOKUP($E19,リスト用!$M:$N,2,FALSE)*VLOOKUP($J19,リスト用!$H:$I,2,FALSE)*O19*W19,0)</f>
        <v>0</v>
      </c>
      <c r="Y19" s="5">
        <f>IFERROR(VLOOKUP($E19,リスト用!$M:$N,2,FALSE)*VLOOKUP($J19,リスト用!$H:$I,2,FALSE)*P19*W19,0)</f>
        <v>0</v>
      </c>
      <c r="AA19" s="5">
        <f t="shared" si="9"/>
        <v>0</v>
      </c>
      <c r="AB19" s="5">
        <f t="shared" si="8"/>
        <v>0</v>
      </c>
    </row>
    <row r="20" spans="1:28">
      <c r="A20" s="5" t="str">
        <f t="shared" si="0"/>
        <v/>
      </c>
      <c r="H20" s="49"/>
      <c r="I20" s="49"/>
      <c r="L20" s="41"/>
      <c r="M20" s="42" t="e">
        <f t="shared" si="1"/>
        <v>#NUM!</v>
      </c>
      <c r="N20" s="42" t="e">
        <f t="shared" si="2"/>
        <v>#NUM!</v>
      </c>
      <c r="O20" s="5">
        <f t="shared" si="3"/>
        <v>0</v>
      </c>
      <c r="P20" s="5" t="e">
        <f t="shared" si="4"/>
        <v>#NUM!</v>
      </c>
      <c r="Q20" s="5">
        <f>IF(I20&gt;'入力シート（基本情報）'!$I$1,1,0)</f>
        <v>0</v>
      </c>
      <c r="R20" s="5">
        <f>IFERROR(VLOOKUP($F20,リスト用!$P:$Q,2,FALSE)*VLOOKUP($J20,リスト用!$H:$I,2,FALSE)*O20*Q20,0)</f>
        <v>0</v>
      </c>
      <c r="S20" s="5">
        <f>IFERROR(VLOOKUP($F20,リスト用!$P:$Q,2,FALSE)*VLOOKUP($J20,リスト用!$H:$I,2,FALSE)*P20*Q20,0)</f>
        <v>0</v>
      </c>
      <c r="U20" s="5">
        <f t="shared" si="6"/>
        <v>0</v>
      </c>
      <c r="V20" s="5">
        <f t="shared" si="7"/>
        <v>0</v>
      </c>
      <c r="W20" s="5">
        <f t="shared" si="5"/>
        <v>1</v>
      </c>
      <c r="X20" s="5">
        <f>IFERROR(VLOOKUP($E20,リスト用!$M:$N,2,FALSE)*VLOOKUP($J20,リスト用!$H:$I,2,FALSE)*O20*W20,0)</f>
        <v>0</v>
      </c>
      <c r="Y20" s="5">
        <f>IFERROR(VLOOKUP($E20,リスト用!$M:$N,2,FALSE)*VLOOKUP($J20,リスト用!$H:$I,2,FALSE)*P20*W20,0)</f>
        <v>0</v>
      </c>
      <c r="AA20" s="5">
        <f t="shared" si="9"/>
        <v>0</v>
      </c>
      <c r="AB20" s="5">
        <f t="shared" si="8"/>
        <v>0</v>
      </c>
    </row>
    <row r="21" spans="1:28">
      <c r="A21" s="5" t="str">
        <f t="shared" si="0"/>
        <v/>
      </c>
      <c r="H21" s="49"/>
      <c r="I21" s="49"/>
      <c r="L21" s="41"/>
      <c r="M21" s="42" t="e">
        <f t="shared" si="1"/>
        <v>#NUM!</v>
      </c>
      <c r="N21" s="42" t="e">
        <f t="shared" si="2"/>
        <v>#NUM!</v>
      </c>
      <c r="O21" s="5">
        <f t="shared" si="3"/>
        <v>0</v>
      </c>
      <c r="P21" s="5" t="e">
        <f t="shared" si="4"/>
        <v>#NUM!</v>
      </c>
      <c r="Q21" s="5">
        <f>IF(I21&gt;'入力シート（基本情報）'!$I$1,1,0)</f>
        <v>0</v>
      </c>
      <c r="R21" s="5">
        <f>IFERROR(VLOOKUP($F21,リスト用!$P:$Q,2,FALSE)*VLOOKUP($J21,リスト用!$H:$I,2,FALSE)*O21*Q21,0)</f>
        <v>0</v>
      </c>
      <c r="S21" s="5">
        <f>IFERROR(VLOOKUP($F21,リスト用!$P:$Q,2,FALSE)*VLOOKUP($J21,リスト用!$H:$I,2,FALSE)*P21*Q21,0)</f>
        <v>0</v>
      </c>
      <c r="U21" s="5">
        <f t="shared" si="6"/>
        <v>0</v>
      </c>
      <c r="V21" s="5">
        <f t="shared" si="7"/>
        <v>0</v>
      </c>
      <c r="W21" s="5">
        <f t="shared" si="5"/>
        <v>1</v>
      </c>
      <c r="X21" s="5">
        <f>IFERROR(VLOOKUP($E21,リスト用!$M:$N,2,FALSE)*VLOOKUP($J21,リスト用!$H:$I,2,FALSE)*O21*W21,0)</f>
        <v>0</v>
      </c>
      <c r="Y21" s="5">
        <f>IFERROR(VLOOKUP($E21,リスト用!$M:$N,2,FALSE)*VLOOKUP($J21,リスト用!$H:$I,2,FALSE)*P21*W21,0)</f>
        <v>0</v>
      </c>
      <c r="AA21" s="5">
        <f t="shared" si="9"/>
        <v>0</v>
      </c>
      <c r="AB21" s="5">
        <f t="shared" si="8"/>
        <v>0</v>
      </c>
    </row>
    <row r="22" spans="1:28">
      <c r="A22" s="5" t="str">
        <f t="shared" si="0"/>
        <v/>
      </c>
      <c r="H22" s="49"/>
      <c r="I22" s="49"/>
      <c r="L22" s="41"/>
      <c r="M22" s="42" t="e">
        <f t="shared" si="1"/>
        <v>#NUM!</v>
      </c>
      <c r="N22" s="42" t="e">
        <f t="shared" si="2"/>
        <v>#NUM!</v>
      </c>
      <c r="O22" s="5">
        <f t="shared" si="3"/>
        <v>0</v>
      </c>
      <c r="P22" s="5" t="e">
        <f t="shared" si="4"/>
        <v>#NUM!</v>
      </c>
      <c r="Q22" s="5">
        <f>IF(I22&gt;'入力シート（基本情報）'!$I$1,1,0)</f>
        <v>0</v>
      </c>
      <c r="R22" s="5">
        <f>IFERROR(VLOOKUP($F22,リスト用!$P:$Q,2,FALSE)*VLOOKUP($J22,リスト用!$H:$I,2,FALSE)*O22*Q22,0)</f>
        <v>0</v>
      </c>
      <c r="S22" s="5">
        <f>IFERROR(VLOOKUP($F22,リスト用!$P:$Q,2,FALSE)*VLOOKUP($J22,リスト用!$H:$I,2,FALSE)*P22*Q22,0)</f>
        <v>0</v>
      </c>
      <c r="U22" s="5">
        <f t="shared" si="6"/>
        <v>0</v>
      </c>
      <c r="V22" s="5">
        <f t="shared" si="7"/>
        <v>0</v>
      </c>
      <c r="W22" s="5">
        <f t="shared" si="5"/>
        <v>1</v>
      </c>
      <c r="X22" s="5">
        <f>IFERROR(VLOOKUP($E22,リスト用!$M:$N,2,FALSE)*VLOOKUP($J22,リスト用!$H:$I,2,FALSE)*O22*W22,0)</f>
        <v>0</v>
      </c>
      <c r="Y22" s="5">
        <f>IFERROR(VLOOKUP($E22,リスト用!$M:$N,2,FALSE)*VLOOKUP($J22,リスト用!$H:$I,2,FALSE)*P22*W22,0)</f>
        <v>0</v>
      </c>
      <c r="AA22" s="5">
        <f t="shared" si="9"/>
        <v>0</v>
      </c>
      <c r="AB22" s="5">
        <f t="shared" si="8"/>
        <v>0</v>
      </c>
    </row>
    <row r="23" spans="1:28">
      <c r="A23" s="5" t="str">
        <f t="shared" si="0"/>
        <v/>
      </c>
      <c r="H23" s="49"/>
      <c r="I23" s="49"/>
      <c r="L23" s="41"/>
      <c r="M23" s="42" t="e">
        <f t="shared" si="1"/>
        <v>#NUM!</v>
      </c>
      <c r="N23" s="42" t="e">
        <f t="shared" si="2"/>
        <v>#NUM!</v>
      </c>
      <c r="O23" s="5">
        <f t="shared" si="3"/>
        <v>0</v>
      </c>
      <c r="P23" s="5" t="e">
        <f t="shared" si="4"/>
        <v>#NUM!</v>
      </c>
      <c r="Q23" s="5">
        <f>IF(I23&gt;'入力シート（基本情報）'!$I$1,1,0)</f>
        <v>0</v>
      </c>
      <c r="R23" s="5">
        <f>IFERROR(VLOOKUP($F23,リスト用!$P:$Q,2,FALSE)*VLOOKUP($J23,リスト用!$H:$I,2,FALSE)*O23*Q23,0)</f>
        <v>0</v>
      </c>
      <c r="S23" s="5">
        <f>IFERROR(VLOOKUP($F23,リスト用!$P:$Q,2,FALSE)*VLOOKUP($J23,リスト用!$H:$I,2,FALSE)*P23*Q23,0)</f>
        <v>0</v>
      </c>
      <c r="U23" s="5">
        <f t="shared" si="6"/>
        <v>0</v>
      </c>
      <c r="V23" s="5">
        <f t="shared" si="7"/>
        <v>0</v>
      </c>
      <c r="W23" s="5">
        <f t="shared" si="5"/>
        <v>1</v>
      </c>
      <c r="X23" s="5">
        <f>IFERROR(VLOOKUP($E23,リスト用!$M:$N,2,FALSE)*VLOOKUP($J23,リスト用!$H:$I,2,FALSE)*O23*W23,0)</f>
        <v>0</v>
      </c>
      <c r="Y23" s="5">
        <f>IFERROR(VLOOKUP($E23,リスト用!$M:$N,2,FALSE)*VLOOKUP($J23,リスト用!$H:$I,2,FALSE)*P23*W23,0)</f>
        <v>0</v>
      </c>
      <c r="AA23" s="5">
        <f t="shared" si="9"/>
        <v>0</v>
      </c>
      <c r="AB23" s="5">
        <f t="shared" si="8"/>
        <v>0</v>
      </c>
    </row>
    <row r="24" spans="1:28">
      <c r="A24" s="5" t="str">
        <f t="shared" si="0"/>
        <v/>
      </c>
      <c r="H24" s="49"/>
      <c r="I24" s="49"/>
      <c r="L24" s="41"/>
      <c r="M24" s="42" t="e">
        <f t="shared" si="1"/>
        <v>#NUM!</v>
      </c>
      <c r="N24" s="42" t="e">
        <f t="shared" si="2"/>
        <v>#NUM!</v>
      </c>
      <c r="O24" s="5">
        <f t="shared" si="3"/>
        <v>0</v>
      </c>
      <c r="P24" s="5" t="e">
        <f t="shared" si="4"/>
        <v>#NUM!</v>
      </c>
      <c r="Q24" s="5">
        <f>IF(I24&gt;'入力シート（基本情報）'!$I$1,1,0)</f>
        <v>0</v>
      </c>
      <c r="R24" s="5">
        <f>IFERROR(VLOOKUP($F24,リスト用!$P:$Q,2,FALSE)*VLOOKUP($J24,リスト用!$H:$I,2,FALSE)*O24*Q24,0)</f>
        <v>0</v>
      </c>
      <c r="S24" s="5">
        <f>IFERROR(VLOOKUP($F24,リスト用!$P:$Q,2,FALSE)*VLOOKUP($J24,リスト用!$H:$I,2,FALSE)*P24*Q24,0)</f>
        <v>0</v>
      </c>
      <c r="U24" s="5">
        <f t="shared" si="6"/>
        <v>0</v>
      </c>
      <c r="V24" s="5">
        <f t="shared" si="7"/>
        <v>0</v>
      </c>
      <c r="W24" s="5">
        <f t="shared" si="5"/>
        <v>1</v>
      </c>
      <c r="X24" s="5">
        <f>IFERROR(VLOOKUP($E24,リスト用!$M:$N,2,FALSE)*VLOOKUP($J24,リスト用!$H:$I,2,FALSE)*O24*W24,0)</f>
        <v>0</v>
      </c>
      <c r="Y24" s="5">
        <f>IFERROR(VLOOKUP($E24,リスト用!$M:$N,2,FALSE)*VLOOKUP($J24,リスト用!$H:$I,2,FALSE)*P24*W24,0)</f>
        <v>0</v>
      </c>
      <c r="AA24" s="5">
        <f t="shared" si="9"/>
        <v>0</v>
      </c>
      <c r="AB24" s="5">
        <f t="shared" si="8"/>
        <v>0</v>
      </c>
    </row>
    <row r="25" spans="1:28">
      <c r="A25" s="5" t="str">
        <f t="shared" si="0"/>
        <v/>
      </c>
      <c r="H25" s="49"/>
      <c r="I25" s="49"/>
      <c r="L25" s="41"/>
      <c r="M25" s="42" t="e">
        <f t="shared" si="1"/>
        <v>#NUM!</v>
      </c>
      <c r="N25" s="42" t="e">
        <f t="shared" si="2"/>
        <v>#NUM!</v>
      </c>
      <c r="O25" s="5">
        <f t="shared" si="3"/>
        <v>0</v>
      </c>
      <c r="P25" s="5" t="e">
        <f t="shared" si="4"/>
        <v>#NUM!</v>
      </c>
      <c r="Q25" s="5">
        <f>IF(I25&gt;'入力シート（基本情報）'!$I$1,1,0)</f>
        <v>0</v>
      </c>
      <c r="R25" s="5">
        <f>IFERROR(VLOOKUP($F25,リスト用!$P:$Q,2,FALSE)*VLOOKUP($J25,リスト用!$H:$I,2,FALSE)*O25*Q25,0)</f>
        <v>0</v>
      </c>
      <c r="S25" s="5">
        <f>IFERROR(VLOOKUP($F25,リスト用!$P:$Q,2,FALSE)*VLOOKUP($J25,リスト用!$H:$I,2,FALSE)*P25*Q25,0)</f>
        <v>0</v>
      </c>
      <c r="U25" s="5">
        <f t="shared" si="6"/>
        <v>0</v>
      </c>
      <c r="V25" s="5">
        <f t="shared" si="7"/>
        <v>0</v>
      </c>
      <c r="W25" s="5">
        <f t="shared" si="5"/>
        <v>1</v>
      </c>
      <c r="X25" s="5">
        <f>IFERROR(VLOOKUP($E25,リスト用!$M:$N,2,FALSE)*VLOOKUP($J25,リスト用!$H:$I,2,FALSE)*O25*W25,0)</f>
        <v>0</v>
      </c>
      <c r="Y25" s="5">
        <f>IFERROR(VLOOKUP($E25,リスト用!$M:$N,2,FALSE)*VLOOKUP($J25,リスト用!$H:$I,2,FALSE)*P25*W25,0)</f>
        <v>0</v>
      </c>
      <c r="AA25" s="5">
        <f t="shared" si="9"/>
        <v>0</v>
      </c>
      <c r="AB25" s="5">
        <f t="shared" si="8"/>
        <v>0</v>
      </c>
    </row>
    <row r="26" spans="1:28">
      <c r="A26" s="5" t="str">
        <f t="shared" si="0"/>
        <v/>
      </c>
      <c r="H26" s="49"/>
      <c r="I26" s="49"/>
      <c r="L26" s="41"/>
      <c r="M26" s="42" t="e">
        <f t="shared" si="1"/>
        <v>#NUM!</v>
      </c>
      <c r="N26" s="42" t="e">
        <f t="shared" si="2"/>
        <v>#NUM!</v>
      </c>
      <c r="O26" s="5">
        <f t="shared" si="3"/>
        <v>0</v>
      </c>
      <c r="P26" s="5" t="e">
        <f t="shared" si="4"/>
        <v>#NUM!</v>
      </c>
      <c r="Q26" s="5">
        <f>IF(I26&gt;'入力シート（基本情報）'!$I$1,1,0)</f>
        <v>0</v>
      </c>
      <c r="R26" s="5">
        <f>IFERROR(VLOOKUP($F26,リスト用!$P:$Q,2,FALSE)*VLOOKUP($J26,リスト用!$H:$I,2,FALSE)*O26*Q26,0)</f>
        <v>0</v>
      </c>
      <c r="S26" s="5">
        <f>IFERROR(VLOOKUP($F26,リスト用!$P:$Q,2,FALSE)*VLOOKUP($J26,リスト用!$H:$I,2,FALSE)*P26*Q26,0)</f>
        <v>0</v>
      </c>
      <c r="U26" s="5">
        <f t="shared" si="6"/>
        <v>0</v>
      </c>
      <c r="V26" s="5">
        <f t="shared" si="7"/>
        <v>0</v>
      </c>
      <c r="W26" s="5">
        <f t="shared" si="5"/>
        <v>1</v>
      </c>
      <c r="X26" s="5">
        <f>IFERROR(VLOOKUP($E26,リスト用!$M:$N,2,FALSE)*VLOOKUP($J26,リスト用!$H:$I,2,FALSE)*O26*W26,0)</f>
        <v>0</v>
      </c>
      <c r="Y26" s="5">
        <f>IFERROR(VLOOKUP($E26,リスト用!$M:$N,2,FALSE)*VLOOKUP($J26,リスト用!$H:$I,2,FALSE)*P26*W26,0)</f>
        <v>0</v>
      </c>
      <c r="AA26" s="5">
        <f t="shared" si="9"/>
        <v>0</v>
      </c>
      <c r="AB26" s="5">
        <f t="shared" si="8"/>
        <v>0</v>
      </c>
    </row>
    <row r="27" spans="1:28">
      <c r="A27" s="5" t="str">
        <f t="shared" si="0"/>
        <v/>
      </c>
      <c r="H27" s="49"/>
      <c r="I27" s="49"/>
      <c r="L27" s="41"/>
      <c r="M27" s="42" t="e">
        <f t="shared" si="1"/>
        <v>#NUM!</v>
      </c>
      <c r="N27" s="42" t="e">
        <f t="shared" si="2"/>
        <v>#NUM!</v>
      </c>
      <c r="O27" s="5">
        <f t="shared" si="3"/>
        <v>0</v>
      </c>
      <c r="P27" s="5" t="e">
        <f t="shared" si="4"/>
        <v>#NUM!</v>
      </c>
      <c r="Q27" s="5">
        <f>IF(I27&gt;'入力シート（基本情報）'!$I$1,1,0)</f>
        <v>0</v>
      </c>
      <c r="R27" s="5">
        <f>IFERROR(VLOOKUP($F27,リスト用!$P:$Q,2,FALSE)*VLOOKUP($J27,リスト用!$H:$I,2,FALSE)*O27*Q27,0)</f>
        <v>0</v>
      </c>
      <c r="S27" s="5">
        <f>IFERROR(VLOOKUP($F27,リスト用!$P:$Q,2,FALSE)*VLOOKUP($J27,リスト用!$H:$I,2,FALSE)*P27*Q27,0)</f>
        <v>0</v>
      </c>
      <c r="U27" s="5">
        <f t="shared" si="6"/>
        <v>0</v>
      </c>
      <c r="V27" s="5">
        <f t="shared" si="7"/>
        <v>0</v>
      </c>
      <c r="W27" s="5">
        <f t="shared" si="5"/>
        <v>1</v>
      </c>
      <c r="X27" s="5">
        <f>IFERROR(VLOOKUP($E27,リスト用!$M:$N,2,FALSE)*VLOOKUP($J27,リスト用!$H:$I,2,FALSE)*O27*W27,0)</f>
        <v>0</v>
      </c>
      <c r="Y27" s="5">
        <f>IFERROR(VLOOKUP($E27,リスト用!$M:$N,2,FALSE)*VLOOKUP($J27,リスト用!$H:$I,2,FALSE)*P27*W27,0)</f>
        <v>0</v>
      </c>
      <c r="AA27" s="5">
        <f t="shared" si="9"/>
        <v>0</v>
      </c>
      <c r="AB27" s="5">
        <f t="shared" si="8"/>
        <v>0</v>
      </c>
    </row>
    <row r="28" spans="1:28">
      <c r="A28" s="5" t="str">
        <f t="shared" si="0"/>
        <v/>
      </c>
      <c r="H28" s="49"/>
      <c r="I28" s="49"/>
      <c r="L28" s="41"/>
      <c r="M28" s="42" t="e">
        <f t="shared" si="1"/>
        <v>#NUM!</v>
      </c>
      <c r="N28" s="42" t="e">
        <f t="shared" si="2"/>
        <v>#NUM!</v>
      </c>
      <c r="O28" s="5">
        <f t="shared" si="3"/>
        <v>0</v>
      </c>
      <c r="P28" s="5" t="e">
        <f t="shared" si="4"/>
        <v>#NUM!</v>
      </c>
      <c r="Q28" s="5">
        <f>IF(I28&gt;'入力シート（基本情報）'!$I$1,1,0)</f>
        <v>0</v>
      </c>
      <c r="R28" s="5">
        <f>IFERROR(VLOOKUP($F28,リスト用!$P:$Q,2,FALSE)*VLOOKUP($J28,リスト用!$H:$I,2,FALSE)*O28*Q28,0)</f>
        <v>0</v>
      </c>
      <c r="S28" s="5">
        <f>IFERROR(VLOOKUP($F28,リスト用!$P:$Q,2,FALSE)*VLOOKUP($J28,リスト用!$H:$I,2,FALSE)*P28*Q28,0)</f>
        <v>0</v>
      </c>
      <c r="U28" s="5">
        <f t="shared" si="6"/>
        <v>0</v>
      </c>
      <c r="V28" s="5">
        <f t="shared" si="7"/>
        <v>0</v>
      </c>
      <c r="W28" s="5">
        <f t="shared" si="5"/>
        <v>1</v>
      </c>
      <c r="X28" s="5">
        <f>IFERROR(VLOOKUP($E28,リスト用!$M:$N,2,FALSE)*VLOOKUP($J28,リスト用!$H:$I,2,FALSE)*O28*W28,0)</f>
        <v>0</v>
      </c>
      <c r="Y28" s="5">
        <f>IFERROR(VLOOKUP($E28,リスト用!$M:$N,2,FALSE)*VLOOKUP($J28,リスト用!$H:$I,2,FALSE)*P28*W28,0)</f>
        <v>0</v>
      </c>
      <c r="AA28" s="5">
        <f t="shared" si="9"/>
        <v>0</v>
      </c>
      <c r="AB28" s="5">
        <f t="shared" si="8"/>
        <v>0</v>
      </c>
    </row>
    <row r="29" spans="1:28">
      <c r="A29" s="5" t="str">
        <f t="shared" si="0"/>
        <v/>
      </c>
      <c r="H29" s="49"/>
      <c r="I29" s="49"/>
      <c r="L29" s="41"/>
      <c r="M29" s="42" t="e">
        <f t="shared" si="1"/>
        <v>#NUM!</v>
      </c>
      <c r="N29" s="42" t="e">
        <f t="shared" si="2"/>
        <v>#NUM!</v>
      </c>
      <c r="O29" s="5">
        <f t="shared" si="3"/>
        <v>0</v>
      </c>
      <c r="P29" s="5" t="e">
        <f t="shared" si="4"/>
        <v>#NUM!</v>
      </c>
      <c r="Q29" s="5">
        <f>IF(I29&gt;'入力シート（基本情報）'!$I$1,1,0)</f>
        <v>0</v>
      </c>
      <c r="R29" s="5">
        <f>IFERROR(VLOOKUP($F29,リスト用!$P:$Q,2,FALSE)*VLOOKUP($J29,リスト用!$H:$I,2,FALSE)*O29*Q29,0)</f>
        <v>0</v>
      </c>
      <c r="S29" s="5">
        <f>IFERROR(VLOOKUP($F29,リスト用!$P:$Q,2,FALSE)*VLOOKUP($J29,リスト用!$H:$I,2,FALSE)*P29*Q29,0)</f>
        <v>0</v>
      </c>
      <c r="U29" s="5">
        <f t="shared" si="6"/>
        <v>0</v>
      </c>
      <c r="V29" s="5">
        <f t="shared" si="7"/>
        <v>0</v>
      </c>
      <c r="W29" s="5">
        <f t="shared" si="5"/>
        <v>1</v>
      </c>
      <c r="X29" s="5">
        <f>IFERROR(VLOOKUP($E29,リスト用!$M:$N,2,FALSE)*VLOOKUP($J29,リスト用!$H:$I,2,FALSE)*O29*W29,0)</f>
        <v>0</v>
      </c>
      <c r="Y29" s="5">
        <f>IFERROR(VLOOKUP($E29,リスト用!$M:$N,2,FALSE)*VLOOKUP($J29,リスト用!$H:$I,2,FALSE)*P29*W29,0)</f>
        <v>0</v>
      </c>
      <c r="AA29" s="5">
        <f t="shared" si="9"/>
        <v>0</v>
      </c>
      <c r="AB29" s="5">
        <f t="shared" si="8"/>
        <v>0</v>
      </c>
    </row>
    <row r="30" spans="1:28">
      <c r="A30" s="5" t="str">
        <f t="shared" si="0"/>
        <v/>
      </c>
      <c r="H30" s="49"/>
      <c r="I30" s="49"/>
      <c r="L30" s="41"/>
      <c r="M30" s="42" t="e">
        <f t="shared" si="1"/>
        <v>#NUM!</v>
      </c>
      <c r="N30" s="42" t="e">
        <f t="shared" si="2"/>
        <v>#NUM!</v>
      </c>
      <c r="O30" s="5">
        <f t="shared" si="3"/>
        <v>0</v>
      </c>
      <c r="P30" s="5" t="e">
        <f t="shared" si="4"/>
        <v>#NUM!</v>
      </c>
      <c r="Q30" s="5">
        <f>IF(I30&gt;'入力シート（基本情報）'!$I$1,1,0)</f>
        <v>0</v>
      </c>
      <c r="R30" s="5">
        <f>IFERROR(VLOOKUP($F30,リスト用!$P:$Q,2,FALSE)*VLOOKUP($J30,リスト用!$H:$I,2,FALSE)*O30*Q30,0)</f>
        <v>0</v>
      </c>
      <c r="S30" s="5">
        <f>IFERROR(VLOOKUP($F30,リスト用!$P:$Q,2,FALSE)*VLOOKUP($J30,リスト用!$H:$I,2,FALSE)*P30*Q30,0)</f>
        <v>0</v>
      </c>
      <c r="U30" s="5">
        <f t="shared" si="6"/>
        <v>0</v>
      </c>
      <c r="V30" s="5">
        <f t="shared" si="7"/>
        <v>0</v>
      </c>
      <c r="W30" s="5">
        <f t="shared" si="5"/>
        <v>1</v>
      </c>
      <c r="X30" s="5">
        <f>IFERROR(VLOOKUP($E30,リスト用!$M:$N,2,FALSE)*VLOOKUP($J30,リスト用!$H:$I,2,FALSE)*O30*W30,0)</f>
        <v>0</v>
      </c>
      <c r="Y30" s="5">
        <f>IFERROR(VLOOKUP($E30,リスト用!$M:$N,2,FALSE)*VLOOKUP($J30,リスト用!$H:$I,2,FALSE)*P30*W30,0)</f>
        <v>0</v>
      </c>
      <c r="AA30" s="5">
        <f t="shared" si="9"/>
        <v>0</v>
      </c>
      <c r="AB30" s="5">
        <f t="shared" si="8"/>
        <v>0</v>
      </c>
    </row>
    <row r="31" spans="1:28">
      <c r="A31" s="5" t="str">
        <f t="shared" si="0"/>
        <v/>
      </c>
      <c r="H31" s="49"/>
      <c r="I31" s="49"/>
      <c r="L31" s="41"/>
      <c r="M31" s="42" t="e">
        <f t="shared" si="1"/>
        <v>#NUM!</v>
      </c>
      <c r="N31" s="42" t="e">
        <f t="shared" si="2"/>
        <v>#NUM!</v>
      </c>
      <c r="O31" s="5">
        <f t="shared" si="3"/>
        <v>0</v>
      </c>
      <c r="P31" s="5" t="e">
        <f t="shared" si="4"/>
        <v>#NUM!</v>
      </c>
      <c r="Q31" s="5">
        <f>IF(I31&gt;'入力シート（基本情報）'!$I$1,1,0)</f>
        <v>0</v>
      </c>
      <c r="R31" s="5">
        <f>IFERROR(VLOOKUP($F31,リスト用!$P:$Q,2,FALSE)*VLOOKUP($J31,リスト用!$H:$I,2,FALSE)*O31*Q31,0)</f>
        <v>0</v>
      </c>
      <c r="S31" s="5">
        <f>IFERROR(VLOOKUP($F31,リスト用!$P:$Q,2,FALSE)*VLOOKUP($J31,リスト用!$H:$I,2,FALSE)*P31*Q31,0)</f>
        <v>0</v>
      </c>
      <c r="U31" s="5">
        <f t="shared" si="6"/>
        <v>0</v>
      </c>
      <c r="V31" s="5">
        <f t="shared" si="7"/>
        <v>0</v>
      </c>
      <c r="W31" s="5">
        <f t="shared" si="5"/>
        <v>1</v>
      </c>
      <c r="X31" s="5">
        <f>IFERROR(VLOOKUP($E31,リスト用!$M:$N,2,FALSE)*VLOOKUP($J31,リスト用!$H:$I,2,FALSE)*O31*W31,0)</f>
        <v>0</v>
      </c>
      <c r="Y31" s="5">
        <f>IFERROR(VLOOKUP($E31,リスト用!$M:$N,2,FALSE)*VLOOKUP($J31,リスト用!$H:$I,2,FALSE)*P31*W31,0)</f>
        <v>0</v>
      </c>
      <c r="AA31" s="5">
        <f t="shared" si="9"/>
        <v>0</v>
      </c>
      <c r="AB31" s="5">
        <f t="shared" si="8"/>
        <v>0</v>
      </c>
    </row>
    <row r="32" spans="1:28">
      <c r="A32" s="5" t="str">
        <f t="shared" si="0"/>
        <v/>
      </c>
      <c r="H32" s="49"/>
      <c r="I32" s="49"/>
      <c r="L32" s="41"/>
      <c r="M32" s="42" t="e">
        <f t="shared" si="1"/>
        <v>#NUM!</v>
      </c>
      <c r="N32" s="42" t="e">
        <f t="shared" si="2"/>
        <v>#NUM!</v>
      </c>
      <c r="O32" s="5">
        <f t="shared" si="3"/>
        <v>0</v>
      </c>
      <c r="P32" s="5" t="e">
        <f t="shared" si="4"/>
        <v>#NUM!</v>
      </c>
      <c r="Q32" s="5">
        <f>IF(I32&gt;'入力シート（基本情報）'!$I$1,1,0)</f>
        <v>0</v>
      </c>
      <c r="R32" s="5">
        <f>IFERROR(VLOOKUP($F32,リスト用!$P:$Q,2,FALSE)*VLOOKUP($J32,リスト用!$H:$I,2,FALSE)*O32*Q32,0)</f>
        <v>0</v>
      </c>
      <c r="S32" s="5">
        <f>IFERROR(VLOOKUP($F32,リスト用!$P:$Q,2,FALSE)*VLOOKUP($J32,リスト用!$H:$I,2,FALSE)*P32*Q32,0)</f>
        <v>0</v>
      </c>
      <c r="U32" s="5">
        <f t="shared" si="6"/>
        <v>0</v>
      </c>
      <c r="V32" s="5">
        <f t="shared" si="7"/>
        <v>0</v>
      </c>
      <c r="W32" s="5">
        <f t="shared" si="5"/>
        <v>1</v>
      </c>
      <c r="X32" s="5">
        <f>IFERROR(VLOOKUP($E32,リスト用!$M:$N,2,FALSE)*VLOOKUP($J32,リスト用!$H:$I,2,FALSE)*O32*W32,0)</f>
        <v>0</v>
      </c>
      <c r="Y32" s="5">
        <f>IFERROR(VLOOKUP($E32,リスト用!$M:$N,2,FALSE)*VLOOKUP($J32,リスト用!$H:$I,2,FALSE)*P32*W32,0)</f>
        <v>0</v>
      </c>
      <c r="AA32" s="5">
        <f t="shared" si="9"/>
        <v>0</v>
      </c>
      <c r="AB32" s="5">
        <f t="shared" si="8"/>
        <v>0</v>
      </c>
    </row>
    <row r="33" spans="1:28">
      <c r="A33" s="5" t="str">
        <f t="shared" si="0"/>
        <v/>
      </c>
      <c r="H33" s="49"/>
      <c r="I33" s="49"/>
      <c r="L33" s="41"/>
      <c r="M33" s="42" t="e">
        <f t="shared" si="1"/>
        <v>#NUM!</v>
      </c>
      <c r="N33" s="42" t="e">
        <f t="shared" si="2"/>
        <v>#NUM!</v>
      </c>
      <c r="O33" s="5">
        <f t="shared" si="3"/>
        <v>0</v>
      </c>
      <c r="P33" s="5" t="e">
        <f t="shared" si="4"/>
        <v>#NUM!</v>
      </c>
      <c r="Q33" s="5">
        <f>IF(I33&gt;'入力シート（基本情報）'!$I$1,1,0)</f>
        <v>0</v>
      </c>
      <c r="R33" s="5">
        <f>IFERROR(VLOOKUP($F33,リスト用!$P:$Q,2,FALSE)*VLOOKUP($J33,リスト用!$H:$I,2,FALSE)*O33*Q33,0)</f>
        <v>0</v>
      </c>
      <c r="S33" s="5">
        <f>IFERROR(VLOOKUP($F33,リスト用!$P:$Q,2,FALSE)*VLOOKUP($J33,リスト用!$H:$I,2,FALSE)*P33*Q33,0)</f>
        <v>0</v>
      </c>
      <c r="U33" s="5">
        <f t="shared" si="6"/>
        <v>0</v>
      </c>
      <c r="V33" s="5">
        <f t="shared" si="7"/>
        <v>0</v>
      </c>
      <c r="W33" s="5">
        <f t="shared" si="5"/>
        <v>1</v>
      </c>
      <c r="X33" s="5">
        <f>IFERROR(VLOOKUP($E33,リスト用!$M:$N,2,FALSE)*VLOOKUP($J33,リスト用!$H:$I,2,FALSE)*O33*W33,0)</f>
        <v>0</v>
      </c>
      <c r="Y33" s="5">
        <f>IFERROR(VLOOKUP($E33,リスト用!$M:$N,2,FALSE)*VLOOKUP($J33,リスト用!$H:$I,2,FALSE)*P33*W33,0)</f>
        <v>0</v>
      </c>
      <c r="AA33" s="5">
        <f t="shared" si="9"/>
        <v>0</v>
      </c>
      <c r="AB33" s="5">
        <f t="shared" si="8"/>
        <v>0</v>
      </c>
    </row>
    <row r="34" spans="1:28">
      <c r="A34" s="5" t="str">
        <f t="shared" si="0"/>
        <v/>
      </c>
      <c r="H34" s="49"/>
      <c r="I34" s="49"/>
      <c r="L34" s="41"/>
      <c r="M34" s="42" t="e">
        <f t="shared" si="1"/>
        <v>#NUM!</v>
      </c>
      <c r="N34" s="42" t="e">
        <f t="shared" si="2"/>
        <v>#NUM!</v>
      </c>
      <c r="O34" s="5">
        <f t="shared" si="3"/>
        <v>0</v>
      </c>
      <c r="P34" s="5" t="e">
        <f t="shared" si="4"/>
        <v>#NUM!</v>
      </c>
      <c r="Q34" s="5">
        <f>IF(I34&gt;'入力シート（基本情報）'!$I$1,1,0)</f>
        <v>0</v>
      </c>
      <c r="R34" s="5">
        <f>IFERROR(VLOOKUP($F34,リスト用!$P:$Q,2,FALSE)*VLOOKUP($J34,リスト用!$H:$I,2,FALSE)*O34*Q34,0)</f>
        <v>0</v>
      </c>
      <c r="S34" s="5">
        <f>IFERROR(VLOOKUP($F34,リスト用!$P:$Q,2,FALSE)*VLOOKUP($J34,リスト用!$H:$I,2,FALSE)*P34*Q34,0)</f>
        <v>0</v>
      </c>
      <c r="U34" s="5">
        <f t="shared" si="6"/>
        <v>0</v>
      </c>
      <c r="V34" s="5">
        <f t="shared" si="7"/>
        <v>0</v>
      </c>
      <c r="W34" s="5">
        <f t="shared" si="5"/>
        <v>1</v>
      </c>
      <c r="X34" s="5">
        <f>IFERROR(VLOOKUP($E34,リスト用!$M:$N,2,FALSE)*VLOOKUP($J34,リスト用!$H:$I,2,FALSE)*O34*W34,0)</f>
        <v>0</v>
      </c>
      <c r="Y34" s="5">
        <f>IFERROR(VLOOKUP($E34,リスト用!$M:$N,2,FALSE)*VLOOKUP($J34,リスト用!$H:$I,2,FALSE)*P34*W34,0)</f>
        <v>0</v>
      </c>
      <c r="AA34" s="5">
        <f t="shared" si="9"/>
        <v>0</v>
      </c>
      <c r="AB34" s="5">
        <f t="shared" si="8"/>
        <v>0</v>
      </c>
    </row>
    <row r="35" spans="1:28">
      <c r="A35" s="5" t="str">
        <f t="shared" si="0"/>
        <v/>
      </c>
      <c r="H35" s="49"/>
      <c r="I35" s="49"/>
      <c r="L35" s="41"/>
      <c r="M35" s="42" t="e">
        <f t="shared" si="1"/>
        <v>#NUM!</v>
      </c>
      <c r="N35" s="42" t="e">
        <f t="shared" si="2"/>
        <v>#NUM!</v>
      </c>
      <c r="O35" s="5">
        <f t="shared" si="3"/>
        <v>0</v>
      </c>
      <c r="P35" s="5" t="e">
        <f t="shared" si="4"/>
        <v>#NUM!</v>
      </c>
      <c r="Q35" s="5">
        <f>IF(I35&gt;'入力シート（基本情報）'!$I$1,1,0)</f>
        <v>0</v>
      </c>
      <c r="R35" s="5">
        <f>IFERROR(VLOOKUP($F35,リスト用!$P:$Q,2,FALSE)*VLOOKUP($J35,リスト用!$H:$I,2,FALSE)*O35*Q35,0)</f>
        <v>0</v>
      </c>
      <c r="S35" s="5">
        <f>IFERROR(VLOOKUP($F35,リスト用!$P:$Q,2,FALSE)*VLOOKUP($J35,リスト用!$H:$I,2,FALSE)*P35*Q35,0)</f>
        <v>0</v>
      </c>
      <c r="U35" s="5">
        <f t="shared" si="6"/>
        <v>0</v>
      </c>
      <c r="V35" s="5">
        <f t="shared" si="7"/>
        <v>0</v>
      </c>
      <c r="W35" s="5">
        <f t="shared" si="5"/>
        <v>1</v>
      </c>
      <c r="X35" s="5">
        <f>IFERROR(VLOOKUP($E35,リスト用!$M:$N,2,FALSE)*VLOOKUP($J35,リスト用!$H:$I,2,FALSE)*O35*W35,0)</f>
        <v>0</v>
      </c>
      <c r="Y35" s="5">
        <f>IFERROR(VLOOKUP($E35,リスト用!$M:$N,2,FALSE)*VLOOKUP($J35,リスト用!$H:$I,2,FALSE)*P35*W35,0)</f>
        <v>0</v>
      </c>
      <c r="AA35" s="5">
        <f t="shared" si="9"/>
        <v>0</v>
      </c>
      <c r="AB35" s="5">
        <f t="shared" si="8"/>
        <v>0</v>
      </c>
    </row>
    <row r="36" spans="1:28">
      <c r="A36" s="5" t="str">
        <f t="shared" si="0"/>
        <v/>
      </c>
      <c r="H36" s="49"/>
      <c r="I36" s="49"/>
      <c r="L36" s="41"/>
      <c r="M36" s="42" t="e">
        <f t="shared" si="1"/>
        <v>#NUM!</v>
      </c>
      <c r="N36" s="42" t="e">
        <f t="shared" si="2"/>
        <v>#NUM!</v>
      </c>
      <c r="O36" s="5">
        <f t="shared" si="3"/>
        <v>0</v>
      </c>
      <c r="P36" s="5" t="e">
        <f t="shared" si="4"/>
        <v>#NUM!</v>
      </c>
      <c r="Q36" s="5">
        <f>IF(I36&gt;'入力シート（基本情報）'!$I$1,1,0)</f>
        <v>0</v>
      </c>
      <c r="R36" s="5">
        <f>IFERROR(VLOOKUP($F36,リスト用!$P:$Q,2,FALSE)*VLOOKUP($J36,リスト用!$H:$I,2,FALSE)*O36*Q36,0)</f>
        <v>0</v>
      </c>
      <c r="S36" s="5">
        <f>IFERROR(VLOOKUP($F36,リスト用!$P:$Q,2,FALSE)*VLOOKUP($J36,リスト用!$H:$I,2,FALSE)*P36*Q36,0)</f>
        <v>0</v>
      </c>
      <c r="U36" s="5">
        <f t="shared" si="6"/>
        <v>0</v>
      </c>
      <c r="V36" s="5">
        <f t="shared" si="7"/>
        <v>0</v>
      </c>
      <c r="W36" s="5">
        <f t="shared" si="5"/>
        <v>1</v>
      </c>
      <c r="X36" s="5">
        <f>IFERROR(VLOOKUP($E36,リスト用!$M:$N,2,FALSE)*VLOOKUP($J36,リスト用!$H:$I,2,FALSE)*O36*W36,0)</f>
        <v>0</v>
      </c>
      <c r="Y36" s="5">
        <f>IFERROR(VLOOKUP($E36,リスト用!$M:$N,2,FALSE)*VLOOKUP($J36,リスト用!$H:$I,2,FALSE)*P36*W36,0)</f>
        <v>0</v>
      </c>
      <c r="AA36" s="5">
        <f t="shared" si="9"/>
        <v>0</v>
      </c>
      <c r="AB36" s="5">
        <f t="shared" si="8"/>
        <v>0</v>
      </c>
    </row>
    <row r="37" spans="1:28">
      <c r="A37" s="5" t="str">
        <f t="shared" si="0"/>
        <v/>
      </c>
      <c r="H37" s="49"/>
      <c r="I37" s="49"/>
      <c r="L37" s="41"/>
      <c r="M37" s="42" t="e">
        <f t="shared" si="1"/>
        <v>#NUM!</v>
      </c>
      <c r="N37" s="42" t="e">
        <f t="shared" si="2"/>
        <v>#NUM!</v>
      </c>
      <c r="O37" s="5">
        <f t="shared" si="3"/>
        <v>0</v>
      </c>
      <c r="P37" s="5" t="e">
        <f t="shared" si="4"/>
        <v>#NUM!</v>
      </c>
      <c r="Q37" s="5">
        <f>IF(I37&gt;'入力シート（基本情報）'!$I$1,1,0)</f>
        <v>0</v>
      </c>
      <c r="R37" s="5">
        <f>IFERROR(VLOOKUP($F37,リスト用!$P:$Q,2,FALSE)*VLOOKUP($J37,リスト用!$H:$I,2,FALSE)*O37*Q37,0)</f>
        <v>0</v>
      </c>
      <c r="S37" s="5">
        <f>IFERROR(VLOOKUP($F37,リスト用!$P:$Q,2,FALSE)*VLOOKUP($J37,リスト用!$H:$I,2,FALSE)*P37*Q37,0)</f>
        <v>0</v>
      </c>
      <c r="U37" s="5">
        <f t="shared" si="6"/>
        <v>0</v>
      </c>
      <c r="V37" s="5">
        <f t="shared" si="7"/>
        <v>0</v>
      </c>
      <c r="W37" s="5">
        <f t="shared" si="5"/>
        <v>1</v>
      </c>
      <c r="X37" s="5">
        <f>IFERROR(VLOOKUP($E37,リスト用!$M:$N,2,FALSE)*VLOOKUP($J37,リスト用!$H:$I,2,FALSE)*O37*W37,0)</f>
        <v>0</v>
      </c>
      <c r="Y37" s="5">
        <f>IFERROR(VLOOKUP($E37,リスト用!$M:$N,2,FALSE)*VLOOKUP($J37,リスト用!$H:$I,2,FALSE)*P37*W37,0)</f>
        <v>0</v>
      </c>
      <c r="AA37" s="5">
        <f t="shared" si="9"/>
        <v>0</v>
      </c>
      <c r="AB37" s="5">
        <f t="shared" si="8"/>
        <v>0</v>
      </c>
    </row>
    <row r="38" spans="1:28">
      <c r="A38" s="5" t="str">
        <f t="shared" si="0"/>
        <v/>
      </c>
      <c r="H38" s="49"/>
      <c r="I38" s="49"/>
      <c r="L38" s="41"/>
      <c r="M38" s="42" t="e">
        <f t="shared" si="1"/>
        <v>#NUM!</v>
      </c>
      <c r="N38" s="42" t="e">
        <f t="shared" si="2"/>
        <v>#NUM!</v>
      </c>
      <c r="O38" s="5">
        <f t="shared" si="3"/>
        <v>0</v>
      </c>
      <c r="P38" s="5" t="e">
        <f t="shared" si="4"/>
        <v>#NUM!</v>
      </c>
      <c r="Q38" s="5">
        <f>IF(I38&gt;'入力シート（基本情報）'!$I$1,1,0)</f>
        <v>0</v>
      </c>
      <c r="R38" s="5">
        <f>IFERROR(VLOOKUP($F38,リスト用!$P:$Q,2,FALSE)*VLOOKUP($J38,リスト用!$H:$I,2,FALSE)*O38*Q38,0)</f>
        <v>0</v>
      </c>
      <c r="S38" s="5">
        <f>IFERROR(VLOOKUP($F38,リスト用!$P:$Q,2,FALSE)*VLOOKUP($J38,リスト用!$H:$I,2,FALSE)*P38*Q38,0)</f>
        <v>0</v>
      </c>
      <c r="U38" s="5">
        <f t="shared" si="6"/>
        <v>0</v>
      </c>
      <c r="V38" s="5">
        <f t="shared" si="7"/>
        <v>0</v>
      </c>
      <c r="W38" s="5">
        <f t="shared" si="5"/>
        <v>1</v>
      </c>
      <c r="X38" s="5">
        <f>IFERROR(VLOOKUP($E38,リスト用!$M:$N,2,FALSE)*VLOOKUP($J38,リスト用!$H:$I,2,FALSE)*O38*W38,0)</f>
        <v>0</v>
      </c>
      <c r="Y38" s="5">
        <f>IFERROR(VLOOKUP($E38,リスト用!$M:$N,2,FALSE)*VLOOKUP($J38,リスト用!$H:$I,2,FALSE)*P38*W38,0)</f>
        <v>0</v>
      </c>
      <c r="AA38" s="5">
        <f t="shared" si="9"/>
        <v>0</v>
      </c>
      <c r="AB38" s="5">
        <f t="shared" si="8"/>
        <v>0</v>
      </c>
    </row>
    <row r="39" spans="1:28">
      <c r="A39" s="5" t="str">
        <f t="shared" si="0"/>
        <v/>
      </c>
      <c r="H39" s="49"/>
      <c r="I39" s="49"/>
      <c r="L39" s="41"/>
      <c r="M39" s="42" t="e">
        <f t="shared" si="1"/>
        <v>#NUM!</v>
      </c>
      <c r="N39" s="42" t="e">
        <f t="shared" si="2"/>
        <v>#NUM!</v>
      </c>
      <c r="O39" s="5">
        <f t="shared" si="3"/>
        <v>0</v>
      </c>
      <c r="P39" s="5" t="e">
        <f t="shared" si="4"/>
        <v>#NUM!</v>
      </c>
      <c r="Q39" s="5">
        <f>IF(I39&gt;'入力シート（基本情報）'!$I$1,1,0)</f>
        <v>0</v>
      </c>
      <c r="R39" s="5">
        <f>IFERROR(VLOOKUP($F39,リスト用!$P:$Q,2,FALSE)*VLOOKUP($J39,リスト用!$H:$I,2,FALSE)*O39*Q39,0)</f>
        <v>0</v>
      </c>
      <c r="S39" s="5">
        <f>IFERROR(VLOOKUP($F39,リスト用!$P:$Q,2,FALSE)*VLOOKUP($J39,リスト用!$H:$I,2,FALSE)*P39*Q39,0)</f>
        <v>0</v>
      </c>
      <c r="U39" s="5">
        <f t="shared" si="6"/>
        <v>0</v>
      </c>
      <c r="V39" s="5">
        <f t="shared" si="7"/>
        <v>0</v>
      </c>
      <c r="W39" s="5">
        <f t="shared" si="5"/>
        <v>1</v>
      </c>
      <c r="X39" s="5">
        <f>IFERROR(VLOOKUP($E39,リスト用!$M:$N,2,FALSE)*VLOOKUP($J39,リスト用!$H:$I,2,FALSE)*O39*W39,0)</f>
        <v>0</v>
      </c>
      <c r="Y39" s="5">
        <f>IFERROR(VLOOKUP($E39,リスト用!$M:$N,2,FALSE)*VLOOKUP($J39,リスト用!$H:$I,2,FALSE)*P39*W39,0)</f>
        <v>0</v>
      </c>
      <c r="AA39" s="5">
        <f t="shared" si="9"/>
        <v>0</v>
      </c>
      <c r="AB39" s="5">
        <f t="shared" si="8"/>
        <v>0</v>
      </c>
    </row>
    <row r="40" spans="1:28">
      <c r="A40" s="5" t="str">
        <f t="shared" si="0"/>
        <v/>
      </c>
      <c r="H40" s="49"/>
      <c r="I40" s="49"/>
      <c r="L40" s="41"/>
      <c r="M40" s="42" t="e">
        <f t="shared" si="1"/>
        <v>#NUM!</v>
      </c>
      <c r="N40" s="42" t="e">
        <f t="shared" si="2"/>
        <v>#NUM!</v>
      </c>
      <c r="O40" s="5">
        <f t="shared" si="3"/>
        <v>0</v>
      </c>
      <c r="P40" s="5" t="e">
        <f t="shared" si="4"/>
        <v>#NUM!</v>
      </c>
      <c r="Q40" s="5">
        <f>IF(I40&gt;'入力シート（基本情報）'!$I$1,1,0)</f>
        <v>0</v>
      </c>
      <c r="R40" s="5">
        <f>IFERROR(VLOOKUP($F40,リスト用!$P:$Q,2,FALSE)*VLOOKUP($J40,リスト用!$H:$I,2,FALSE)*O40*Q40,0)</f>
        <v>0</v>
      </c>
      <c r="S40" s="5">
        <f>IFERROR(VLOOKUP($F40,リスト用!$P:$Q,2,FALSE)*VLOOKUP($J40,リスト用!$H:$I,2,FALSE)*P40*Q40,0)</f>
        <v>0</v>
      </c>
      <c r="U40" s="5">
        <f t="shared" si="6"/>
        <v>0</v>
      </c>
      <c r="V40" s="5">
        <f t="shared" si="7"/>
        <v>0</v>
      </c>
      <c r="W40" s="5">
        <f t="shared" si="5"/>
        <v>1</v>
      </c>
      <c r="X40" s="5">
        <f>IFERROR(VLOOKUP($E40,リスト用!$M:$N,2,FALSE)*VLOOKUP($J40,リスト用!$H:$I,2,FALSE)*O40*W40,0)</f>
        <v>0</v>
      </c>
      <c r="Y40" s="5">
        <f>IFERROR(VLOOKUP($E40,リスト用!$M:$N,2,FALSE)*VLOOKUP($J40,リスト用!$H:$I,2,FALSE)*P40*W40,0)</f>
        <v>0</v>
      </c>
      <c r="AA40" s="5">
        <f t="shared" si="9"/>
        <v>0</v>
      </c>
      <c r="AB40" s="5">
        <f t="shared" si="8"/>
        <v>0</v>
      </c>
    </row>
    <row r="41" spans="1:28">
      <c r="A41" s="5" t="str">
        <f t="shared" si="0"/>
        <v/>
      </c>
      <c r="H41" s="49"/>
      <c r="I41" s="49"/>
      <c r="L41" s="41"/>
      <c r="M41" s="42" t="e">
        <f t="shared" si="1"/>
        <v>#NUM!</v>
      </c>
      <c r="N41" s="42" t="e">
        <f t="shared" si="2"/>
        <v>#NUM!</v>
      </c>
      <c r="O41" s="5">
        <f t="shared" si="3"/>
        <v>0</v>
      </c>
      <c r="P41" s="5" t="e">
        <f t="shared" si="4"/>
        <v>#NUM!</v>
      </c>
      <c r="Q41" s="5">
        <f>IF(I41&gt;'入力シート（基本情報）'!$I$1,1,0)</f>
        <v>0</v>
      </c>
      <c r="R41" s="5">
        <f>IFERROR(VLOOKUP($F41,リスト用!$P:$Q,2,FALSE)*VLOOKUP($J41,リスト用!$H:$I,2,FALSE)*O41*Q41,0)</f>
        <v>0</v>
      </c>
      <c r="S41" s="5">
        <f>IFERROR(VLOOKUP($F41,リスト用!$P:$Q,2,FALSE)*VLOOKUP($J41,リスト用!$H:$I,2,FALSE)*P41*Q41,0)</f>
        <v>0</v>
      </c>
      <c r="U41" s="5">
        <f t="shared" si="6"/>
        <v>0</v>
      </c>
      <c r="V41" s="5">
        <f t="shared" si="7"/>
        <v>0</v>
      </c>
      <c r="W41" s="5">
        <f t="shared" si="5"/>
        <v>1</v>
      </c>
      <c r="X41" s="5">
        <f>IFERROR(VLOOKUP($E41,リスト用!$M:$N,2,FALSE)*VLOOKUP($J41,リスト用!$H:$I,2,FALSE)*O41*W41,0)</f>
        <v>0</v>
      </c>
      <c r="Y41" s="5">
        <f>IFERROR(VLOOKUP($E41,リスト用!$M:$N,2,FALSE)*VLOOKUP($J41,リスト用!$H:$I,2,FALSE)*P41*W41,0)</f>
        <v>0</v>
      </c>
      <c r="AA41" s="5">
        <f t="shared" si="9"/>
        <v>0</v>
      </c>
      <c r="AB41" s="5">
        <f t="shared" si="8"/>
        <v>0</v>
      </c>
    </row>
    <row r="42" spans="1:28">
      <c r="A42" s="5" t="str">
        <f t="shared" si="0"/>
        <v/>
      </c>
      <c r="H42" s="49"/>
      <c r="I42" s="49"/>
      <c r="L42" s="41"/>
      <c r="M42" s="42" t="e">
        <f t="shared" si="1"/>
        <v>#NUM!</v>
      </c>
      <c r="N42" s="42" t="e">
        <f t="shared" si="2"/>
        <v>#NUM!</v>
      </c>
      <c r="O42" s="5">
        <f t="shared" si="3"/>
        <v>0</v>
      </c>
      <c r="P42" s="5" t="e">
        <f t="shared" si="4"/>
        <v>#NUM!</v>
      </c>
      <c r="Q42" s="5">
        <f>IF(I42&gt;'入力シート（基本情報）'!$I$1,1,0)</f>
        <v>0</v>
      </c>
      <c r="R42" s="5">
        <f>IFERROR(VLOOKUP($F42,リスト用!$P:$Q,2,FALSE)*VLOOKUP($J42,リスト用!$H:$I,2,FALSE)*O42*Q42,0)</f>
        <v>0</v>
      </c>
      <c r="S42" s="5">
        <f>IFERROR(VLOOKUP($F42,リスト用!$P:$Q,2,FALSE)*VLOOKUP($J42,リスト用!$H:$I,2,FALSE)*P42*Q42,0)</f>
        <v>0</v>
      </c>
      <c r="U42" s="5">
        <f t="shared" si="6"/>
        <v>0</v>
      </c>
      <c r="V42" s="5">
        <f t="shared" si="7"/>
        <v>0</v>
      </c>
      <c r="W42" s="5">
        <f t="shared" si="5"/>
        <v>1</v>
      </c>
      <c r="X42" s="5">
        <f>IFERROR(VLOOKUP($E42,リスト用!$M:$N,2,FALSE)*VLOOKUP($J42,リスト用!$H:$I,2,FALSE)*O42*W42,0)</f>
        <v>0</v>
      </c>
      <c r="Y42" s="5">
        <f>IFERROR(VLOOKUP($E42,リスト用!$M:$N,2,FALSE)*VLOOKUP($J42,リスト用!$H:$I,2,FALSE)*P42*W42,0)</f>
        <v>0</v>
      </c>
      <c r="AA42" s="5">
        <f t="shared" si="9"/>
        <v>0</v>
      </c>
      <c r="AB42" s="5">
        <f t="shared" si="8"/>
        <v>0</v>
      </c>
    </row>
    <row r="43" spans="1:28">
      <c r="A43" s="5" t="str">
        <f t="shared" si="0"/>
        <v/>
      </c>
      <c r="H43" s="49"/>
      <c r="I43" s="49"/>
      <c r="L43" s="41"/>
      <c r="M43" s="42" t="e">
        <f t="shared" si="1"/>
        <v>#NUM!</v>
      </c>
      <c r="N43" s="42" t="e">
        <f t="shared" si="2"/>
        <v>#NUM!</v>
      </c>
      <c r="O43" s="5">
        <f t="shared" si="3"/>
        <v>0</v>
      </c>
      <c r="P43" s="5" t="e">
        <f t="shared" si="4"/>
        <v>#NUM!</v>
      </c>
      <c r="Q43" s="5">
        <f>IF(I43&gt;'入力シート（基本情報）'!$I$1,1,0)</f>
        <v>0</v>
      </c>
      <c r="R43" s="5">
        <f>IFERROR(VLOOKUP($F43,リスト用!$P:$Q,2,FALSE)*VLOOKUP($J43,リスト用!$H:$I,2,FALSE)*O43*Q43,0)</f>
        <v>0</v>
      </c>
      <c r="S43" s="5">
        <f>IFERROR(VLOOKUP($F43,リスト用!$P:$Q,2,FALSE)*VLOOKUP($J43,リスト用!$H:$I,2,FALSE)*P43*Q43,0)</f>
        <v>0</v>
      </c>
      <c r="U43" s="5">
        <f t="shared" si="6"/>
        <v>0</v>
      </c>
      <c r="V43" s="5">
        <f t="shared" si="7"/>
        <v>0</v>
      </c>
      <c r="W43" s="5">
        <f t="shared" si="5"/>
        <v>1</v>
      </c>
      <c r="X43" s="5">
        <f>IFERROR(VLOOKUP($E43,リスト用!$M:$N,2,FALSE)*VLOOKUP($J43,リスト用!$H:$I,2,FALSE)*O43*W43,0)</f>
        <v>0</v>
      </c>
      <c r="Y43" s="5">
        <f>IFERROR(VLOOKUP($E43,リスト用!$M:$N,2,FALSE)*VLOOKUP($J43,リスト用!$H:$I,2,FALSE)*P43*W43,0)</f>
        <v>0</v>
      </c>
      <c r="AA43" s="5">
        <f t="shared" si="9"/>
        <v>0</v>
      </c>
      <c r="AB43" s="5">
        <f t="shared" si="8"/>
        <v>0</v>
      </c>
    </row>
    <row r="44" spans="1:28">
      <c r="A44" s="5" t="str">
        <f t="shared" si="0"/>
        <v/>
      </c>
      <c r="H44" s="49"/>
      <c r="I44" s="49"/>
      <c r="L44" s="41"/>
      <c r="M44" s="42" t="e">
        <f t="shared" si="1"/>
        <v>#NUM!</v>
      </c>
      <c r="N44" s="42" t="e">
        <f t="shared" si="2"/>
        <v>#NUM!</v>
      </c>
      <c r="O44" s="5">
        <f t="shared" si="3"/>
        <v>0</v>
      </c>
      <c r="P44" s="5" t="e">
        <f t="shared" si="4"/>
        <v>#NUM!</v>
      </c>
      <c r="Q44" s="5">
        <f>IF(I44&gt;'入力シート（基本情報）'!$I$1,1,0)</f>
        <v>0</v>
      </c>
      <c r="R44" s="5">
        <f>IFERROR(VLOOKUP($F44,リスト用!$P:$Q,2,FALSE)*VLOOKUP($J44,リスト用!$H:$I,2,FALSE)*O44*Q44,0)</f>
        <v>0</v>
      </c>
      <c r="S44" s="5">
        <f>IFERROR(VLOOKUP($F44,リスト用!$P:$Q,2,FALSE)*VLOOKUP($J44,リスト用!$H:$I,2,FALSE)*P44*Q44,0)</f>
        <v>0</v>
      </c>
      <c r="U44" s="5">
        <f t="shared" si="6"/>
        <v>0</v>
      </c>
      <c r="V44" s="5">
        <f t="shared" si="7"/>
        <v>0</v>
      </c>
      <c r="W44" s="5">
        <f t="shared" si="5"/>
        <v>1</v>
      </c>
      <c r="X44" s="5">
        <f>IFERROR(VLOOKUP($E44,リスト用!$M:$N,2,FALSE)*VLOOKUP($J44,リスト用!$H:$I,2,FALSE)*O44*W44,0)</f>
        <v>0</v>
      </c>
      <c r="Y44" s="5">
        <f>IFERROR(VLOOKUP($E44,リスト用!$M:$N,2,FALSE)*VLOOKUP($J44,リスト用!$H:$I,2,FALSE)*P44*W44,0)</f>
        <v>0</v>
      </c>
      <c r="AA44" s="5">
        <f t="shared" si="9"/>
        <v>0</v>
      </c>
      <c r="AB44" s="5">
        <f t="shared" si="8"/>
        <v>0</v>
      </c>
    </row>
    <row r="45" spans="1:28">
      <c r="A45" s="5" t="str">
        <f t="shared" si="0"/>
        <v/>
      </c>
      <c r="H45" s="49"/>
      <c r="I45" s="49"/>
      <c r="L45" s="41"/>
      <c r="M45" s="42" t="e">
        <f t="shared" si="1"/>
        <v>#NUM!</v>
      </c>
      <c r="N45" s="42" t="e">
        <f t="shared" si="2"/>
        <v>#NUM!</v>
      </c>
      <c r="O45" s="5">
        <f t="shared" si="3"/>
        <v>0</v>
      </c>
      <c r="P45" s="5" t="e">
        <f t="shared" si="4"/>
        <v>#NUM!</v>
      </c>
      <c r="Q45" s="5">
        <f>IF(I45&gt;'入力シート（基本情報）'!$I$1,1,0)</f>
        <v>0</v>
      </c>
      <c r="R45" s="5">
        <f>IFERROR(VLOOKUP($F45,リスト用!$P:$Q,2,FALSE)*VLOOKUP($J45,リスト用!$H:$I,2,FALSE)*O45*Q45,0)</f>
        <v>0</v>
      </c>
      <c r="S45" s="5">
        <f>IFERROR(VLOOKUP($F45,リスト用!$P:$Q,2,FALSE)*VLOOKUP($J45,リスト用!$H:$I,2,FALSE)*P45*Q45,0)</f>
        <v>0</v>
      </c>
      <c r="U45" s="5">
        <f t="shared" si="6"/>
        <v>0</v>
      </c>
      <c r="V45" s="5">
        <f t="shared" si="7"/>
        <v>0</v>
      </c>
      <c r="W45" s="5">
        <f t="shared" si="5"/>
        <v>1</v>
      </c>
      <c r="X45" s="5">
        <f>IFERROR(VLOOKUP($E45,リスト用!$M:$N,2,FALSE)*VLOOKUP($J45,リスト用!$H:$I,2,FALSE)*O45*W45,0)</f>
        <v>0</v>
      </c>
      <c r="Y45" s="5">
        <f>IFERROR(VLOOKUP($E45,リスト用!$M:$N,2,FALSE)*VLOOKUP($J45,リスト用!$H:$I,2,FALSE)*P45*W45,0)</f>
        <v>0</v>
      </c>
      <c r="AA45" s="5">
        <f t="shared" si="9"/>
        <v>0</v>
      </c>
      <c r="AB45" s="5">
        <f t="shared" si="8"/>
        <v>0</v>
      </c>
    </row>
    <row r="46" spans="1:28">
      <c r="A46" s="5" t="str">
        <f t="shared" si="0"/>
        <v/>
      </c>
      <c r="H46" s="49"/>
      <c r="I46" s="49"/>
      <c r="L46" s="41"/>
      <c r="M46" s="42" t="e">
        <f t="shared" si="1"/>
        <v>#NUM!</v>
      </c>
      <c r="N46" s="42" t="e">
        <f t="shared" si="2"/>
        <v>#NUM!</v>
      </c>
      <c r="O46" s="5">
        <f t="shared" si="3"/>
        <v>0</v>
      </c>
      <c r="P46" s="5" t="e">
        <f t="shared" si="4"/>
        <v>#NUM!</v>
      </c>
      <c r="Q46" s="5">
        <f>IF(I46&gt;'入力シート（基本情報）'!$I$1,1,0)</f>
        <v>0</v>
      </c>
      <c r="R46" s="5">
        <f>IFERROR(VLOOKUP($F46,リスト用!$P:$Q,2,FALSE)*VLOOKUP($J46,リスト用!$H:$I,2,FALSE)*O46*Q46,0)</f>
        <v>0</v>
      </c>
      <c r="S46" s="5">
        <f>IFERROR(VLOOKUP($F46,リスト用!$P:$Q,2,FALSE)*VLOOKUP($J46,リスト用!$H:$I,2,FALSE)*P46*Q46,0)</f>
        <v>0</v>
      </c>
      <c r="U46" s="5">
        <f t="shared" si="6"/>
        <v>0</v>
      </c>
      <c r="V46" s="5">
        <f t="shared" si="7"/>
        <v>0</v>
      </c>
      <c r="W46" s="5">
        <f t="shared" si="5"/>
        <v>1</v>
      </c>
      <c r="X46" s="5">
        <f>IFERROR(VLOOKUP($E46,リスト用!$M:$N,2,FALSE)*VLOOKUP($J46,リスト用!$H:$I,2,FALSE)*O46*W46,0)</f>
        <v>0</v>
      </c>
      <c r="Y46" s="5">
        <f>IFERROR(VLOOKUP($E46,リスト用!$M:$N,2,FALSE)*VLOOKUP($J46,リスト用!$H:$I,2,FALSE)*P46*W46,0)</f>
        <v>0</v>
      </c>
      <c r="AA46" s="5">
        <f t="shared" si="9"/>
        <v>0</v>
      </c>
      <c r="AB46" s="5">
        <f t="shared" si="8"/>
        <v>0</v>
      </c>
    </row>
    <row r="47" spans="1:28">
      <c r="A47" s="5" t="str">
        <f t="shared" si="0"/>
        <v/>
      </c>
      <c r="H47" s="49"/>
      <c r="I47" s="49"/>
      <c r="L47" s="41"/>
      <c r="M47" s="42" t="e">
        <f t="shared" si="1"/>
        <v>#NUM!</v>
      </c>
      <c r="N47" s="42" t="e">
        <f t="shared" si="2"/>
        <v>#NUM!</v>
      </c>
      <c r="O47" s="5">
        <f t="shared" si="3"/>
        <v>0</v>
      </c>
      <c r="P47" s="5" t="e">
        <f t="shared" si="4"/>
        <v>#NUM!</v>
      </c>
      <c r="Q47" s="5">
        <f>IF(I47&gt;'入力シート（基本情報）'!$I$1,1,0)</f>
        <v>0</v>
      </c>
      <c r="R47" s="5">
        <f>IFERROR(VLOOKUP($F47,リスト用!$P:$Q,2,FALSE)*VLOOKUP($J47,リスト用!$H:$I,2,FALSE)*O47*Q47,0)</f>
        <v>0</v>
      </c>
      <c r="S47" s="5">
        <f>IFERROR(VLOOKUP($F47,リスト用!$P:$Q,2,FALSE)*VLOOKUP($J47,リスト用!$H:$I,2,FALSE)*P47*Q47,0)</f>
        <v>0</v>
      </c>
      <c r="U47" s="5">
        <f t="shared" si="6"/>
        <v>0</v>
      </c>
      <c r="V47" s="5">
        <f t="shared" si="7"/>
        <v>0</v>
      </c>
      <c r="W47" s="5">
        <f t="shared" si="5"/>
        <v>1</v>
      </c>
      <c r="X47" s="5">
        <f>IFERROR(VLOOKUP($E47,リスト用!$M:$N,2,FALSE)*VLOOKUP($J47,リスト用!$H:$I,2,FALSE)*O47*W47,0)</f>
        <v>0</v>
      </c>
      <c r="Y47" s="5">
        <f>IFERROR(VLOOKUP($E47,リスト用!$M:$N,2,FALSE)*VLOOKUP($J47,リスト用!$H:$I,2,FALSE)*P47*W47,0)</f>
        <v>0</v>
      </c>
      <c r="AA47" s="5">
        <f t="shared" si="9"/>
        <v>0</v>
      </c>
      <c r="AB47" s="5">
        <f t="shared" si="8"/>
        <v>0</v>
      </c>
    </row>
    <row r="48" spans="1:28">
      <c r="A48" s="5" t="str">
        <f t="shared" si="0"/>
        <v/>
      </c>
      <c r="H48" s="49"/>
      <c r="I48" s="49"/>
      <c r="L48" s="41"/>
      <c r="M48" s="42" t="e">
        <f t="shared" si="1"/>
        <v>#NUM!</v>
      </c>
      <c r="N48" s="42" t="e">
        <f t="shared" si="2"/>
        <v>#NUM!</v>
      </c>
      <c r="O48" s="5">
        <f t="shared" si="3"/>
        <v>0</v>
      </c>
      <c r="P48" s="5" t="e">
        <f t="shared" si="4"/>
        <v>#NUM!</v>
      </c>
      <c r="Q48" s="5">
        <f>IF(I48&gt;'入力シート（基本情報）'!$I$1,1,0)</f>
        <v>0</v>
      </c>
      <c r="R48" s="5">
        <f>IFERROR(VLOOKUP($F48,リスト用!$P:$Q,2,FALSE)*VLOOKUP($J48,リスト用!$H:$I,2,FALSE)*O48*Q48,0)</f>
        <v>0</v>
      </c>
      <c r="S48" s="5">
        <f>IFERROR(VLOOKUP($F48,リスト用!$P:$Q,2,FALSE)*VLOOKUP($J48,リスト用!$H:$I,2,FALSE)*P48*Q48,0)</f>
        <v>0</v>
      </c>
      <c r="U48" s="5">
        <f t="shared" si="6"/>
        <v>0</v>
      </c>
      <c r="V48" s="5">
        <f t="shared" si="7"/>
        <v>0</v>
      </c>
      <c r="W48" s="5">
        <f t="shared" si="5"/>
        <v>1</v>
      </c>
      <c r="X48" s="5">
        <f>IFERROR(VLOOKUP($E48,リスト用!$M:$N,2,FALSE)*VLOOKUP($J48,リスト用!$H:$I,2,FALSE)*O48*W48,0)</f>
        <v>0</v>
      </c>
      <c r="Y48" s="5">
        <f>IFERROR(VLOOKUP($E48,リスト用!$M:$N,2,FALSE)*VLOOKUP($J48,リスト用!$H:$I,2,FALSE)*P48*W48,0)</f>
        <v>0</v>
      </c>
      <c r="AA48" s="5">
        <f t="shared" si="9"/>
        <v>0</v>
      </c>
      <c r="AB48" s="5">
        <f t="shared" si="8"/>
        <v>0</v>
      </c>
    </row>
    <row r="49" spans="1:28">
      <c r="A49" s="5" t="str">
        <f t="shared" si="0"/>
        <v/>
      </c>
      <c r="H49" s="49"/>
      <c r="I49" s="49"/>
      <c r="L49" s="41"/>
      <c r="M49" s="42" t="e">
        <f t="shared" si="1"/>
        <v>#NUM!</v>
      </c>
      <c r="N49" s="42" t="e">
        <f t="shared" si="2"/>
        <v>#NUM!</v>
      </c>
      <c r="O49" s="5">
        <f t="shared" si="3"/>
        <v>0</v>
      </c>
      <c r="P49" s="5" t="e">
        <f t="shared" si="4"/>
        <v>#NUM!</v>
      </c>
      <c r="Q49" s="5">
        <f>IF(I49&gt;'入力シート（基本情報）'!$I$1,1,0)</f>
        <v>0</v>
      </c>
      <c r="R49" s="5">
        <f>IFERROR(VLOOKUP($F49,リスト用!$P:$Q,2,FALSE)*VLOOKUP($J49,リスト用!$H:$I,2,FALSE)*O49*Q49,0)</f>
        <v>0</v>
      </c>
      <c r="S49" s="5">
        <f>IFERROR(VLOOKUP($F49,リスト用!$P:$Q,2,FALSE)*VLOOKUP($J49,リスト用!$H:$I,2,FALSE)*P49*Q49,0)</f>
        <v>0</v>
      </c>
      <c r="U49" s="5">
        <f t="shared" si="6"/>
        <v>0</v>
      </c>
      <c r="V49" s="5">
        <f t="shared" si="7"/>
        <v>0</v>
      </c>
      <c r="W49" s="5">
        <f t="shared" si="5"/>
        <v>1</v>
      </c>
      <c r="X49" s="5">
        <f>IFERROR(VLOOKUP($E49,リスト用!$M:$N,2,FALSE)*VLOOKUP($J49,リスト用!$H:$I,2,FALSE)*O49*W49,0)</f>
        <v>0</v>
      </c>
      <c r="Y49" s="5">
        <f>IFERROR(VLOOKUP($E49,リスト用!$M:$N,2,FALSE)*VLOOKUP($J49,リスト用!$H:$I,2,FALSE)*P49*W49,0)</f>
        <v>0</v>
      </c>
      <c r="AA49" s="5">
        <f t="shared" si="9"/>
        <v>0</v>
      </c>
      <c r="AB49" s="5">
        <f t="shared" si="8"/>
        <v>0</v>
      </c>
    </row>
    <row r="50" spans="1:28">
      <c r="A50" s="5" t="str">
        <f t="shared" si="0"/>
        <v/>
      </c>
      <c r="H50" s="49"/>
      <c r="I50" s="49"/>
      <c r="L50" s="41"/>
      <c r="M50" s="42" t="e">
        <f t="shared" si="1"/>
        <v>#NUM!</v>
      </c>
      <c r="N50" s="42" t="e">
        <f t="shared" si="2"/>
        <v>#NUM!</v>
      </c>
      <c r="O50" s="5">
        <f t="shared" si="3"/>
        <v>0</v>
      </c>
      <c r="P50" s="5" t="e">
        <f t="shared" si="4"/>
        <v>#NUM!</v>
      </c>
      <c r="Q50" s="5">
        <f>IF(I50&gt;'入力シート（基本情報）'!$I$1,1,0)</f>
        <v>0</v>
      </c>
      <c r="R50" s="5">
        <f>IFERROR(VLOOKUP($F50,リスト用!$P:$Q,2,FALSE)*VLOOKUP($J50,リスト用!$H:$I,2,FALSE)*O50*Q50,0)</f>
        <v>0</v>
      </c>
      <c r="S50" s="5">
        <f>IFERROR(VLOOKUP($F50,リスト用!$P:$Q,2,FALSE)*VLOOKUP($J50,リスト用!$H:$I,2,FALSE)*P50*Q50,0)</f>
        <v>0</v>
      </c>
      <c r="U50" s="5">
        <f t="shared" si="6"/>
        <v>0</v>
      </c>
      <c r="V50" s="5">
        <f t="shared" si="7"/>
        <v>0</v>
      </c>
      <c r="W50" s="5">
        <f t="shared" si="5"/>
        <v>1</v>
      </c>
      <c r="X50" s="5">
        <f>IFERROR(VLOOKUP($E50,リスト用!$M:$N,2,FALSE)*VLOOKUP($J50,リスト用!$H:$I,2,FALSE)*O50*W50,0)</f>
        <v>0</v>
      </c>
      <c r="Y50" s="5">
        <f>IFERROR(VLOOKUP($E50,リスト用!$M:$N,2,FALSE)*VLOOKUP($J50,リスト用!$H:$I,2,FALSE)*P50*W50,0)</f>
        <v>0</v>
      </c>
      <c r="AA50" s="5">
        <f t="shared" si="9"/>
        <v>0</v>
      </c>
      <c r="AB50" s="5">
        <f t="shared" si="8"/>
        <v>0</v>
      </c>
    </row>
    <row r="51" spans="1:28">
      <c r="A51" s="5" t="str">
        <f t="shared" si="0"/>
        <v/>
      </c>
      <c r="H51" s="49"/>
      <c r="I51" s="49"/>
      <c r="L51" s="41"/>
      <c r="M51" s="42" t="e">
        <f t="shared" si="1"/>
        <v>#NUM!</v>
      </c>
      <c r="N51" s="42" t="e">
        <f t="shared" si="2"/>
        <v>#NUM!</v>
      </c>
      <c r="O51" s="5">
        <f t="shared" si="3"/>
        <v>0</v>
      </c>
      <c r="P51" s="5" t="e">
        <f t="shared" si="4"/>
        <v>#NUM!</v>
      </c>
      <c r="Q51" s="5">
        <f>IF(I51&gt;'入力シート（基本情報）'!$I$1,1,0)</f>
        <v>0</v>
      </c>
      <c r="R51" s="5">
        <f>IFERROR(VLOOKUP($F51,リスト用!$P:$Q,2,FALSE)*VLOOKUP($J51,リスト用!$H:$I,2,FALSE)*O51*Q51,0)</f>
        <v>0</v>
      </c>
      <c r="S51" s="5">
        <f>IFERROR(VLOOKUP($F51,リスト用!$P:$Q,2,FALSE)*VLOOKUP($J51,リスト用!$H:$I,2,FALSE)*P51*Q51,0)</f>
        <v>0</v>
      </c>
      <c r="U51" s="5">
        <f t="shared" si="6"/>
        <v>0</v>
      </c>
      <c r="V51" s="5">
        <f t="shared" si="7"/>
        <v>0</v>
      </c>
      <c r="W51" s="5">
        <f t="shared" si="5"/>
        <v>1</v>
      </c>
      <c r="X51" s="5">
        <f>IFERROR(VLOOKUP($E51,リスト用!$M:$N,2,FALSE)*VLOOKUP($J51,リスト用!$H:$I,2,FALSE)*O51*W51,0)</f>
        <v>0</v>
      </c>
      <c r="Y51" s="5">
        <f>IFERROR(VLOOKUP($E51,リスト用!$M:$N,2,FALSE)*VLOOKUP($J51,リスト用!$H:$I,2,FALSE)*P51*W51,0)</f>
        <v>0</v>
      </c>
      <c r="AA51" s="5">
        <f t="shared" si="9"/>
        <v>0</v>
      </c>
      <c r="AB51" s="5">
        <f t="shared" si="8"/>
        <v>0</v>
      </c>
    </row>
    <row r="52" spans="1:28">
      <c r="A52" s="5" t="str">
        <f t="shared" si="0"/>
        <v/>
      </c>
      <c r="H52" s="49"/>
      <c r="I52" s="49"/>
      <c r="L52" s="41"/>
      <c r="M52" s="42" t="e">
        <f t="shared" si="1"/>
        <v>#NUM!</v>
      </c>
      <c r="N52" s="42" t="e">
        <f t="shared" si="2"/>
        <v>#NUM!</v>
      </c>
      <c r="O52" s="5">
        <f t="shared" si="3"/>
        <v>0</v>
      </c>
      <c r="P52" s="5" t="e">
        <f t="shared" si="4"/>
        <v>#NUM!</v>
      </c>
      <c r="Q52" s="5">
        <f>IF(I52&gt;'入力シート（基本情報）'!$I$1,1,0)</f>
        <v>0</v>
      </c>
      <c r="R52" s="5">
        <f>IFERROR(VLOOKUP($F52,リスト用!$P:$Q,2,FALSE)*VLOOKUP($J52,リスト用!$H:$I,2,FALSE)*O52*Q52,0)</f>
        <v>0</v>
      </c>
      <c r="S52" s="5">
        <f>IFERROR(VLOOKUP($F52,リスト用!$P:$Q,2,FALSE)*VLOOKUP($J52,リスト用!$H:$I,2,FALSE)*P52*Q52,0)</f>
        <v>0</v>
      </c>
      <c r="U52" s="5">
        <f t="shared" si="6"/>
        <v>0</v>
      </c>
      <c r="V52" s="5">
        <f t="shared" si="7"/>
        <v>0</v>
      </c>
      <c r="W52" s="5">
        <f t="shared" si="5"/>
        <v>1</v>
      </c>
      <c r="X52" s="5">
        <f>IFERROR(VLOOKUP($E52,リスト用!$M:$N,2,FALSE)*VLOOKUP($J52,リスト用!$H:$I,2,FALSE)*O52*W52,0)</f>
        <v>0</v>
      </c>
      <c r="Y52" s="5">
        <f>IFERROR(VLOOKUP($E52,リスト用!$M:$N,2,FALSE)*VLOOKUP($J52,リスト用!$H:$I,2,FALSE)*P52*W52,0)</f>
        <v>0</v>
      </c>
      <c r="AA52" s="5">
        <f t="shared" si="9"/>
        <v>0</v>
      </c>
      <c r="AB52" s="5">
        <f t="shared" si="8"/>
        <v>0</v>
      </c>
    </row>
    <row r="53" spans="1:28">
      <c r="A53" s="5" t="str">
        <f t="shared" si="0"/>
        <v/>
      </c>
      <c r="H53" s="49"/>
      <c r="I53" s="49"/>
      <c r="L53" s="41"/>
      <c r="M53" s="42" t="e">
        <f t="shared" si="1"/>
        <v>#NUM!</v>
      </c>
      <c r="N53" s="42" t="e">
        <f t="shared" si="2"/>
        <v>#NUM!</v>
      </c>
      <c r="O53" s="5">
        <f t="shared" si="3"/>
        <v>0</v>
      </c>
      <c r="P53" s="5" t="e">
        <f t="shared" si="4"/>
        <v>#NUM!</v>
      </c>
      <c r="Q53" s="5">
        <f>IF(I53&gt;'入力シート（基本情報）'!$I$1,1,0)</f>
        <v>0</v>
      </c>
      <c r="R53" s="5">
        <f>IFERROR(VLOOKUP($F53,リスト用!$P:$Q,2,FALSE)*VLOOKUP($J53,リスト用!$H:$I,2,FALSE)*O53*Q53,0)</f>
        <v>0</v>
      </c>
      <c r="S53" s="5">
        <f>IFERROR(VLOOKUP($F53,リスト用!$P:$Q,2,FALSE)*VLOOKUP($J53,リスト用!$H:$I,2,FALSE)*P53*Q53,0)</f>
        <v>0</v>
      </c>
      <c r="U53" s="5">
        <f t="shared" si="6"/>
        <v>0</v>
      </c>
      <c r="V53" s="5">
        <f t="shared" si="7"/>
        <v>0</v>
      </c>
      <c r="W53" s="5">
        <f t="shared" si="5"/>
        <v>1</v>
      </c>
      <c r="X53" s="5">
        <f>IFERROR(VLOOKUP($E53,リスト用!$M:$N,2,FALSE)*VLOOKUP($J53,リスト用!$H:$I,2,FALSE)*O53*W53,0)</f>
        <v>0</v>
      </c>
      <c r="Y53" s="5">
        <f>IFERROR(VLOOKUP($E53,リスト用!$M:$N,2,FALSE)*VLOOKUP($J53,リスト用!$H:$I,2,FALSE)*P53*W53,0)</f>
        <v>0</v>
      </c>
      <c r="AA53" s="5">
        <f t="shared" si="9"/>
        <v>0</v>
      </c>
      <c r="AB53" s="5">
        <f t="shared" si="8"/>
        <v>0</v>
      </c>
    </row>
    <row r="54" spans="1:28">
      <c r="A54" s="5" t="str">
        <f t="shared" si="0"/>
        <v/>
      </c>
      <c r="H54" s="49"/>
      <c r="I54" s="49"/>
      <c r="L54" s="41"/>
      <c r="M54" s="42" t="e">
        <f t="shared" si="1"/>
        <v>#NUM!</v>
      </c>
      <c r="N54" s="42" t="e">
        <f t="shared" si="2"/>
        <v>#NUM!</v>
      </c>
      <c r="O54" s="5">
        <f t="shared" si="3"/>
        <v>0</v>
      </c>
      <c r="P54" s="5" t="e">
        <f t="shared" si="4"/>
        <v>#NUM!</v>
      </c>
      <c r="Q54" s="5">
        <f>IF(I54&gt;'入力シート（基本情報）'!$I$1,1,0)</f>
        <v>0</v>
      </c>
      <c r="R54" s="5">
        <f>IFERROR(VLOOKUP($F54,リスト用!$P:$Q,2,FALSE)*VLOOKUP($J54,リスト用!$H:$I,2,FALSE)*O54*Q54,0)</f>
        <v>0</v>
      </c>
      <c r="S54" s="5">
        <f>IFERROR(VLOOKUP($F54,リスト用!$P:$Q,2,FALSE)*VLOOKUP($J54,リスト用!$H:$I,2,FALSE)*P54*Q54,0)</f>
        <v>0</v>
      </c>
      <c r="U54" s="5">
        <f t="shared" si="6"/>
        <v>0</v>
      </c>
      <c r="V54" s="5">
        <f t="shared" si="7"/>
        <v>0</v>
      </c>
      <c r="W54" s="5">
        <f t="shared" si="5"/>
        <v>1</v>
      </c>
      <c r="X54" s="5">
        <f>IFERROR(VLOOKUP($E54,リスト用!$M:$N,2,FALSE)*VLOOKUP($J54,リスト用!$H:$I,2,FALSE)*O54*W54,0)</f>
        <v>0</v>
      </c>
      <c r="Y54" s="5">
        <f>IFERROR(VLOOKUP($E54,リスト用!$M:$N,2,FALSE)*VLOOKUP($J54,リスト用!$H:$I,2,FALSE)*P54*W54,0)</f>
        <v>0</v>
      </c>
      <c r="AA54" s="5">
        <f t="shared" si="9"/>
        <v>0</v>
      </c>
      <c r="AB54" s="5">
        <f t="shared" si="8"/>
        <v>0</v>
      </c>
    </row>
    <row r="55" spans="1:28">
      <c r="A55" s="5" t="str">
        <f t="shared" si="0"/>
        <v/>
      </c>
      <c r="H55" s="49"/>
      <c r="I55" s="49"/>
      <c r="L55" s="41"/>
      <c r="M55" s="42" t="e">
        <f t="shared" si="1"/>
        <v>#NUM!</v>
      </c>
      <c r="N55" s="42" t="e">
        <f t="shared" si="2"/>
        <v>#NUM!</v>
      </c>
      <c r="O55" s="5">
        <f t="shared" si="3"/>
        <v>0</v>
      </c>
      <c r="P55" s="5" t="e">
        <f t="shared" si="4"/>
        <v>#NUM!</v>
      </c>
      <c r="Q55" s="5">
        <f>IF(I55&gt;'入力シート（基本情報）'!$I$1,1,0)</f>
        <v>0</v>
      </c>
      <c r="R55" s="5">
        <f>IFERROR(VLOOKUP($F55,リスト用!$P:$Q,2,FALSE)*VLOOKUP($J55,リスト用!$H:$I,2,FALSE)*O55*Q55,0)</f>
        <v>0</v>
      </c>
      <c r="S55" s="5">
        <f>IFERROR(VLOOKUP($F55,リスト用!$P:$Q,2,FALSE)*VLOOKUP($J55,リスト用!$H:$I,2,FALSE)*P55*Q55,0)</f>
        <v>0</v>
      </c>
      <c r="U55" s="5">
        <f t="shared" si="6"/>
        <v>0</v>
      </c>
      <c r="V55" s="5">
        <f t="shared" si="7"/>
        <v>0</v>
      </c>
      <c r="W55" s="5">
        <f t="shared" si="5"/>
        <v>1</v>
      </c>
      <c r="X55" s="5">
        <f>IFERROR(VLOOKUP($E55,リスト用!$M:$N,2,FALSE)*VLOOKUP($J55,リスト用!$H:$I,2,FALSE)*O55*W55,0)</f>
        <v>0</v>
      </c>
      <c r="Y55" s="5">
        <f>IFERROR(VLOOKUP($E55,リスト用!$M:$N,2,FALSE)*VLOOKUP($J55,リスト用!$H:$I,2,FALSE)*P55*W55,0)</f>
        <v>0</v>
      </c>
      <c r="AA55" s="5">
        <f t="shared" si="9"/>
        <v>0</v>
      </c>
      <c r="AB55" s="5">
        <f t="shared" si="8"/>
        <v>0</v>
      </c>
    </row>
    <row r="56" spans="1:28">
      <c r="A56" s="5" t="str">
        <f t="shared" si="0"/>
        <v/>
      </c>
      <c r="H56" s="49"/>
      <c r="I56" s="49"/>
      <c r="L56" s="41"/>
      <c r="M56" s="42" t="e">
        <f t="shared" si="1"/>
        <v>#NUM!</v>
      </c>
      <c r="N56" s="42" t="e">
        <f t="shared" si="2"/>
        <v>#NUM!</v>
      </c>
      <c r="O56" s="5">
        <f t="shared" si="3"/>
        <v>0</v>
      </c>
      <c r="P56" s="5" t="e">
        <f t="shared" si="4"/>
        <v>#NUM!</v>
      </c>
      <c r="Q56" s="5">
        <f>IF(I56&gt;'入力シート（基本情報）'!$I$1,1,0)</f>
        <v>0</v>
      </c>
      <c r="R56" s="5">
        <f>IFERROR(VLOOKUP($F56,リスト用!$P:$Q,2,FALSE)*VLOOKUP($J56,リスト用!$H:$I,2,FALSE)*O56*Q56,0)</f>
        <v>0</v>
      </c>
      <c r="S56" s="5">
        <f>IFERROR(VLOOKUP($F56,リスト用!$P:$Q,2,FALSE)*VLOOKUP($J56,リスト用!$H:$I,2,FALSE)*P56*Q56,0)</f>
        <v>0</v>
      </c>
      <c r="U56" s="5">
        <f t="shared" si="6"/>
        <v>0</v>
      </c>
      <c r="V56" s="5">
        <f t="shared" si="7"/>
        <v>0</v>
      </c>
      <c r="W56" s="5">
        <f t="shared" si="5"/>
        <v>1</v>
      </c>
      <c r="X56" s="5">
        <f>IFERROR(VLOOKUP($E56,リスト用!$M:$N,2,FALSE)*VLOOKUP($J56,リスト用!$H:$I,2,FALSE)*O56*W56,0)</f>
        <v>0</v>
      </c>
      <c r="Y56" s="5">
        <f>IFERROR(VLOOKUP($E56,リスト用!$M:$N,2,FALSE)*VLOOKUP($J56,リスト用!$H:$I,2,FALSE)*P56*W56,0)</f>
        <v>0</v>
      </c>
      <c r="AA56" s="5">
        <f t="shared" si="9"/>
        <v>0</v>
      </c>
      <c r="AB56" s="5">
        <f t="shared" si="8"/>
        <v>0</v>
      </c>
    </row>
    <row r="57" spans="1:28">
      <c r="A57" s="5" t="str">
        <f t="shared" si="0"/>
        <v/>
      </c>
      <c r="H57" s="49"/>
      <c r="I57" s="49"/>
      <c r="L57" s="41"/>
      <c r="M57" s="42" t="e">
        <f t="shared" si="1"/>
        <v>#NUM!</v>
      </c>
      <c r="N57" s="42" t="e">
        <f t="shared" si="2"/>
        <v>#NUM!</v>
      </c>
      <c r="O57" s="5">
        <f t="shared" si="3"/>
        <v>0</v>
      </c>
      <c r="P57" s="5" t="e">
        <f t="shared" si="4"/>
        <v>#NUM!</v>
      </c>
      <c r="Q57" s="5">
        <f>IF(I57&gt;'入力シート（基本情報）'!$I$1,1,0)</f>
        <v>0</v>
      </c>
      <c r="R57" s="5">
        <f>IFERROR(VLOOKUP($F57,リスト用!$P:$Q,2,FALSE)*VLOOKUP($J57,リスト用!$H:$I,2,FALSE)*O57*Q57,0)</f>
        <v>0</v>
      </c>
      <c r="S57" s="5">
        <f>IFERROR(VLOOKUP($F57,リスト用!$P:$Q,2,FALSE)*VLOOKUP($J57,リスト用!$H:$I,2,FALSE)*P57*Q57,0)</f>
        <v>0</v>
      </c>
      <c r="U57" s="5">
        <f t="shared" si="6"/>
        <v>0</v>
      </c>
      <c r="V57" s="5">
        <f t="shared" si="7"/>
        <v>0</v>
      </c>
      <c r="W57" s="5">
        <f t="shared" si="5"/>
        <v>1</v>
      </c>
      <c r="X57" s="5">
        <f>IFERROR(VLOOKUP($E57,リスト用!$M:$N,2,FALSE)*VLOOKUP($J57,リスト用!$H:$I,2,FALSE)*O57*W57,0)</f>
        <v>0</v>
      </c>
      <c r="Y57" s="5">
        <f>IFERROR(VLOOKUP($E57,リスト用!$M:$N,2,FALSE)*VLOOKUP($J57,リスト用!$H:$I,2,FALSE)*P57*W57,0)</f>
        <v>0</v>
      </c>
      <c r="AA57" s="5">
        <f t="shared" si="9"/>
        <v>0</v>
      </c>
      <c r="AB57" s="5">
        <f t="shared" si="8"/>
        <v>0</v>
      </c>
    </row>
    <row r="58" spans="1:28">
      <c r="A58" s="5" t="str">
        <f t="shared" si="0"/>
        <v/>
      </c>
      <c r="H58" s="49"/>
      <c r="I58" s="49"/>
      <c r="L58" s="41"/>
      <c r="M58" s="42" t="e">
        <f t="shared" si="1"/>
        <v>#NUM!</v>
      </c>
      <c r="N58" s="42" t="e">
        <f t="shared" si="2"/>
        <v>#NUM!</v>
      </c>
      <c r="O58" s="5">
        <f t="shared" si="3"/>
        <v>0</v>
      </c>
      <c r="P58" s="5" t="e">
        <f t="shared" si="4"/>
        <v>#NUM!</v>
      </c>
      <c r="Q58" s="5">
        <f>IF(I58&gt;'入力シート（基本情報）'!$I$1,1,0)</f>
        <v>0</v>
      </c>
      <c r="R58" s="5">
        <f>IFERROR(VLOOKUP($F58,リスト用!$P:$Q,2,FALSE)*VLOOKUP($J58,リスト用!$H:$I,2,FALSE)*O58*Q58,0)</f>
        <v>0</v>
      </c>
      <c r="S58" s="5">
        <f>IFERROR(VLOOKUP($F58,リスト用!$P:$Q,2,FALSE)*VLOOKUP($J58,リスト用!$H:$I,2,FALSE)*P58*Q58,0)</f>
        <v>0</v>
      </c>
      <c r="U58" s="5">
        <f t="shared" si="6"/>
        <v>0</v>
      </c>
      <c r="V58" s="5">
        <f t="shared" si="7"/>
        <v>0</v>
      </c>
      <c r="W58" s="5">
        <f t="shared" si="5"/>
        <v>1</v>
      </c>
      <c r="X58" s="5">
        <f>IFERROR(VLOOKUP($E58,リスト用!$M:$N,2,FALSE)*VLOOKUP($J58,リスト用!$H:$I,2,FALSE)*O58*W58,0)</f>
        <v>0</v>
      </c>
      <c r="Y58" s="5">
        <f>IFERROR(VLOOKUP($E58,リスト用!$M:$N,2,FALSE)*VLOOKUP($J58,リスト用!$H:$I,2,FALSE)*P58*W58,0)</f>
        <v>0</v>
      </c>
      <c r="AA58" s="5">
        <f t="shared" si="9"/>
        <v>0</v>
      </c>
      <c r="AB58" s="5">
        <f t="shared" si="8"/>
        <v>0</v>
      </c>
    </row>
    <row r="59" spans="1:28">
      <c r="A59" s="5" t="str">
        <f t="shared" si="0"/>
        <v/>
      </c>
      <c r="H59" s="49"/>
      <c r="I59" s="49"/>
      <c r="L59" s="41"/>
      <c r="M59" s="42" t="e">
        <f t="shared" si="1"/>
        <v>#NUM!</v>
      </c>
      <c r="N59" s="42" t="e">
        <f t="shared" si="2"/>
        <v>#NUM!</v>
      </c>
      <c r="O59" s="5">
        <f t="shared" si="3"/>
        <v>0</v>
      </c>
      <c r="P59" s="5" t="e">
        <f t="shared" si="4"/>
        <v>#NUM!</v>
      </c>
      <c r="Q59" s="5">
        <f>IF(I59&gt;'入力シート（基本情報）'!$I$1,1,0)</f>
        <v>0</v>
      </c>
      <c r="R59" s="5">
        <f>IFERROR(VLOOKUP($F59,リスト用!$P:$Q,2,FALSE)*VLOOKUP($J59,リスト用!$H:$I,2,FALSE)*O59*Q59,0)</f>
        <v>0</v>
      </c>
      <c r="S59" s="5">
        <f>IFERROR(VLOOKUP($F59,リスト用!$P:$Q,2,FALSE)*VLOOKUP($J59,リスト用!$H:$I,2,FALSE)*P59*Q59,0)</f>
        <v>0</v>
      </c>
      <c r="U59" s="5">
        <f t="shared" si="6"/>
        <v>0</v>
      </c>
      <c r="V59" s="5">
        <f t="shared" si="7"/>
        <v>0</v>
      </c>
      <c r="W59" s="5">
        <f t="shared" si="5"/>
        <v>1</v>
      </c>
      <c r="X59" s="5">
        <f>IFERROR(VLOOKUP($E59,リスト用!$M:$N,2,FALSE)*VLOOKUP($J59,リスト用!$H:$I,2,FALSE)*O59*W59,0)</f>
        <v>0</v>
      </c>
      <c r="Y59" s="5">
        <f>IFERROR(VLOOKUP($E59,リスト用!$M:$N,2,FALSE)*VLOOKUP($J59,リスト用!$H:$I,2,FALSE)*P59*W59,0)</f>
        <v>0</v>
      </c>
      <c r="AA59" s="5">
        <f t="shared" si="9"/>
        <v>0</v>
      </c>
      <c r="AB59" s="5">
        <f t="shared" si="8"/>
        <v>0</v>
      </c>
    </row>
    <row r="60" spans="1:28">
      <c r="A60" s="5" t="str">
        <f t="shared" si="0"/>
        <v/>
      </c>
      <c r="H60" s="49"/>
      <c r="I60" s="49"/>
      <c r="L60" s="41"/>
      <c r="M60" s="42" t="e">
        <f t="shared" si="1"/>
        <v>#NUM!</v>
      </c>
      <c r="N60" s="42" t="e">
        <f t="shared" si="2"/>
        <v>#NUM!</v>
      </c>
      <c r="O60" s="5">
        <f t="shared" si="3"/>
        <v>0</v>
      </c>
      <c r="P60" s="5" t="e">
        <f t="shared" si="4"/>
        <v>#NUM!</v>
      </c>
      <c r="Q60" s="5">
        <f>IF(I60&gt;'入力シート（基本情報）'!$I$1,1,0)</f>
        <v>0</v>
      </c>
      <c r="R60" s="5">
        <f>IFERROR(VLOOKUP($F60,リスト用!$P:$Q,2,FALSE)*VLOOKUP($J60,リスト用!$H:$I,2,FALSE)*O60*Q60,0)</f>
        <v>0</v>
      </c>
      <c r="S60" s="5">
        <f>IFERROR(VLOOKUP($F60,リスト用!$P:$Q,2,FALSE)*VLOOKUP($J60,リスト用!$H:$I,2,FALSE)*P60*Q60,0)</f>
        <v>0</v>
      </c>
      <c r="U60" s="5">
        <f t="shared" si="6"/>
        <v>0</v>
      </c>
      <c r="V60" s="5">
        <f t="shared" si="7"/>
        <v>0</v>
      </c>
      <c r="W60" s="5">
        <f t="shared" si="5"/>
        <v>1</v>
      </c>
      <c r="X60" s="5">
        <f>IFERROR(VLOOKUP($E60,リスト用!$M:$N,2,FALSE)*VLOOKUP($J60,リスト用!$H:$I,2,FALSE)*O60*W60,0)</f>
        <v>0</v>
      </c>
      <c r="Y60" s="5">
        <f>IFERROR(VLOOKUP($E60,リスト用!$M:$N,2,FALSE)*VLOOKUP($J60,リスト用!$H:$I,2,FALSE)*P60*W60,0)</f>
        <v>0</v>
      </c>
      <c r="AA60" s="5">
        <f t="shared" si="9"/>
        <v>0</v>
      </c>
      <c r="AB60" s="5">
        <f t="shared" si="8"/>
        <v>0</v>
      </c>
    </row>
    <row r="61" spans="1:28">
      <c r="A61" s="5" t="str">
        <f t="shared" si="0"/>
        <v/>
      </c>
      <c r="H61" s="49"/>
      <c r="I61" s="49"/>
      <c r="L61" s="41"/>
      <c r="M61" s="42" t="e">
        <f t="shared" si="1"/>
        <v>#NUM!</v>
      </c>
      <c r="N61" s="42" t="e">
        <f t="shared" si="2"/>
        <v>#NUM!</v>
      </c>
      <c r="O61" s="5">
        <f t="shared" si="3"/>
        <v>0</v>
      </c>
      <c r="P61" s="5" t="e">
        <f t="shared" si="4"/>
        <v>#NUM!</v>
      </c>
      <c r="Q61" s="5">
        <f>IF(I61&gt;'入力シート（基本情報）'!$I$1,1,0)</f>
        <v>0</v>
      </c>
      <c r="R61" s="5">
        <f>IFERROR(VLOOKUP($F61,リスト用!$P:$Q,2,FALSE)*VLOOKUP($J61,リスト用!$H:$I,2,FALSE)*O61*Q61,0)</f>
        <v>0</v>
      </c>
      <c r="S61" s="5">
        <f>IFERROR(VLOOKUP($F61,リスト用!$P:$Q,2,FALSE)*VLOOKUP($J61,リスト用!$H:$I,2,FALSE)*P61*Q61,0)</f>
        <v>0</v>
      </c>
      <c r="U61" s="5">
        <f t="shared" si="6"/>
        <v>0</v>
      </c>
      <c r="V61" s="5">
        <f t="shared" si="7"/>
        <v>0</v>
      </c>
      <c r="W61" s="5">
        <f t="shared" si="5"/>
        <v>1</v>
      </c>
      <c r="X61" s="5">
        <f>IFERROR(VLOOKUP($E61,リスト用!$M:$N,2,FALSE)*VLOOKUP($J61,リスト用!$H:$I,2,FALSE)*O61*W61,0)</f>
        <v>0</v>
      </c>
      <c r="Y61" s="5">
        <f>IFERROR(VLOOKUP($E61,リスト用!$M:$N,2,FALSE)*VLOOKUP($J61,リスト用!$H:$I,2,FALSE)*P61*W61,0)</f>
        <v>0</v>
      </c>
      <c r="AA61" s="5">
        <f t="shared" si="9"/>
        <v>0</v>
      </c>
      <c r="AB61" s="5">
        <f t="shared" si="8"/>
        <v>0</v>
      </c>
    </row>
    <row r="62" spans="1:28">
      <c r="A62" s="5" t="str">
        <f t="shared" si="0"/>
        <v/>
      </c>
      <c r="H62" s="49"/>
      <c r="I62" s="49"/>
      <c r="L62" s="41"/>
      <c r="M62" s="42" t="e">
        <f t="shared" si="1"/>
        <v>#NUM!</v>
      </c>
      <c r="N62" s="42" t="e">
        <f t="shared" si="2"/>
        <v>#NUM!</v>
      </c>
      <c r="O62" s="5">
        <f t="shared" si="3"/>
        <v>0</v>
      </c>
      <c r="P62" s="5" t="e">
        <f t="shared" si="4"/>
        <v>#NUM!</v>
      </c>
      <c r="Q62" s="5">
        <f>IF(I62&gt;'入力シート（基本情報）'!$I$1,1,0)</f>
        <v>0</v>
      </c>
      <c r="R62" s="5">
        <f>IFERROR(VLOOKUP($F62,リスト用!$P:$Q,2,FALSE)*VLOOKUP($J62,リスト用!$H:$I,2,FALSE)*O62*Q62,0)</f>
        <v>0</v>
      </c>
      <c r="S62" s="5">
        <f>IFERROR(VLOOKUP($F62,リスト用!$P:$Q,2,FALSE)*VLOOKUP($J62,リスト用!$H:$I,2,FALSE)*P62*Q62,0)</f>
        <v>0</v>
      </c>
      <c r="U62" s="5">
        <f t="shared" si="6"/>
        <v>0</v>
      </c>
      <c r="V62" s="5">
        <f t="shared" si="7"/>
        <v>0</v>
      </c>
      <c r="W62" s="5">
        <f t="shared" si="5"/>
        <v>1</v>
      </c>
      <c r="X62" s="5">
        <f>IFERROR(VLOOKUP($E62,リスト用!$M:$N,2,FALSE)*VLOOKUP($J62,リスト用!$H:$I,2,FALSE)*O62*W62,0)</f>
        <v>0</v>
      </c>
      <c r="Y62" s="5">
        <f>IFERROR(VLOOKUP($E62,リスト用!$M:$N,2,FALSE)*VLOOKUP($J62,リスト用!$H:$I,2,FALSE)*P62*W62,0)</f>
        <v>0</v>
      </c>
      <c r="AA62" s="5">
        <f t="shared" si="9"/>
        <v>0</v>
      </c>
      <c r="AB62" s="5">
        <f t="shared" si="8"/>
        <v>0</v>
      </c>
    </row>
    <row r="63" spans="1:28">
      <c r="A63" s="5" t="str">
        <f t="shared" si="0"/>
        <v/>
      </c>
      <c r="H63" s="49"/>
      <c r="I63" s="49"/>
      <c r="L63" s="41"/>
      <c r="M63" s="42" t="e">
        <f t="shared" si="1"/>
        <v>#NUM!</v>
      </c>
      <c r="N63" s="42" t="e">
        <f t="shared" si="2"/>
        <v>#NUM!</v>
      </c>
      <c r="O63" s="5">
        <f t="shared" si="3"/>
        <v>0</v>
      </c>
      <c r="P63" s="5" t="e">
        <f t="shared" si="4"/>
        <v>#NUM!</v>
      </c>
      <c r="Q63" s="5">
        <f>IF(I63&gt;'入力シート（基本情報）'!$I$1,1,0)</f>
        <v>0</v>
      </c>
      <c r="R63" s="5">
        <f>IFERROR(VLOOKUP($F63,リスト用!$P:$Q,2,FALSE)*VLOOKUP($J63,リスト用!$H:$I,2,FALSE)*O63*Q63,0)</f>
        <v>0</v>
      </c>
      <c r="S63" s="5">
        <f>IFERROR(VLOOKUP($F63,リスト用!$P:$Q,2,FALSE)*VLOOKUP($J63,リスト用!$H:$I,2,FALSE)*P63*Q63,0)</f>
        <v>0</v>
      </c>
      <c r="U63" s="5">
        <f t="shared" si="6"/>
        <v>0</v>
      </c>
      <c r="V63" s="5">
        <f t="shared" si="7"/>
        <v>0</v>
      </c>
      <c r="W63" s="5">
        <f t="shared" si="5"/>
        <v>1</v>
      </c>
      <c r="X63" s="5">
        <f>IFERROR(VLOOKUP($E63,リスト用!$M:$N,2,FALSE)*VLOOKUP($J63,リスト用!$H:$I,2,FALSE)*O63*W63,0)</f>
        <v>0</v>
      </c>
      <c r="Y63" s="5">
        <f>IFERROR(VLOOKUP($E63,リスト用!$M:$N,2,FALSE)*VLOOKUP($J63,リスト用!$H:$I,2,FALSE)*P63*W63,0)</f>
        <v>0</v>
      </c>
      <c r="AA63" s="5">
        <f t="shared" si="9"/>
        <v>0</v>
      </c>
      <c r="AB63" s="5">
        <f t="shared" si="8"/>
        <v>0</v>
      </c>
    </row>
    <row r="64" spans="1:28">
      <c r="A64" s="5" t="str">
        <f t="shared" si="0"/>
        <v/>
      </c>
      <c r="H64" s="49"/>
      <c r="I64" s="49"/>
      <c r="L64" s="41"/>
      <c r="M64" s="42" t="e">
        <f t="shared" si="1"/>
        <v>#NUM!</v>
      </c>
      <c r="N64" s="42" t="e">
        <f t="shared" si="2"/>
        <v>#NUM!</v>
      </c>
      <c r="O64" s="5">
        <f t="shared" si="3"/>
        <v>0</v>
      </c>
      <c r="P64" s="5" t="e">
        <f t="shared" si="4"/>
        <v>#NUM!</v>
      </c>
      <c r="Q64" s="5">
        <f>IF(I64&gt;'入力シート（基本情報）'!$I$1,1,0)</f>
        <v>0</v>
      </c>
      <c r="R64" s="5">
        <f>IFERROR(VLOOKUP($F64,リスト用!$P:$Q,2,FALSE)*VLOOKUP($J64,リスト用!$H:$I,2,FALSE)*O64*Q64,0)</f>
        <v>0</v>
      </c>
      <c r="S64" s="5">
        <f>IFERROR(VLOOKUP($F64,リスト用!$P:$Q,2,FALSE)*VLOOKUP($J64,リスト用!$H:$I,2,FALSE)*P64*Q64,0)</f>
        <v>0</v>
      </c>
      <c r="U64" s="5">
        <f t="shared" si="6"/>
        <v>0</v>
      </c>
      <c r="V64" s="5">
        <f t="shared" si="7"/>
        <v>0</v>
      </c>
      <c r="W64" s="5">
        <f t="shared" si="5"/>
        <v>1</v>
      </c>
      <c r="X64" s="5">
        <f>IFERROR(VLOOKUP($E64,リスト用!$M:$N,2,FALSE)*VLOOKUP($J64,リスト用!$H:$I,2,FALSE)*O64*W64,0)</f>
        <v>0</v>
      </c>
      <c r="Y64" s="5">
        <f>IFERROR(VLOOKUP($E64,リスト用!$M:$N,2,FALSE)*VLOOKUP($J64,リスト用!$H:$I,2,FALSE)*P64*W64,0)</f>
        <v>0</v>
      </c>
      <c r="AA64" s="5">
        <f t="shared" si="9"/>
        <v>0</v>
      </c>
      <c r="AB64" s="5">
        <f t="shared" si="8"/>
        <v>0</v>
      </c>
    </row>
    <row r="65" spans="1:28">
      <c r="A65" s="5" t="str">
        <f t="shared" si="0"/>
        <v/>
      </c>
      <c r="H65" s="49"/>
      <c r="I65" s="49"/>
      <c r="L65" s="41"/>
      <c r="M65" s="42" t="e">
        <f t="shared" si="1"/>
        <v>#NUM!</v>
      </c>
      <c r="N65" s="42" t="e">
        <f t="shared" si="2"/>
        <v>#NUM!</v>
      </c>
      <c r="O65" s="5">
        <f t="shared" si="3"/>
        <v>0</v>
      </c>
      <c r="P65" s="5" t="e">
        <f t="shared" si="4"/>
        <v>#NUM!</v>
      </c>
      <c r="Q65" s="5">
        <f>IF(I65&gt;'入力シート（基本情報）'!$I$1,1,0)</f>
        <v>0</v>
      </c>
      <c r="R65" s="5">
        <f>IFERROR(VLOOKUP($F65,リスト用!$P:$Q,2,FALSE)*VLOOKUP($J65,リスト用!$H:$I,2,FALSE)*O65*Q65,0)</f>
        <v>0</v>
      </c>
      <c r="S65" s="5">
        <f>IFERROR(VLOOKUP($F65,リスト用!$P:$Q,2,FALSE)*VLOOKUP($J65,リスト用!$H:$I,2,FALSE)*P65*Q65,0)</f>
        <v>0</v>
      </c>
      <c r="U65" s="5">
        <f t="shared" si="6"/>
        <v>0</v>
      </c>
      <c r="V65" s="5">
        <f t="shared" si="7"/>
        <v>0</v>
      </c>
      <c r="W65" s="5">
        <f t="shared" si="5"/>
        <v>1</v>
      </c>
      <c r="X65" s="5">
        <f>IFERROR(VLOOKUP($E65,リスト用!$M:$N,2,FALSE)*VLOOKUP($J65,リスト用!$H:$I,2,FALSE)*O65*W65,0)</f>
        <v>0</v>
      </c>
      <c r="Y65" s="5">
        <f>IFERROR(VLOOKUP($E65,リスト用!$M:$N,2,FALSE)*VLOOKUP($J65,リスト用!$H:$I,2,FALSE)*P65*W65,0)</f>
        <v>0</v>
      </c>
      <c r="AA65" s="5">
        <f t="shared" si="9"/>
        <v>0</v>
      </c>
      <c r="AB65" s="5">
        <f t="shared" si="8"/>
        <v>0</v>
      </c>
    </row>
    <row r="66" spans="1:28">
      <c r="A66" s="5" t="str">
        <f t="shared" si="0"/>
        <v/>
      </c>
      <c r="H66" s="49"/>
      <c r="I66" s="49"/>
      <c r="L66" s="41"/>
      <c r="M66" s="42" t="e">
        <f t="shared" si="1"/>
        <v>#NUM!</v>
      </c>
      <c r="N66" s="42" t="e">
        <f t="shared" si="2"/>
        <v>#NUM!</v>
      </c>
      <c r="O66" s="5">
        <f t="shared" si="3"/>
        <v>0</v>
      </c>
      <c r="P66" s="5" t="e">
        <f t="shared" si="4"/>
        <v>#NUM!</v>
      </c>
      <c r="Q66" s="5">
        <f>IF(I66&gt;'入力シート（基本情報）'!$I$1,1,0)</f>
        <v>0</v>
      </c>
      <c r="R66" s="5">
        <f>IFERROR(VLOOKUP($F66,リスト用!$P:$Q,2,FALSE)*VLOOKUP($J66,リスト用!$H:$I,2,FALSE)*O66*Q66,0)</f>
        <v>0</v>
      </c>
      <c r="S66" s="5">
        <f>IFERROR(VLOOKUP($F66,リスト用!$P:$Q,2,FALSE)*VLOOKUP($J66,リスト用!$H:$I,2,FALSE)*P66*Q66,0)</f>
        <v>0</v>
      </c>
      <c r="U66" s="5">
        <f t="shared" si="6"/>
        <v>0</v>
      </c>
      <c r="V66" s="5">
        <f t="shared" si="7"/>
        <v>0</v>
      </c>
      <c r="W66" s="5">
        <f t="shared" si="5"/>
        <v>1</v>
      </c>
      <c r="X66" s="5">
        <f>IFERROR(VLOOKUP($E66,リスト用!$M:$N,2,FALSE)*VLOOKUP($J66,リスト用!$H:$I,2,FALSE)*O66*W66,0)</f>
        <v>0</v>
      </c>
      <c r="Y66" s="5">
        <f>IFERROR(VLOOKUP($E66,リスト用!$M:$N,2,FALSE)*VLOOKUP($J66,リスト用!$H:$I,2,FALSE)*P66*W66,0)</f>
        <v>0</v>
      </c>
      <c r="AA66" s="5">
        <f t="shared" si="9"/>
        <v>0</v>
      </c>
      <c r="AB66" s="5">
        <f t="shared" si="8"/>
        <v>0</v>
      </c>
    </row>
    <row r="67" spans="1:28">
      <c r="A67" s="5" t="str">
        <f t="shared" ref="A67:A101" si="10">IF(ISBLANK(B67),"",ROW()-1)</f>
        <v/>
      </c>
      <c r="H67" s="49"/>
      <c r="I67" s="49"/>
      <c r="L67" s="41"/>
      <c r="M67" s="42" t="e">
        <f t="shared" ref="M67:M101" si="11">EOMONTH(H67-1,0)+1</f>
        <v>#NUM!</v>
      </c>
      <c r="N67" s="42" t="e">
        <f t="shared" ref="N67:N101" si="12">EOMONTH(I67+1,-1)</f>
        <v>#NUM!</v>
      </c>
      <c r="O67" s="5">
        <f t="shared" ref="O67:O101" si="13">IFERROR(DATEDIF(M67,N67+1,"M"),0)</f>
        <v>0</v>
      </c>
      <c r="P67" s="5" t="e">
        <f t="shared" ref="P67:P101" si="14">IF(N67+1&lt;M67,I67-H67+1,(M67-H67)+(I67-N67))</f>
        <v>#NUM!</v>
      </c>
      <c r="Q67" s="5">
        <f>IF(I67&gt;'入力シート（基本情報）'!$I$1,1,0)</f>
        <v>0</v>
      </c>
      <c r="R67" s="5">
        <f>IFERROR(VLOOKUP($F67,リスト用!$P:$Q,2,FALSE)*VLOOKUP($J67,リスト用!$H:$I,2,FALSE)*O67*Q67,0)</f>
        <v>0</v>
      </c>
      <c r="S67" s="5">
        <f>IFERROR(VLOOKUP($F67,リスト用!$P:$Q,2,FALSE)*VLOOKUP($J67,リスト用!$H:$I,2,FALSE)*P67*Q67,0)</f>
        <v>0</v>
      </c>
      <c r="U67" s="5">
        <f t="shared" si="6"/>
        <v>0</v>
      </c>
      <c r="V67" s="5">
        <f t="shared" si="7"/>
        <v>0</v>
      </c>
      <c r="W67" s="5">
        <f t="shared" ref="W67:W101" si="15">IF(D67="高校３",0,1)</f>
        <v>1</v>
      </c>
      <c r="X67" s="5">
        <f>IFERROR(VLOOKUP($E67,リスト用!$M:$N,2,FALSE)*VLOOKUP($J67,リスト用!$H:$I,2,FALSE)*O67*W67,0)</f>
        <v>0</v>
      </c>
      <c r="Y67" s="5">
        <f>IFERROR(VLOOKUP($E67,リスト用!$M:$N,2,FALSE)*VLOOKUP($J67,リスト用!$H:$I,2,FALSE)*P67*W67,0)</f>
        <v>0</v>
      </c>
      <c r="AA67" s="5">
        <f t="shared" si="9"/>
        <v>0</v>
      </c>
      <c r="AB67" s="5">
        <f t="shared" si="8"/>
        <v>0</v>
      </c>
    </row>
    <row r="68" spans="1:28">
      <c r="A68" s="5" t="str">
        <f t="shared" si="10"/>
        <v/>
      </c>
      <c r="H68" s="49"/>
      <c r="I68" s="49"/>
      <c r="L68" s="41"/>
      <c r="M68" s="42" t="e">
        <f t="shared" si="11"/>
        <v>#NUM!</v>
      </c>
      <c r="N68" s="42" t="e">
        <f t="shared" si="12"/>
        <v>#NUM!</v>
      </c>
      <c r="O68" s="5">
        <f t="shared" si="13"/>
        <v>0</v>
      </c>
      <c r="P68" s="5" t="e">
        <f t="shared" si="14"/>
        <v>#NUM!</v>
      </c>
      <c r="Q68" s="5">
        <f>IF(I68&gt;'入力シート（基本情報）'!$I$1,1,0)</f>
        <v>0</v>
      </c>
      <c r="R68" s="5">
        <f>IFERROR(VLOOKUP($F68,リスト用!$P:$Q,2,FALSE)*VLOOKUP($J68,リスト用!$H:$I,2,FALSE)*O68*Q68,0)</f>
        <v>0</v>
      </c>
      <c r="S68" s="5">
        <f>IFERROR(VLOOKUP($F68,リスト用!$P:$Q,2,FALSE)*VLOOKUP($J68,リスト用!$H:$I,2,FALSE)*P68*Q68,0)</f>
        <v>0</v>
      </c>
      <c r="U68" s="5">
        <f t="shared" ref="U68:U101" si="16">INT(R68)</f>
        <v>0</v>
      </c>
      <c r="V68" s="5">
        <f t="shared" ref="V68:V101" si="17">(R68-U68)*30+S68</f>
        <v>0</v>
      </c>
      <c r="W68" s="5">
        <f t="shared" si="15"/>
        <v>1</v>
      </c>
      <c r="X68" s="5">
        <f>IFERROR(VLOOKUP($E68,リスト用!$M:$N,2,FALSE)*VLOOKUP($J68,リスト用!$H:$I,2,FALSE)*O68*W68,0)</f>
        <v>0</v>
      </c>
      <c r="Y68" s="5">
        <f>IFERROR(VLOOKUP($E68,リスト用!$M:$N,2,FALSE)*VLOOKUP($J68,リスト用!$H:$I,2,FALSE)*P68*W68,0)</f>
        <v>0</v>
      </c>
      <c r="AA68" s="5">
        <f t="shared" ref="AA68:AA101" si="18">INT(X68)</f>
        <v>0</v>
      </c>
      <c r="AB68" s="5">
        <f t="shared" ref="AB68:AB101" si="19">(X68-AA68)*30+Y68</f>
        <v>0</v>
      </c>
    </row>
    <row r="69" spans="1:28">
      <c r="A69" s="5" t="str">
        <f t="shared" si="10"/>
        <v/>
      </c>
      <c r="H69" s="49"/>
      <c r="I69" s="49"/>
      <c r="L69" s="41"/>
      <c r="M69" s="42" t="e">
        <f t="shared" si="11"/>
        <v>#NUM!</v>
      </c>
      <c r="N69" s="42" t="e">
        <f t="shared" si="12"/>
        <v>#NUM!</v>
      </c>
      <c r="O69" s="5">
        <f t="shared" si="13"/>
        <v>0</v>
      </c>
      <c r="P69" s="5" t="e">
        <f t="shared" si="14"/>
        <v>#NUM!</v>
      </c>
      <c r="Q69" s="5">
        <f>IF(I69&gt;'入力シート（基本情報）'!$I$1,1,0)</f>
        <v>0</v>
      </c>
      <c r="R69" s="5">
        <f>IFERROR(VLOOKUP($F69,リスト用!$P:$Q,2,FALSE)*VLOOKUP($J69,リスト用!$H:$I,2,FALSE)*O69*Q69,0)</f>
        <v>0</v>
      </c>
      <c r="S69" s="5">
        <f>IFERROR(VLOOKUP($F69,リスト用!$P:$Q,2,FALSE)*VLOOKUP($J69,リスト用!$H:$I,2,FALSE)*P69*Q69,0)</f>
        <v>0</v>
      </c>
      <c r="U69" s="5">
        <f t="shared" si="16"/>
        <v>0</v>
      </c>
      <c r="V69" s="5">
        <f t="shared" si="17"/>
        <v>0</v>
      </c>
      <c r="W69" s="5">
        <f t="shared" si="15"/>
        <v>1</v>
      </c>
      <c r="X69" s="5">
        <f>IFERROR(VLOOKUP($E69,リスト用!$M:$N,2,FALSE)*VLOOKUP($J69,リスト用!$H:$I,2,FALSE)*O69*W69,0)</f>
        <v>0</v>
      </c>
      <c r="Y69" s="5">
        <f>IFERROR(VLOOKUP($E69,リスト用!$M:$N,2,FALSE)*VLOOKUP($J69,リスト用!$H:$I,2,FALSE)*P69*W69,0)</f>
        <v>0</v>
      </c>
      <c r="AA69" s="5">
        <f t="shared" si="18"/>
        <v>0</v>
      </c>
      <c r="AB69" s="5">
        <f t="shared" si="19"/>
        <v>0</v>
      </c>
    </row>
    <row r="70" spans="1:28">
      <c r="A70" s="5" t="str">
        <f t="shared" si="10"/>
        <v/>
      </c>
      <c r="H70" s="49"/>
      <c r="I70" s="49"/>
      <c r="L70" s="41"/>
      <c r="M70" s="42" t="e">
        <f t="shared" si="11"/>
        <v>#NUM!</v>
      </c>
      <c r="N70" s="42" t="e">
        <f t="shared" si="12"/>
        <v>#NUM!</v>
      </c>
      <c r="O70" s="5">
        <f t="shared" si="13"/>
        <v>0</v>
      </c>
      <c r="P70" s="5" t="e">
        <f t="shared" si="14"/>
        <v>#NUM!</v>
      </c>
      <c r="Q70" s="5">
        <f>IF(I70&gt;'入力シート（基本情報）'!$I$1,1,0)</f>
        <v>0</v>
      </c>
      <c r="R70" s="5">
        <f>IFERROR(VLOOKUP($F70,リスト用!$P:$Q,2,FALSE)*VLOOKUP($J70,リスト用!$H:$I,2,FALSE)*O70*Q70,0)</f>
        <v>0</v>
      </c>
      <c r="S70" s="5">
        <f>IFERROR(VLOOKUP($F70,リスト用!$P:$Q,2,FALSE)*VLOOKUP($J70,リスト用!$H:$I,2,FALSE)*P70*Q70,0)</f>
        <v>0</v>
      </c>
      <c r="U70" s="5">
        <f t="shared" si="16"/>
        <v>0</v>
      </c>
      <c r="V70" s="5">
        <f t="shared" si="17"/>
        <v>0</v>
      </c>
      <c r="W70" s="5">
        <f t="shared" si="15"/>
        <v>1</v>
      </c>
      <c r="X70" s="5">
        <f>IFERROR(VLOOKUP($E70,リスト用!$M:$N,2,FALSE)*VLOOKUP($J70,リスト用!$H:$I,2,FALSE)*O70*W70,0)</f>
        <v>0</v>
      </c>
      <c r="Y70" s="5">
        <f>IFERROR(VLOOKUP($E70,リスト用!$M:$N,2,FALSE)*VLOOKUP($J70,リスト用!$H:$I,2,FALSE)*P70*W70,0)</f>
        <v>0</v>
      </c>
      <c r="AA70" s="5">
        <f t="shared" si="18"/>
        <v>0</v>
      </c>
      <c r="AB70" s="5">
        <f t="shared" si="19"/>
        <v>0</v>
      </c>
    </row>
    <row r="71" spans="1:28">
      <c r="A71" s="5" t="str">
        <f t="shared" si="10"/>
        <v/>
      </c>
      <c r="H71" s="49"/>
      <c r="I71" s="49"/>
      <c r="L71" s="41"/>
      <c r="M71" s="42" t="e">
        <f t="shared" si="11"/>
        <v>#NUM!</v>
      </c>
      <c r="N71" s="42" t="e">
        <f t="shared" si="12"/>
        <v>#NUM!</v>
      </c>
      <c r="O71" s="5">
        <f t="shared" si="13"/>
        <v>0</v>
      </c>
      <c r="P71" s="5" t="e">
        <f t="shared" si="14"/>
        <v>#NUM!</v>
      </c>
      <c r="Q71" s="5">
        <f>IF(I71&gt;'入力シート（基本情報）'!$I$1,1,0)</f>
        <v>0</v>
      </c>
      <c r="R71" s="5">
        <f>IFERROR(VLOOKUP($F71,リスト用!$P:$Q,2,FALSE)*VLOOKUP($J71,リスト用!$H:$I,2,FALSE)*O71*Q71,0)</f>
        <v>0</v>
      </c>
      <c r="S71" s="5">
        <f>IFERROR(VLOOKUP($F71,リスト用!$P:$Q,2,FALSE)*VLOOKUP($J71,リスト用!$H:$I,2,FALSE)*P71*Q71,0)</f>
        <v>0</v>
      </c>
      <c r="U71" s="5">
        <f t="shared" si="16"/>
        <v>0</v>
      </c>
      <c r="V71" s="5">
        <f t="shared" si="17"/>
        <v>0</v>
      </c>
      <c r="W71" s="5">
        <f t="shared" si="15"/>
        <v>1</v>
      </c>
      <c r="X71" s="5">
        <f>IFERROR(VLOOKUP($E71,リスト用!$M:$N,2,FALSE)*VLOOKUP($J71,リスト用!$H:$I,2,FALSE)*O71*W71,0)</f>
        <v>0</v>
      </c>
      <c r="Y71" s="5">
        <f>IFERROR(VLOOKUP($E71,リスト用!$M:$N,2,FALSE)*VLOOKUP($J71,リスト用!$H:$I,2,FALSE)*P71*W71,0)</f>
        <v>0</v>
      </c>
      <c r="AA71" s="5">
        <f t="shared" si="18"/>
        <v>0</v>
      </c>
      <c r="AB71" s="5">
        <f t="shared" si="19"/>
        <v>0</v>
      </c>
    </row>
    <row r="72" spans="1:28">
      <c r="A72" s="5" t="str">
        <f t="shared" si="10"/>
        <v/>
      </c>
      <c r="H72" s="49"/>
      <c r="I72" s="49"/>
      <c r="L72" s="41"/>
      <c r="M72" s="42" t="e">
        <f t="shared" si="11"/>
        <v>#NUM!</v>
      </c>
      <c r="N72" s="42" t="e">
        <f t="shared" si="12"/>
        <v>#NUM!</v>
      </c>
      <c r="O72" s="5">
        <f t="shared" si="13"/>
        <v>0</v>
      </c>
      <c r="P72" s="5" t="e">
        <f t="shared" si="14"/>
        <v>#NUM!</v>
      </c>
      <c r="Q72" s="5">
        <f>IF(I72&gt;'入力シート（基本情報）'!$I$1,1,0)</f>
        <v>0</v>
      </c>
      <c r="R72" s="5">
        <f>IFERROR(VLOOKUP($F72,リスト用!$P:$Q,2,FALSE)*VLOOKUP($J72,リスト用!$H:$I,2,FALSE)*O72*Q72,0)</f>
        <v>0</v>
      </c>
      <c r="S72" s="5">
        <f>IFERROR(VLOOKUP($F72,リスト用!$P:$Q,2,FALSE)*VLOOKUP($J72,リスト用!$H:$I,2,FALSE)*P72*Q72,0)</f>
        <v>0</v>
      </c>
      <c r="U72" s="5">
        <f t="shared" si="16"/>
        <v>0</v>
      </c>
      <c r="V72" s="5">
        <f t="shared" si="17"/>
        <v>0</v>
      </c>
      <c r="W72" s="5">
        <f t="shared" si="15"/>
        <v>1</v>
      </c>
      <c r="X72" s="5">
        <f>IFERROR(VLOOKUP($E72,リスト用!$M:$N,2,FALSE)*VLOOKUP($J72,リスト用!$H:$I,2,FALSE)*O72*W72,0)</f>
        <v>0</v>
      </c>
      <c r="Y72" s="5">
        <f>IFERROR(VLOOKUP($E72,リスト用!$M:$N,2,FALSE)*VLOOKUP($J72,リスト用!$H:$I,2,FALSE)*P72*W72,0)</f>
        <v>0</v>
      </c>
      <c r="AA72" s="5">
        <f t="shared" si="18"/>
        <v>0</v>
      </c>
      <c r="AB72" s="5">
        <f t="shared" si="19"/>
        <v>0</v>
      </c>
    </row>
    <row r="73" spans="1:28">
      <c r="A73" s="5" t="str">
        <f t="shared" si="10"/>
        <v/>
      </c>
      <c r="H73" s="49"/>
      <c r="I73" s="49"/>
      <c r="L73" s="41"/>
      <c r="M73" s="42" t="e">
        <f t="shared" si="11"/>
        <v>#NUM!</v>
      </c>
      <c r="N73" s="42" t="e">
        <f t="shared" si="12"/>
        <v>#NUM!</v>
      </c>
      <c r="O73" s="5">
        <f t="shared" si="13"/>
        <v>0</v>
      </c>
      <c r="P73" s="5" t="e">
        <f t="shared" si="14"/>
        <v>#NUM!</v>
      </c>
      <c r="Q73" s="5">
        <f>IF(I73&gt;'入力シート（基本情報）'!$I$1,1,0)</f>
        <v>0</v>
      </c>
      <c r="R73" s="5">
        <f>IFERROR(VLOOKUP($F73,リスト用!$P:$Q,2,FALSE)*VLOOKUP($J73,リスト用!$H:$I,2,FALSE)*O73*Q73,0)</f>
        <v>0</v>
      </c>
      <c r="S73" s="5">
        <f>IFERROR(VLOOKUP($F73,リスト用!$P:$Q,2,FALSE)*VLOOKUP($J73,リスト用!$H:$I,2,FALSE)*P73*Q73,0)</f>
        <v>0</v>
      </c>
      <c r="U73" s="5">
        <f t="shared" si="16"/>
        <v>0</v>
      </c>
      <c r="V73" s="5">
        <f t="shared" si="17"/>
        <v>0</v>
      </c>
      <c r="W73" s="5">
        <f t="shared" si="15"/>
        <v>1</v>
      </c>
      <c r="X73" s="5">
        <f>IFERROR(VLOOKUP($E73,リスト用!$M:$N,2,FALSE)*VLOOKUP($J73,リスト用!$H:$I,2,FALSE)*O73*W73,0)</f>
        <v>0</v>
      </c>
      <c r="Y73" s="5">
        <f>IFERROR(VLOOKUP($E73,リスト用!$M:$N,2,FALSE)*VLOOKUP($J73,リスト用!$H:$I,2,FALSE)*P73*W73,0)</f>
        <v>0</v>
      </c>
      <c r="AA73" s="5">
        <f t="shared" si="18"/>
        <v>0</v>
      </c>
      <c r="AB73" s="5">
        <f t="shared" si="19"/>
        <v>0</v>
      </c>
    </row>
    <row r="74" spans="1:28">
      <c r="A74" s="5" t="str">
        <f t="shared" si="10"/>
        <v/>
      </c>
      <c r="H74" s="49"/>
      <c r="I74" s="49"/>
      <c r="L74" s="41"/>
      <c r="M74" s="42" t="e">
        <f t="shared" si="11"/>
        <v>#NUM!</v>
      </c>
      <c r="N74" s="42" t="e">
        <f t="shared" si="12"/>
        <v>#NUM!</v>
      </c>
      <c r="O74" s="5">
        <f t="shared" si="13"/>
        <v>0</v>
      </c>
      <c r="P74" s="5" t="e">
        <f t="shared" si="14"/>
        <v>#NUM!</v>
      </c>
      <c r="Q74" s="5">
        <f>IF(I74&gt;'入力シート（基本情報）'!$I$1,1,0)</f>
        <v>0</v>
      </c>
      <c r="R74" s="5">
        <f>IFERROR(VLOOKUP($F74,リスト用!$P:$Q,2,FALSE)*VLOOKUP($J74,リスト用!$H:$I,2,FALSE)*O74*Q74,0)</f>
        <v>0</v>
      </c>
      <c r="S74" s="5">
        <f>IFERROR(VLOOKUP($F74,リスト用!$P:$Q,2,FALSE)*VLOOKUP($J74,リスト用!$H:$I,2,FALSE)*P74*Q74,0)</f>
        <v>0</v>
      </c>
      <c r="U74" s="5">
        <f t="shared" si="16"/>
        <v>0</v>
      </c>
      <c r="V74" s="5">
        <f t="shared" si="17"/>
        <v>0</v>
      </c>
      <c r="W74" s="5">
        <f t="shared" si="15"/>
        <v>1</v>
      </c>
      <c r="X74" s="5">
        <f>IFERROR(VLOOKUP($E74,リスト用!$M:$N,2,FALSE)*VLOOKUP($J74,リスト用!$H:$I,2,FALSE)*O74*W74,0)</f>
        <v>0</v>
      </c>
      <c r="Y74" s="5">
        <f>IFERROR(VLOOKUP($E74,リスト用!$M:$N,2,FALSE)*VLOOKUP($J74,リスト用!$H:$I,2,FALSE)*P74*W74,0)</f>
        <v>0</v>
      </c>
      <c r="AA74" s="5">
        <f t="shared" si="18"/>
        <v>0</v>
      </c>
      <c r="AB74" s="5">
        <f t="shared" si="19"/>
        <v>0</v>
      </c>
    </row>
    <row r="75" spans="1:28">
      <c r="A75" s="5" t="str">
        <f t="shared" si="10"/>
        <v/>
      </c>
      <c r="H75" s="49"/>
      <c r="I75" s="49"/>
      <c r="L75" s="41"/>
      <c r="M75" s="42" t="e">
        <f t="shared" si="11"/>
        <v>#NUM!</v>
      </c>
      <c r="N75" s="42" t="e">
        <f t="shared" si="12"/>
        <v>#NUM!</v>
      </c>
      <c r="O75" s="5">
        <f t="shared" si="13"/>
        <v>0</v>
      </c>
      <c r="P75" s="5" t="e">
        <f t="shared" si="14"/>
        <v>#NUM!</v>
      </c>
      <c r="Q75" s="5">
        <f>IF(I75&gt;'入力シート（基本情報）'!$I$1,1,0)</f>
        <v>0</v>
      </c>
      <c r="R75" s="5">
        <f>IFERROR(VLOOKUP($F75,リスト用!$P:$Q,2,FALSE)*VLOOKUP($J75,リスト用!$H:$I,2,FALSE)*O75*Q75,0)</f>
        <v>0</v>
      </c>
      <c r="S75" s="5">
        <f>IFERROR(VLOOKUP($F75,リスト用!$P:$Q,2,FALSE)*VLOOKUP($J75,リスト用!$H:$I,2,FALSE)*P75*Q75,0)</f>
        <v>0</v>
      </c>
      <c r="U75" s="5">
        <f t="shared" si="16"/>
        <v>0</v>
      </c>
      <c r="V75" s="5">
        <f t="shared" si="17"/>
        <v>0</v>
      </c>
      <c r="W75" s="5">
        <f t="shared" si="15"/>
        <v>1</v>
      </c>
      <c r="X75" s="5">
        <f>IFERROR(VLOOKUP($E75,リスト用!$M:$N,2,FALSE)*VLOOKUP($J75,リスト用!$H:$I,2,FALSE)*O75*W75,0)</f>
        <v>0</v>
      </c>
      <c r="Y75" s="5">
        <f>IFERROR(VLOOKUP($E75,リスト用!$M:$N,2,FALSE)*VLOOKUP($J75,リスト用!$H:$I,2,FALSE)*P75*W75,0)</f>
        <v>0</v>
      </c>
      <c r="AA75" s="5">
        <f t="shared" si="18"/>
        <v>0</v>
      </c>
      <c r="AB75" s="5">
        <f t="shared" si="19"/>
        <v>0</v>
      </c>
    </row>
    <row r="76" spans="1:28">
      <c r="A76" s="5" t="str">
        <f t="shared" si="10"/>
        <v/>
      </c>
      <c r="H76" s="49"/>
      <c r="I76" s="49"/>
      <c r="L76" s="41"/>
      <c r="M76" s="42" t="e">
        <f t="shared" si="11"/>
        <v>#NUM!</v>
      </c>
      <c r="N76" s="42" t="e">
        <f t="shared" si="12"/>
        <v>#NUM!</v>
      </c>
      <c r="O76" s="5">
        <f t="shared" si="13"/>
        <v>0</v>
      </c>
      <c r="P76" s="5" t="e">
        <f t="shared" si="14"/>
        <v>#NUM!</v>
      </c>
      <c r="Q76" s="5">
        <f>IF(I76&gt;'入力シート（基本情報）'!$I$1,1,0)</f>
        <v>0</v>
      </c>
      <c r="R76" s="5">
        <f>IFERROR(VLOOKUP($F76,リスト用!$P:$Q,2,FALSE)*VLOOKUP($J76,リスト用!$H:$I,2,FALSE)*O76*Q76,0)</f>
        <v>0</v>
      </c>
      <c r="S76" s="5">
        <f>IFERROR(VLOOKUP($F76,リスト用!$P:$Q,2,FALSE)*VLOOKUP($J76,リスト用!$H:$I,2,FALSE)*P76*Q76,0)</f>
        <v>0</v>
      </c>
      <c r="U76" s="5">
        <f t="shared" si="16"/>
        <v>0</v>
      </c>
      <c r="V76" s="5">
        <f t="shared" si="17"/>
        <v>0</v>
      </c>
      <c r="W76" s="5">
        <f t="shared" si="15"/>
        <v>1</v>
      </c>
      <c r="X76" s="5">
        <f>IFERROR(VLOOKUP($E76,リスト用!$M:$N,2,FALSE)*VLOOKUP($J76,リスト用!$H:$I,2,FALSE)*O76*W76,0)</f>
        <v>0</v>
      </c>
      <c r="Y76" s="5">
        <f>IFERROR(VLOOKUP($E76,リスト用!$M:$N,2,FALSE)*VLOOKUP($J76,リスト用!$H:$I,2,FALSE)*P76*W76,0)</f>
        <v>0</v>
      </c>
      <c r="AA76" s="5">
        <f t="shared" si="18"/>
        <v>0</v>
      </c>
      <c r="AB76" s="5">
        <f t="shared" si="19"/>
        <v>0</v>
      </c>
    </row>
    <row r="77" spans="1:28">
      <c r="A77" s="5" t="str">
        <f t="shared" si="10"/>
        <v/>
      </c>
      <c r="H77" s="49"/>
      <c r="I77" s="49"/>
      <c r="L77" s="41"/>
      <c r="M77" s="42" t="e">
        <f t="shared" si="11"/>
        <v>#NUM!</v>
      </c>
      <c r="N77" s="42" t="e">
        <f t="shared" si="12"/>
        <v>#NUM!</v>
      </c>
      <c r="O77" s="5">
        <f t="shared" si="13"/>
        <v>0</v>
      </c>
      <c r="P77" s="5" t="e">
        <f t="shared" si="14"/>
        <v>#NUM!</v>
      </c>
      <c r="Q77" s="5">
        <f>IF(I77&gt;'入力シート（基本情報）'!$I$1,1,0)</f>
        <v>0</v>
      </c>
      <c r="R77" s="5">
        <f>IFERROR(VLOOKUP($F77,リスト用!$P:$Q,2,FALSE)*VLOOKUP($J77,リスト用!$H:$I,2,FALSE)*O77*Q77,0)</f>
        <v>0</v>
      </c>
      <c r="S77" s="5">
        <f>IFERROR(VLOOKUP($F77,リスト用!$P:$Q,2,FALSE)*VLOOKUP($J77,リスト用!$H:$I,2,FALSE)*P77*Q77,0)</f>
        <v>0</v>
      </c>
      <c r="U77" s="5">
        <f t="shared" si="16"/>
        <v>0</v>
      </c>
      <c r="V77" s="5">
        <f t="shared" si="17"/>
        <v>0</v>
      </c>
      <c r="W77" s="5">
        <f t="shared" si="15"/>
        <v>1</v>
      </c>
      <c r="X77" s="5">
        <f>IFERROR(VLOOKUP($E77,リスト用!$M:$N,2,FALSE)*VLOOKUP($J77,リスト用!$H:$I,2,FALSE)*O77*W77,0)</f>
        <v>0</v>
      </c>
      <c r="Y77" s="5">
        <f>IFERROR(VLOOKUP($E77,リスト用!$M:$N,2,FALSE)*VLOOKUP($J77,リスト用!$H:$I,2,FALSE)*P77*W77,0)</f>
        <v>0</v>
      </c>
      <c r="AA77" s="5">
        <f t="shared" si="18"/>
        <v>0</v>
      </c>
      <c r="AB77" s="5">
        <f t="shared" si="19"/>
        <v>0</v>
      </c>
    </row>
    <row r="78" spans="1:28">
      <c r="A78" s="5" t="str">
        <f t="shared" si="10"/>
        <v/>
      </c>
      <c r="H78" s="49"/>
      <c r="I78" s="49"/>
      <c r="L78" s="41"/>
      <c r="M78" s="42" t="e">
        <f t="shared" si="11"/>
        <v>#NUM!</v>
      </c>
      <c r="N78" s="42" t="e">
        <f t="shared" si="12"/>
        <v>#NUM!</v>
      </c>
      <c r="O78" s="5">
        <f t="shared" si="13"/>
        <v>0</v>
      </c>
      <c r="P78" s="5" t="e">
        <f t="shared" si="14"/>
        <v>#NUM!</v>
      </c>
      <c r="Q78" s="5">
        <f>IF(I78&gt;'入力シート（基本情報）'!$I$1,1,0)</f>
        <v>0</v>
      </c>
      <c r="R78" s="5">
        <f>IFERROR(VLOOKUP($F78,リスト用!$P:$Q,2,FALSE)*VLOOKUP($J78,リスト用!$H:$I,2,FALSE)*O78*Q78,0)</f>
        <v>0</v>
      </c>
      <c r="S78" s="5">
        <f>IFERROR(VLOOKUP($F78,リスト用!$P:$Q,2,FALSE)*VLOOKUP($J78,リスト用!$H:$I,2,FALSE)*P78*Q78,0)</f>
        <v>0</v>
      </c>
      <c r="U78" s="5">
        <f t="shared" si="16"/>
        <v>0</v>
      </c>
      <c r="V78" s="5">
        <f t="shared" si="17"/>
        <v>0</v>
      </c>
      <c r="W78" s="5">
        <f t="shared" si="15"/>
        <v>1</v>
      </c>
      <c r="X78" s="5">
        <f>IFERROR(VLOOKUP($E78,リスト用!$M:$N,2,FALSE)*VLOOKUP($J78,リスト用!$H:$I,2,FALSE)*O78*W78,0)</f>
        <v>0</v>
      </c>
      <c r="Y78" s="5">
        <f>IFERROR(VLOOKUP($E78,リスト用!$M:$N,2,FALSE)*VLOOKUP($J78,リスト用!$H:$I,2,FALSE)*P78*W78,0)</f>
        <v>0</v>
      </c>
      <c r="AA78" s="5">
        <f t="shared" si="18"/>
        <v>0</v>
      </c>
      <c r="AB78" s="5">
        <f t="shared" si="19"/>
        <v>0</v>
      </c>
    </row>
    <row r="79" spans="1:28">
      <c r="A79" s="5" t="str">
        <f t="shared" si="10"/>
        <v/>
      </c>
      <c r="H79" s="49"/>
      <c r="I79" s="49"/>
      <c r="L79" s="41"/>
      <c r="M79" s="42" t="e">
        <f t="shared" si="11"/>
        <v>#NUM!</v>
      </c>
      <c r="N79" s="42" t="e">
        <f t="shared" si="12"/>
        <v>#NUM!</v>
      </c>
      <c r="O79" s="5">
        <f t="shared" si="13"/>
        <v>0</v>
      </c>
      <c r="P79" s="5" t="e">
        <f t="shared" si="14"/>
        <v>#NUM!</v>
      </c>
      <c r="Q79" s="5">
        <f>IF(I79&gt;'入力シート（基本情報）'!$I$1,1,0)</f>
        <v>0</v>
      </c>
      <c r="R79" s="5">
        <f>IFERROR(VLOOKUP($F79,リスト用!$P:$Q,2,FALSE)*VLOOKUP($J79,リスト用!$H:$I,2,FALSE)*O79*Q79,0)</f>
        <v>0</v>
      </c>
      <c r="S79" s="5">
        <f>IFERROR(VLOOKUP($F79,リスト用!$P:$Q,2,FALSE)*VLOOKUP($J79,リスト用!$H:$I,2,FALSE)*P79*Q79,0)</f>
        <v>0</v>
      </c>
      <c r="U79" s="5">
        <f t="shared" si="16"/>
        <v>0</v>
      </c>
      <c r="V79" s="5">
        <f t="shared" si="17"/>
        <v>0</v>
      </c>
      <c r="W79" s="5">
        <f t="shared" si="15"/>
        <v>1</v>
      </c>
      <c r="X79" s="5">
        <f>IFERROR(VLOOKUP($E79,リスト用!$M:$N,2,FALSE)*VLOOKUP($J79,リスト用!$H:$I,2,FALSE)*O79*W79,0)</f>
        <v>0</v>
      </c>
      <c r="Y79" s="5">
        <f>IFERROR(VLOOKUP($E79,リスト用!$M:$N,2,FALSE)*VLOOKUP($J79,リスト用!$H:$I,2,FALSE)*P79*W79,0)</f>
        <v>0</v>
      </c>
      <c r="AA79" s="5">
        <f t="shared" si="18"/>
        <v>0</v>
      </c>
      <c r="AB79" s="5">
        <f t="shared" si="19"/>
        <v>0</v>
      </c>
    </row>
    <row r="80" spans="1:28">
      <c r="A80" s="5" t="str">
        <f t="shared" si="10"/>
        <v/>
      </c>
      <c r="H80" s="49"/>
      <c r="I80" s="49"/>
      <c r="L80" s="41"/>
      <c r="M80" s="42" t="e">
        <f t="shared" si="11"/>
        <v>#NUM!</v>
      </c>
      <c r="N80" s="42" t="e">
        <f t="shared" si="12"/>
        <v>#NUM!</v>
      </c>
      <c r="O80" s="5">
        <f t="shared" si="13"/>
        <v>0</v>
      </c>
      <c r="P80" s="5" t="e">
        <f t="shared" si="14"/>
        <v>#NUM!</v>
      </c>
      <c r="Q80" s="5">
        <f>IF(I80&gt;'入力シート（基本情報）'!$I$1,1,0)</f>
        <v>0</v>
      </c>
      <c r="R80" s="5">
        <f>IFERROR(VLOOKUP($F80,リスト用!$P:$Q,2,FALSE)*VLOOKUP($J80,リスト用!$H:$I,2,FALSE)*O80*Q80,0)</f>
        <v>0</v>
      </c>
      <c r="S80" s="5">
        <f>IFERROR(VLOOKUP($F80,リスト用!$P:$Q,2,FALSE)*VLOOKUP($J80,リスト用!$H:$I,2,FALSE)*P80*Q80,0)</f>
        <v>0</v>
      </c>
      <c r="U80" s="5">
        <f t="shared" si="16"/>
        <v>0</v>
      </c>
      <c r="V80" s="5">
        <f t="shared" si="17"/>
        <v>0</v>
      </c>
      <c r="W80" s="5">
        <f t="shared" si="15"/>
        <v>1</v>
      </c>
      <c r="X80" s="5">
        <f>IFERROR(VLOOKUP($E80,リスト用!$M:$N,2,FALSE)*VLOOKUP($J80,リスト用!$H:$I,2,FALSE)*O80*W80,0)</f>
        <v>0</v>
      </c>
      <c r="Y80" s="5">
        <f>IFERROR(VLOOKUP($E80,リスト用!$M:$N,2,FALSE)*VLOOKUP($J80,リスト用!$H:$I,2,FALSE)*P80*W80,0)</f>
        <v>0</v>
      </c>
      <c r="AA80" s="5">
        <f t="shared" si="18"/>
        <v>0</v>
      </c>
      <c r="AB80" s="5">
        <f t="shared" si="19"/>
        <v>0</v>
      </c>
    </row>
    <row r="81" spans="1:28">
      <c r="A81" s="5" t="str">
        <f t="shared" si="10"/>
        <v/>
      </c>
      <c r="H81" s="49"/>
      <c r="I81" s="49"/>
      <c r="L81" s="41"/>
      <c r="M81" s="42" t="e">
        <f t="shared" si="11"/>
        <v>#NUM!</v>
      </c>
      <c r="N81" s="42" t="e">
        <f t="shared" si="12"/>
        <v>#NUM!</v>
      </c>
      <c r="O81" s="5">
        <f t="shared" si="13"/>
        <v>0</v>
      </c>
      <c r="P81" s="5" t="e">
        <f t="shared" si="14"/>
        <v>#NUM!</v>
      </c>
      <c r="Q81" s="5">
        <f>IF(I81&gt;'入力シート（基本情報）'!$I$1,1,0)</f>
        <v>0</v>
      </c>
      <c r="R81" s="5">
        <f>IFERROR(VLOOKUP($F81,リスト用!$P:$Q,2,FALSE)*VLOOKUP($J81,リスト用!$H:$I,2,FALSE)*O81*Q81,0)</f>
        <v>0</v>
      </c>
      <c r="S81" s="5">
        <f>IFERROR(VLOOKUP($F81,リスト用!$P:$Q,2,FALSE)*VLOOKUP($J81,リスト用!$H:$I,2,FALSE)*P81*Q81,0)</f>
        <v>0</v>
      </c>
      <c r="U81" s="5">
        <f t="shared" si="16"/>
        <v>0</v>
      </c>
      <c r="V81" s="5">
        <f t="shared" si="17"/>
        <v>0</v>
      </c>
      <c r="W81" s="5">
        <f t="shared" si="15"/>
        <v>1</v>
      </c>
      <c r="X81" s="5">
        <f>IFERROR(VLOOKUP($E81,リスト用!$M:$N,2,FALSE)*VLOOKUP($J81,リスト用!$H:$I,2,FALSE)*O81*W81,0)</f>
        <v>0</v>
      </c>
      <c r="Y81" s="5">
        <f>IFERROR(VLOOKUP($E81,リスト用!$M:$N,2,FALSE)*VLOOKUP($J81,リスト用!$H:$I,2,FALSE)*P81*W81,0)</f>
        <v>0</v>
      </c>
      <c r="AA81" s="5">
        <f t="shared" si="18"/>
        <v>0</v>
      </c>
      <c r="AB81" s="5">
        <f t="shared" si="19"/>
        <v>0</v>
      </c>
    </row>
    <row r="82" spans="1:28">
      <c r="A82" s="5" t="str">
        <f t="shared" si="10"/>
        <v/>
      </c>
      <c r="H82" s="49"/>
      <c r="I82" s="49"/>
      <c r="L82" s="41"/>
      <c r="M82" s="42" t="e">
        <f t="shared" si="11"/>
        <v>#NUM!</v>
      </c>
      <c r="N82" s="42" t="e">
        <f t="shared" si="12"/>
        <v>#NUM!</v>
      </c>
      <c r="O82" s="5">
        <f t="shared" si="13"/>
        <v>0</v>
      </c>
      <c r="P82" s="5" t="e">
        <f t="shared" si="14"/>
        <v>#NUM!</v>
      </c>
      <c r="Q82" s="5">
        <f>IF(I82&gt;'入力シート（基本情報）'!$I$1,1,0)</f>
        <v>0</v>
      </c>
      <c r="R82" s="5">
        <f>IFERROR(VLOOKUP($F82,リスト用!$P:$Q,2,FALSE)*VLOOKUP($J82,リスト用!$H:$I,2,FALSE)*O82*Q82,0)</f>
        <v>0</v>
      </c>
      <c r="S82" s="5">
        <f>IFERROR(VLOOKUP($F82,リスト用!$P:$Q,2,FALSE)*VLOOKUP($J82,リスト用!$H:$I,2,FALSE)*P82*Q82,0)</f>
        <v>0</v>
      </c>
      <c r="U82" s="5">
        <f t="shared" si="16"/>
        <v>0</v>
      </c>
      <c r="V82" s="5">
        <f t="shared" si="17"/>
        <v>0</v>
      </c>
      <c r="W82" s="5">
        <f t="shared" si="15"/>
        <v>1</v>
      </c>
      <c r="X82" s="5">
        <f>IFERROR(VLOOKUP($E82,リスト用!$M:$N,2,FALSE)*VLOOKUP($J82,リスト用!$H:$I,2,FALSE)*O82*W82,0)</f>
        <v>0</v>
      </c>
      <c r="Y82" s="5">
        <f>IFERROR(VLOOKUP($E82,リスト用!$M:$N,2,FALSE)*VLOOKUP($J82,リスト用!$H:$I,2,FALSE)*P82*W82,0)</f>
        <v>0</v>
      </c>
      <c r="AA82" s="5">
        <f t="shared" si="18"/>
        <v>0</v>
      </c>
      <c r="AB82" s="5">
        <f t="shared" si="19"/>
        <v>0</v>
      </c>
    </row>
    <row r="83" spans="1:28">
      <c r="A83" s="5" t="str">
        <f t="shared" si="10"/>
        <v/>
      </c>
      <c r="H83" s="49"/>
      <c r="I83" s="49"/>
      <c r="L83" s="41"/>
      <c r="M83" s="42" t="e">
        <f t="shared" si="11"/>
        <v>#NUM!</v>
      </c>
      <c r="N83" s="42" t="e">
        <f t="shared" si="12"/>
        <v>#NUM!</v>
      </c>
      <c r="O83" s="5">
        <f t="shared" si="13"/>
        <v>0</v>
      </c>
      <c r="P83" s="5" t="e">
        <f t="shared" si="14"/>
        <v>#NUM!</v>
      </c>
      <c r="Q83" s="5">
        <f>IF(I83&gt;'入力シート（基本情報）'!$I$1,1,0)</f>
        <v>0</v>
      </c>
      <c r="R83" s="5">
        <f>IFERROR(VLOOKUP($F83,リスト用!$P:$Q,2,FALSE)*VLOOKUP($J83,リスト用!$H:$I,2,FALSE)*O83*Q83,0)</f>
        <v>0</v>
      </c>
      <c r="S83" s="5">
        <f>IFERROR(VLOOKUP($F83,リスト用!$P:$Q,2,FALSE)*VLOOKUP($J83,リスト用!$H:$I,2,FALSE)*P83*Q83,0)</f>
        <v>0</v>
      </c>
      <c r="U83" s="5">
        <f t="shared" si="16"/>
        <v>0</v>
      </c>
      <c r="V83" s="5">
        <f t="shared" si="17"/>
        <v>0</v>
      </c>
      <c r="W83" s="5">
        <f t="shared" si="15"/>
        <v>1</v>
      </c>
      <c r="X83" s="5">
        <f>IFERROR(VLOOKUP($E83,リスト用!$M:$N,2,FALSE)*VLOOKUP($J83,リスト用!$H:$I,2,FALSE)*O83*W83,0)</f>
        <v>0</v>
      </c>
      <c r="Y83" s="5">
        <f>IFERROR(VLOOKUP($E83,リスト用!$M:$N,2,FALSE)*VLOOKUP($J83,リスト用!$H:$I,2,FALSE)*P83*W83,0)</f>
        <v>0</v>
      </c>
      <c r="AA83" s="5">
        <f t="shared" si="18"/>
        <v>0</v>
      </c>
      <c r="AB83" s="5">
        <f t="shared" si="19"/>
        <v>0</v>
      </c>
    </row>
    <row r="84" spans="1:28">
      <c r="A84" s="5" t="str">
        <f t="shared" si="10"/>
        <v/>
      </c>
      <c r="H84" s="49"/>
      <c r="I84" s="49"/>
      <c r="L84" s="41"/>
      <c r="M84" s="42" t="e">
        <f t="shared" si="11"/>
        <v>#NUM!</v>
      </c>
      <c r="N84" s="42" t="e">
        <f t="shared" si="12"/>
        <v>#NUM!</v>
      </c>
      <c r="O84" s="5">
        <f t="shared" si="13"/>
        <v>0</v>
      </c>
      <c r="P84" s="5" t="e">
        <f t="shared" si="14"/>
        <v>#NUM!</v>
      </c>
      <c r="Q84" s="5">
        <f>IF(I84&gt;'入力シート（基本情報）'!$I$1,1,0)</f>
        <v>0</v>
      </c>
      <c r="R84" s="5">
        <f>IFERROR(VLOOKUP($F84,リスト用!$P:$Q,2,FALSE)*VLOOKUP($J84,リスト用!$H:$I,2,FALSE)*O84*Q84,0)</f>
        <v>0</v>
      </c>
      <c r="S84" s="5">
        <f>IFERROR(VLOOKUP($F84,リスト用!$P:$Q,2,FALSE)*VLOOKUP($J84,リスト用!$H:$I,2,FALSE)*P84*Q84,0)</f>
        <v>0</v>
      </c>
      <c r="U84" s="5">
        <f t="shared" si="16"/>
        <v>0</v>
      </c>
      <c r="V84" s="5">
        <f t="shared" si="17"/>
        <v>0</v>
      </c>
      <c r="W84" s="5">
        <f t="shared" si="15"/>
        <v>1</v>
      </c>
      <c r="X84" s="5">
        <f>IFERROR(VLOOKUP($E84,リスト用!$M:$N,2,FALSE)*VLOOKUP($J84,リスト用!$H:$I,2,FALSE)*O84*W84,0)</f>
        <v>0</v>
      </c>
      <c r="Y84" s="5">
        <f>IFERROR(VLOOKUP($E84,リスト用!$M:$N,2,FALSE)*VLOOKUP($J84,リスト用!$H:$I,2,FALSE)*P84*W84,0)</f>
        <v>0</v>
      </c>
      <c r="AA84" s="5">
        <f t="shared" si="18"/>
        <v>0</v>
      </c>
      <c r="AB84" s="5">
        <f t="shared" si="19"/>
        <v>0</v>
      </c>
    </row>
    <row r="85" spans="1:28">
      <c r="A85" s="5" t="str">
        <f t="shared" si="10"/>
        <v/>
      </c>
      <c r="H85" s="49"/>
      <c r="I85" s="49"/>
      <c r="L85" s="41"/>
      <c r="M85" s="42" t="e">
        <f t="shared" si="11"/>
        <v>#NUM!</v>
      </c>
      <c r="N85" s="42" t="e">
        <f t="shared" si="12"/>
        <v>#NUM!</v>
      </c>
      <c r="O85" s="5">
        <f t="shared" si="13"/>
        <v>0</v>
      </c>
      <c r="P85" s="5" t="e">
        <f t="shared" si="14"/>
        <v>#NUM!</v>
      </c>
      <c r="Q85" s="5">
        <f>IF(I85&gt;'入力シート（基本情報）'!$I$1,1,0)</f>
        <v>0</v>
      </c>
      <c r="R85" s="5">
        <f>IFERROR(VLOOKUP($F85,リスト用!$P:$Q,2,FALSE)*VLOOKUP($J85,リスト用!$H:$I,2,FALSE)*O85*Q85,0)</f>
        <v>0</v>
      </c>
      <c r="S85" s="5">
        <f>IFERROR(VLOOKUP($F85,リスト用!$P:$Q,2,FALSE)*VLOOKUP($J85,リスト用!$H:$I,2,FALSE)*P85*Q85,0)</f>
        <v>0</v>
      </c>
      <c r="U85" s="5">
        <f t="shared" si="16"/>
        <v>0</v>
      </c>
      <c r="V85" s="5">
        <f t="shared" si="17"/>
        <v>0</v>
      </c>
      <c r="W85" s="5">
        <f t="shared" si="15"/>
        <v>1</v>
      </c>
      <c r="X85" s="5">
        <f>IFERROR(VLOOKUP($E85,リスト用!$M:$N,2,FALSE)*VLOOKUP($J85,リスト用!$H:$I,2,FALSE)*O85*W85,0)</f>
        <v>0</v>
      </c>
      <c r="Y85" s="5">
        <f>IFERROR(VLOOKUP($E85,リスト用!$M:$N,2,FALSE)*VLOOKUP($J85,リスト用!$H:$I,2,FALSE)*P85*W85,0)</f>
        <v>0</v>
      </c>
      <c r="AA85" s="5">
        <f t="shared" si="18"/>
        <v>0</v>
      </c>
      <c r="AB85" s="5">
        <f t="shared" si="19"/>
        <v>0</v>
      </c>
    </row>
    <row r="86" spans="1:28">
      <c r="A86" s="5" t="str">
        <f t="shared" si="10"/>
        <v/>
      </c>
      <c r="H86" s="49"/>
      <c r="I86" s="49"/>
      <c r="L86" s="41"/>
      <c r="M86" s="42" t="e">
        <f t="shared" si="11"/>
        <v>#NUM!</v>
      </c>
      <c r="N86" s="42" t="e">
        <f t="shared" si="12"/>
        <v>#NUM!</v>
      </c>
      <c r="O86" s="5">
        <f t="shared" si="13"/>
        <v>0</v>
      </c>
      <c r="P86" s="5" t="e">
        <f t="shared" si="14"/>
        <v>#NUM!</v>
      </c>
      <c r="Q86" s="5">
        <f>IF(I86&gt;'入力シート（基本情報）'!$I$1,1,0)</f>
        <v>0</v>
      </c>
      <c r="R86" s="5">
        <f>IFERROR(VLOOKUP($F86,リスト用!$P:$Q,2,FALSE)*VLOOKUP($J86,リスト用!$H:$I,2,FALSE)*O86*Q86,0)</f>
        <v>0</v>
      </c>
      <c r="S86" s="5">
        <f>IFERROR(VLOOKUP($F86,リスト用!$P:$Q,2,FALSE)*VLOOKUP($J86,リスト用!$H:$I,2,FALSE)*P86*Q86,0)</f>
        <v>0</v>
      </c>
      <c r="U86" s="5">
        <f t="shared" si="16"/>
        <v>0</v>
      </c>
      <c r="V86" s="5">
        <f t="shared" si="17"/>
        <v>0</v>
      </c>
      <c r="W86" s="5">
        <f t="shared" si="15"/>
        <v>1</v>
      </c>
      <c r="X86" s="5">
        <f>IFERROR(VLOOKUP($E86,リスト用!$M:$N,2,FALSE)*VLOOKUP($J86,リスト用!$H:$I,2,FALSE)*O86*W86,0)</f>
        <v>0</v>
      </c>
      <c r="Y86" s="5">
        <f>IFERROR(VLOOKUP($E86,リスト用!$M:$N,2,FALSE)*VLOOKUP($J86,リスト用!$H:$I,2,FALSE)*P86*W86,0)</f>
        <v>0</v>
      </c>
      <c r="AA86" s="5">
        <f t="shared" si="18"/>
        <v>0</v>
      </c>
      <c r="AB86" s="5">
        <f t="shared" si="19"/>
        <v>0</v>
      </c>
    </row>
    <row r="87" spans="1:28">
      <c r="A87" s="5" t="str">
        <f t="shared" si="10"/>
        <v/>
      </c>
      <c r="H87" s="49"/>
      <c r="I87" s="49"/>
      <c r="L87" s="41"/>
      <c r="M87" s="42" t="e">
        <f t="shared" si="11"/>
        <v>#NUM!</v>
      </c>
      <c r="N87" s="42" t="e">
        <f t="shared" si="12"/>
        <v>#NUM!</v>
      </c>
      <c r="O87" s="5">
        <f t="shared" si="13"/>
        <v>0</v>
      </c>
      <c r="P87" s="5" t="e">
        <f t="shared" si="14"/>
        <v>#NUM!</v>
      </c>
      <c r="Q87" s="5">
        <f>IF(I87&gt;'入力シート（基本情報）'!$I$1,1,0)</f>
        <v>0</v>
      </c>
      <c r="R87" s="5">
        <f>IFERROR(VLOOKUP($F87,リスト用!$P:$Q,2,FALSE)*VLOOKUP($J87,リスト用!$H:$I,2,FALSE)*O87*Q87,0)</f>
        <v>0</v>
      </c>
      <c r="S87" s="5">
        <f>IFERROR(VLOOKUP($F87,リスト用!$P:$Q,2,FALSE)*VLOOKUP($J87,リスト用!$H:$I,2,FALSE)*P87*Q87,0)</f>
        <v>0</v>
      </c>
      <c r="U87" s="5">
        <f t="shared" si="16"/>
        <v>0</v>
      </c>
      <c r="V87" s="5">
        <f t="shared" si="17"/>
        <v>0</v>
      </c>
      <c r="W87" s="5">
        <f t="shared" si="15"/>
        <v>1</v>
      </c>
      <c r="X87" s="5">
        <f>IFERROR(VLOOKUP($E87,リスト用!$M:$N,2,FALSE)*VLOOKUP($J87,リスト用!$H:$I,2,FALSE)*O87*W87,0)</f>
        <v>0</v>
      </c>
      <c r="Y87" s="5">
        <f>IFERROR(VLOOKUP($E87,リスト用!$M:$N,2,FALSE)*VLOOKUP($J87,リスト用!$H:$I,2,FALSE)*P87*W87,0)</f>
        <v>0</v>
      </c>
      <c r="AA87" s="5">
        <f t="shared" si="18"/>
        <v>0</v>
      </c>
      <c r="AB87" s="5">
        <f t="shared" si="19"/>
        <v>0</v>
      </c>
    </row>
    <row r="88" spans="1:28">
      <c r="A88" s="5" t="str">
        <f t="shared" si="10"/>
        <v/>
      </c>
      <c r="H88" s="49"/>
      <c r="I88" s="49"/>
      <c r="L88" s="41"/>
      <c r="M88" s="42" t="e">
        <f t="shared" si="11"/>
        <v>#NUM!</v>
      </c>
      <c r="N88" s="42" t="e">
        <f t="shared" si="12"/>
        <v>#NUM!</v>
      </c>
      <c r="O88" s="5">
        <f t="shared" si="13"/>
        <v>0</v>
      </c>
      <c r="P88" s="5" t="e">
        <f t="shared" si="14"/>
        <v>#NUM!</v>
      </c>
      <c r="Q88" s="5">
        <f>IF(I88&gt;'入力シート（基本情報）'!$I$1,1,0)</f>
        <v>0</v>
      </c>
      <c r="R88" s="5">
        <f>IFERROR(VLOOKUP($F88,リスト用!$P:$Q,2,FALSE)*VLOOKUP($J88,リスト用!$H:$I,2,FALSE)*O88*Q88,0)</f>
        <v>0</v>
      </c>
      <c r="S88" s="5">
        <f>IFERROR(VLOOKUP($F88,リスト用!$P:$Q,2,FALSE)*VLOOKUP($J88,リスト用!$H:$I,2,FALSE)*P88*Q88,0)</f>
        <v>0</v>
      </c>
      <c r="U88" s="5">
        <f t="shared" si="16"/>
        <v>0</v>
      </c>
      <c r="V88" s="5">
        <f t="shared" si="17"/>
        <v>0</v>
      </c>
      <c r="W88" s="5">
        <f t="shared" si="15"/>
        <v>1</v>
      </c>
      <c r="X88" s="5">
        <f>IFERROR(VLOOKUP($E88,リスト用!$M:$N,2,FALSE)*VLOOKUP($J88,リスト用!$H:$I,2,FALSE)*O88*W88,0)</f>
        <v>0</v>
      </c>
      <c r="Y88" s="5">
        <f>IFERROR(VLOOKUP($E88,リスト用!$M:$N,2,FALSE)*VLOOKUP($J88,リスト用!$H:$I,2,FALSE)*P88*W88,0)</f>
        <v>0</v>
      </c>
      <c r="AA88" s="5">
        <f t="shared" si="18"/>
        <v>0</v>
      </c>
      <c r="AB88" s="5">
        <f t="shared" si="19"/>
        <v>0</v>
      </c>
    </row>
    <row r="89" spans="1:28">
      <c r="A89" s="5" t="str">
        <f t="shared" si="10"/>
        <v/>
      </c>
      <c r="H89" s="49"/>
      <c r="I89" s="49"/>
      <c r="L89" s="41"/>
      <c r="M89" s="42" t="e">
        <f t="shared" si="11"/>
        <v>#NUM!</v>
      </c>
      <c r="N89" s="42" t="e">
        <f t="shared" si="12"/>
        <v>#NUM!</v>
      </c>
      <c r="O89" s="5">
        <f t="shared" si="13"/>
        <v>0</v>
      </c>
      <c r="P89" s="5" t="e">
        <f t="shared" si="14"/>
        <v>#NUM!</v>
      </c>
      <c r="Q89" s="5">
        <f>IF(I89&gt;'入力シート（基本情報）'!$I$1,1,0)</f>
        <v>0</v>
      </c>
      <c r="R89" s="5">
        <f>IFERROR(VLOOKUP($F89,リスト用!$P:$Q,2,FALSE)*VLOOKUP($J89,リスト用!$H:$I,2,FALSE)*O89*Q89,0)</f>
        <v>0</v>
      </c>
      <c r="S89" s="5">
        <f>IFERROR(VLOOKUP($F89,リスト用!$P:$Q,2,FALSE)*VLOOKUP($J89,リスト用!$H:$I,2,FALSE)*P89*Q89,0)</f>
        <v>0</v>
      </c>
      <c r="U89" s="5">
        <f t="shared" si="16"/>
        <v>0</v>
      </c>
      <c r="V89" s="5">
        <f t="shared" si="17"/>
        <v>0</v>
      </c>
      <c r="W89" s="5">
        <f t="shared" si="15"/>
        <v>1</v>
      </c>
      <c r="X89" s="5">
        <f>IFERROR(VLOOKUP($E89,リスト用!$M:$N,2,FALSE)*VLOOKUP($J89,リスト用!$H:$I,2,FALSE)*O89*W89,0)</f>
        <v>0</v>
      </c>
      <c r="Y89" s="5">
        <f>IFERROR(VLOOKUP($E89,リスト用!$M:$N,2,FALSE)*VLOOKUP($J89,リスト用!$H:$I,2,FALSE)*P89*W89,0)</f>
        <v>0</v>
      </c>
      <c r="AA89" s="5">
        <f t="shared" si="18"/>
        <v>0</v>
      </c>
      <c r="AB89" s="5">
        <f t="shared" si="19"/>
        <v>0</v>
      </c>
    </row>
    <row r="90" spans="1:28">
      <c r="A90" s="5" t="str">
        <f t="shared" si="10"/>
        <v/>
      </c>
      <c r="H90" s="49"/>
      <c r="I90" s="49"/>
      <c r="L90" s="41"/>
      <c r="M90" s="42" t="e">
        <f t="shared" si="11"/>
        <v>#NUM!</v>
      </c>
      <c r="N90" s="42" t="e">
        <f t="shared" si="12"/>
        <v>#NUM!</v>
      </c>
      <c r="O90" s="5">
        <f t="shared" si="13"/>
        <v>0</v>
      </c>
      <c r="P90" s="5" t="e">
        <f t="shared" si="14"/>
        <v>#NUM!</v>
      </c>
      <c r="Q90" s="5">
        <f>IF(I90&gt;'入力シート（基本情報）'!$I$1,1,0)</f>
        <v>0</v>
      </c>
      <c r="R90" s="5">
        <f>IFERROR(VLOOKUP($F90,リスト用!$P:$Q,2,FALSE)*VLOOKUP($J90,リスト用!$H:$I,2,FALSE)*O90*Q90,0)</f>
        <v>0</v>
      </c>
      <c r="S90" s="5">
        <f>IFERROR(VLOOKUP($F90,リスト用!$P:$Q,2,FALSE)*VLOOKUP($J90,リスト用!$H:$I,2,FALSE)*P90*Q90,0)</f>
        <v>0</v>
      </c>
      <c r="U90" s="5">
        <f t="shared" si="16"/>
        <v>0</v>
      </c>
      <c r="V90" s="5">
        <f t="shared" si="17"/>
        <v>0</v>
      </c>
      <c r="W90" s="5">
        <f t="shared" si="15"/>
        <v>1</v>
      </c>
      <c r="X90" s="5">
        <f>IFERROR(VLOOKUP($E90,リスト用!$M:$N,2,FALSE)*VLOOKUP($J90,リスト用!$H:$I,2,FALSE)*O90*W90,0)</f>
        <v>0</v>
      </c>
      <c r="Y90" s="5">
        <f>IFERROR(VLOOKUP($E90,リスト用!$M:$N,2,FALSE)*VLOOKUP($J90,リスト用!$H:$I,2,FALSE)*P90*W90,0)</f>
        <v>0</v>
      </c>
      <c r="AA90" s="5">
        <f t="shared" si="18"/>
        <v>0</v>
      </c>
      <c r="AB90" s="5">
        <f t="shared" si="19"/>
        <v>0</v>
      </c>
    </row>
    <row r="91" spans="1:28">
      <c r="A91" s="5" t="str">
        <f t="shared" si="10"/>
        <v/>
      </c>
      <c r="H91" s="49"/>
      <c r="I91" s="49"/>
      <c r="L91" s="41"/>
      <c r="M91" s="42" t="e">
        <f t="shared" si="11"/>
        <v>#NUM!</v>
      </c>
      <c r="N91" s="42" t="e">
        <f t="shared" si="12"/>
        <v>#NUM!</v>
      </c>
      <c r="O91" s="5">
        <f t="shared" si="13"/>
        <v>0</v>
      </c>
      <c r="P91" s="5" t="e">
        <f t="shared" si="14"/>
        <v>#NUM!</v>
      </c>
      <c r="Q91" s="5">
        <f>IF(I91&gt;'入力シート（基本情報）'!$I$1,1,0)</f>
        <v>0</v>
      </c>
      <c r="R91" s="5">
        <f>IFERROR(VLOOKUP($F91,リスト用!$P:$Q,2,FALSE)*VLOOKUP($J91,リスト用!$H:$I,2,FALSE)*O91*Q91,0)</f>
        <v>0</v>
      </c>
      <c r="S91" s="5">
        <f>IFERROR(VLOOKUP($F91,リスト用!$P:$Q,2,FALSE)*VLOOKUP($J91,リスト用!$H:$I,2,FALSE)*P91*Q91,0)</f>
        <v>0</v>
      </c>
      <c r="U91" s="5">
        <f t="shared" si="16"/>
        <v>0</v>
      </c>
      <c r="V91" s="5">
        <f t="shared" si="17"/>
        <v>0</v>
      </c>
      <c r="W91" s="5">
        <f t="shared" si="15"/>
        <v>1</v>
      </c>
      <c r="X91" s="5">
        <f>IFERROR(VLOOKUP($E91,リスト用!$M:$N,2,FALSE)*VLOOKUP($J91,リスト用!$H:$I,2,FALSE)*O91*W91,0)</f>
        <v>0</v>
      </c>
      <c r="Y91" s="5">
        <f>IFERROR(VLOOKUP($E91,リスト用!$M:$N,2,FALSE)*VLOOKUP($J91,リスト用!$H:$I,2,FALSE)*P91*W91,0)</f>
        <v>0</v>
      </c>
      <c r="AA91" s="5">
        <f t="shared" si="18"/>
        <v>0</v>
      </c>
      <c r="AB91" s="5">
        <f t="shared" si="19"/>
        <v>0</v>
      </c>
    </row>
    <row r="92" spans="1:28">
      <c r="A92" s="5" t="str">
        <f t="shared" si="10"/>
        <v/>
      </c>
      <c r="H92" s="49"/>
      <c r="I92" s="49"/>
      <c r="L92" s="41"/>
      <c r="M92" s="42" t="e">
        <f t="shared" si="11"/>
        <v>#NUM!</v>
      </c>
      <c r="N92" s="42" t="e">
        <f t="shared" si="12"/>
        <v>#NUM!</v>
      </c>
      <c r="O92" s="5">
        <f t="shared" si="13"/>
        <v>0</v>
      </c>
      <c r="P92" s="5" t="e">
        <f t="shared" si="14"/>
        <v>#NUM!</v>
      </c>
      <c r="Q92" s="5">
        <f>IF(I92&gt;'入力シート（基本情報）'!$I$1,1,0)</f>
        <v>0</v>
      </c>
      <c r="R92" s="5">
        <f>IFERROR(VLOOKUP($F92,リスト用!$P:$Q,2,FALSE)*VLOOKUP($J92,リスト用!$H:$I,2,FALSE)*O92*Q92,0)</f>
        <v>0</v>
      </c>
      <c r="S92" s="5">
        <f>IFERROR(VLOOKUP($F92,リスト用!$P:$Q,2,FALSE)*VLOOKUP($J92,リスト用!$H:$I,2,FALSE)*P92*Q92,0)</f>
        <v>0</v>
      </c>
      <c r="U92" s="5">
        <f t="shared" si="16"/>
        <v>0</v>
      </c>
      <c r="V92" s="5">
        <f t="shared" si="17"/>
        <v>0</v>
      </c>
      <c r="W92" s="5">
        <f t="shared" si="15"/>
        <v>1</v>
      </c>
      <c r="X92" s="5">
        <f>IFERROR(VLOOKUP($E92,リスト用!$M:$N,2,FALSE)*VLOOKUP($J92,リスト用!$H:$I,2,FALSE)*O92*W92,0)</f>
        <v>0</v>
      </c>
      <c r="Y92" s="5">
        <f>IFERROR(VLOOKUP($E92,リスト用!$M:$N,2,FALSE)*VLOOKUP($J92,リスト用!$H:$I,2,FALSE)*P92*W92,0)</f>
        <v>0</v>
      </c>
      <c r="AA92" s="5">
        <f t="shared" si="18"/>
        <v>0</v>
      </c>
      <c r="AB92" s="5">
        <f t="shared" si="19"/>
        <v>0</v>
      </c>
    </row>
    <row r="93" spans="1:28">
      <c r="A93" s="5" t="str">
        <f t="shared" si="10"/>
        <v/>
      </c>
      <c r="H93" s="49"/>
      <c r="I93" s="49"/>
      <c r="L93" s="41"/>
      <c r="M93" s="42" t="e">
        <f t="shared" si="11"/>
        <v>#NUM!</v>
      </c>
      <c r="N93" s="42" t="e">
        <f t="shared" si="12"/>
        <v>#NUM!</v>
      </c>
      <c r="O93" s="5">
        <f t="shared" si="13"/>
        <v>0</v>
      </c>
      <c r="P93" s="5" t="e">
        <f t="shared" si="14"/>
        <v>#NUM!</v>
      </c>
      <c r="Q93" s="5">
        <f>IF(I93&gt;'入力シート（基本情報）'!$I$1,1,0)</f>
        <v>0</v>
      </c>
      <c r="R93" s="5">
        <f>IFERROR(VLOOKUP($F93,リスト用!$P:$Q,2,FALSE)*VLOOKUP($J93,リスト用!$H:$I,2,FALSE)*O93*Q93,0)</f>
        <v>0</v>
      </c>
      <c r="S93" s="5">
        <f>IFERROR(VLOOKUP($F93,リスト用!$P:$Q,2,FALSE)*VLOOKUP($J93,リスト用!$H:$I,2,FALSE)*P93*Q93,0)</f>
        <v>0</v>
      </c>
      <c r="U93" s="5">
        <f t="shared" si="16"/>
        <v>0</v>
      </c>
      <c r="V93" s="5">
        <f t="shared" si="17"/>
        <v>0</v>
      </c>
      <c r="W93" s="5">
        <f t="shared" si="15"/>
        <v>1</v>
      </c>
      <c r="X93" s="5">
        <f>IFERROR(VLOOKUP($E93,リスト用!$M:$N,2,FALSE)*VLOOKUP($J93,リスト用!$H:$I,2,FALSE)*O93*W93,0)</f>
        <v>0</v>
      </c>
      <c r="Y93" s="5">
        <f>IFERROR(VLOOKUP($E93,リスト用!$M:$N,2,FALSE)*VLOOKUP($J93,リスト用!$H:$I,2,FALSE)*P93*W93,0)</f>
        <v>0</v>
      </c>
      <c r="AA93" s="5">
        <f t="shared" si="18"/>
        <v>0</v>
      </c>
      <c r="AB93" s="5">
        <f t="shared" si="19"/>
        <v>0</v>
      </c>
    </row>
    <row r="94" spans="1:28">
      <c r="A94" s="5" t="str">
        <f t="shared" si="10"/>
        <v/>
      </c>
      <c r="H94" s="49"/>
      <c r="I94" s="49"/>
      <c r="L94" s="41"/>
      <c r="M94" s="42" t="e">
        <f t="shared" si="11"/>
        <v>#NUM!</v>
      </c>
      <c r="N94" s="42" t="e">
        <f t="shared" si="12"/>
        <v>#NUM!</v>
      </c>
      <c r="O94" s="5">
        <f t="shared" si="13"/>
        <v>0</v>
      </c>
      <c r="P94" s="5" t="e">
        <f t="shared" si="14"/>
        <v>#NUM!</v>
      </c>
      <c r="Q94" s="5">
        <f>IF(I94&gt;'入力シート（基本情報）'!$I$1,1,0)</f>
        <v>0</v>
      </c>
      <c r="R94" s="5">
        <f>IFERROR(VLOOKUP($F94,リスト用!$P:$Q,2,FALSE)*VLOOKUP($J94,リスト用!$H:$I,2,FALSE)*O94*Q94,0)</f>
        <v>0</v>
      </c>
      <c r="S94" s="5">
        <f>IFERROR(VLOOKUP($F94,リスト用!$P:$Q,2,FALSE)*VLOOKUP($J94,リスト用!$H:$I,2,FALSE)*P94*Q94,0)</f>
        <v>0</v>
      </c>
      <c r="U94" s="5">
        <f t="shared" si="16"/>
        <v>0</v>
      </c>
      <c r="V94" s="5">
        <f t="shared" si="17"/>
        <v>0</v>
      </c>
      <c r="W94" s="5">
        <f t="shared" si="15"/>
        <v>1</v>
      </c>
      <c r="X94" s="5">
        <f>IFERROR(VLOOKUP($E94,リスト用!$M:$N,2,FALSE)*VLOOKUP($J94,リスト用!$H:$I,2,FALSE)*O94*W94,0)</f>
        <v>0</v>
      </c>
      <c r="Y94" s="5">
        <f>IFERROR(VLOOKUP($E94,リスト用!$M:$N,2,FALSE)*VLOOKUP($J94,リスト用!$H:$I,2,FALSE)*P94*W94,0)</f>
        <v>0</v>
      </c>
      <c r="AA94" s="5">
        <f t="shared" si="18"/>
        <v>0</v>
      </c>
      <c r="AB94" s="5">
        <f t="shared" si="19"/>
        <v>0</v>
      </c>
    </row>
    <row r="95" spans="1:28">
      <c r="A95" s="5" t="str">
        <f t="shared" si="10"/>
        <v/>
      </c>
      <c r="H95" s="49"/>
      <c r="I95" s="49"/>
      <c r="L95" s="41"/>
      <c r="M95" s="42" t="e">
        <f t="shared" si="11"/>
        <v>#NUM!</v>
      </c>
      <c r="N95" s="42" t="e">
        <f t="shared" si="12"/>
        <v>#NUM!</v>
      </c>
      <c r="O95" s="5">
        <f t="shared" si="13"/>
        <v>0</v>
      </c>
      <c r="P95" s="5" t="e">
        <f t="shared" si="14"/>
        <v>#NUM!</v>
      </c>
      <c r="Q95" s="5">
        <f>IF(I95&gt;'入力シート（基本情報）'!$I$1,1,0)</f>
        <v>0</v>
      </c>
      <c r="R95" s="5">
        <f>IFERROR(VLOOKUP($F95,リスト用!$P:$Q,2,FALSE)*VLOOKUP($J95,リスト用!$H:$I,2,FALSE)*O95*Q95,0)</f>
        <v>0</v>
      </c>
      <c r="S95" s="5">
        <f>IFERROR(VLOOKUP($F95,リスト用!$P:$Q,2,FALSE)*VLOOKUP($J95,リスト用!$H:$I,2,FALSE)*P95*Q95,0)</f>
        <v>0</v>
      </c>
      <c r="U95" s="5">
        <f t="shared" si="16"/>
        <v>0</v>
      </c>
      <c r="V95" s="5">
        <f t="shared" si="17"/>
        <v>0</v>
      </c>
      <c r="W95" s="5">
        <f t="shared" si="15"/>
        <v>1</v>
      </c>
      <c r="X95" s="5">
        <f>IFERROR(VLOOKUP($E95,リスト用!$M:$N,2,FALSE)*VLOOKUP($J95,リスト用!$H:$I,2,FALSE)*O95*W95,0)</f>
        <v>0</v>
      </c>
      <c r="Y95" s="5">
        <f>IFERROR(VLOOKUP($E95,リスト用!$M:$N,2,FALSE)*VLOOKUP($J95,リスト用!$H:$I,2,FALSE)*P95*W95,0)</f>
        <v>0</v>
      </c>
      <c r="AA95" s="5">
        <f t="shared" si="18"/>
        <v>0</v>
      </c>
      <c r="AB95" s="5">
        <f t="shared" si="19"/>
        <v>0</v>
      </c>
    </row>
    <row r="96" spans="1:28">
      <c r="A96" s="5" t="str">
        <f t="shared" si="10"/>
        <v/>
      </c>
      <c r="H96" s="49"/>
      <c r="I96" s="49"/>
      <c r="L96" s="41"/>
      <c r="M96" s="42" t="e">
        <f t="shared" si="11"/>
        <v>#NUM!</v>
      </c>
      <c r="N96" s="42" t="e">
        <f t="shared" si="12"/>
        <v>#NUM!</v>
      </c>
      <c r="O96" s="5">
        <f t="shared" si="13"/>
        <v>0</v>
      </c>
      <c r="P96" s="5" t="e">
        <f t="shared" si="14"/>
        <v>#NUM!</v>
      </c>
      <c r="Q96" s="5">
        <f>IF(I96&gt;'入力シート（基本情報）'!$I$1,1,0)</f>
        <v>0</v>
      </c>
      <c r="R96" s="5">
        <f>IFERROR(VLOOKUP($F96,リスト用!$P:$Q,2,FALSE)*VLOOKUP($J96,リスト用!$H:$I,2,FALSE)*O96*Q96,0)</f>
        <v>0</v>
      </c>
      <c r="S96" s="5">
        <f>IFERROR(VLOOKUP($F96,リスト用!$P:$Q,2,FALSE)*VLOOKUP($J96,リスト用!$H:$I,2,FALSE)*P96*Q96,0)</f>
        <v>0</v>
      </c>
      <c r="U96" s="5">
        <f t="shared" si="16"/>
        <v>0</v>
      </c>
      <c r="V96" s="5">
        <f t="shared" si="17"/>
        <v>0</v>
      </c>
      <c r="W96" s="5">
        <f t="shared" si="15"/>
        <v>1</v>
      </c>
      <c r="X96" s="5">
        <f>IFERROR(VLOOKUP($E96,リスト用!$M:$N,2,FALSE)*VLOOKUP($J96,リスト用!$H:$I,2,FALSE)*O96*W96,0)</f>
        <v>0</v>
      </c>
      <c r="Y96" s="5">
        <f>IFERROR(VLOOKUP($E96,リスト用!$M:$N,2,FALSE)*VLOOKUP($J96,リスト用!$H:$I,2,FALSE)*P96*W96,0)</f>
        <v>0</v>
      </c>
      <c r="AA96" s="5">
        <f t="shared" si="18"/>
        <v>0</v>
      </c>
      <c r="AB96" s="5">
        <f t="shared" si="19"/>
        <v>0</v>
      </c>
    </row>
    <row r="97" spans="1:28">
      <c r="A97" s="5" t="str">
        <f t="shared" si="10"/>
        <v/>
      </c>
      <c r="H97" s="49"/>
      <c r="I97" s="49"/>
      <c r="L97" s="41"/>
      <c r="M97" s="42" t="e">
        <f t="shared" si="11"/>
        <v>#NUM!</v>
      </c>
      <c r="N97" s="42" t="e">
        <f t="shared" si="12"/>
        <v>#NUM!</v>
      </c>
      <c r="O97" s="5">
        <f t="shared" si="13"/>
        <v>0</v>
      </c>
      <c r="P97" s="5" t="e">
        <f t="shared" si="14"/>
        <v>#NUM!</v>
      </c>
      <c r="Q97" s="5">
        <f>IF(I97&gt;'入力シート（基本情報）'!$I$1,1,0)</f>
        <v>0</v>
      </c>
      <c r="R97" s="5">
        <f>IFERROR(VLOOKUP($F97,リスト用!$P:$Q,2,FALSE)*VLOOKUP($J97,リスト用!$H:$I,2,FALSE)*O97*Q97,0)</f>
        <v>0</v>
      </c>
      <c r="S97" s="5">
        <f>IFERROR(VLOOKUP($F97,リスト用!$P:$Q,2,FALSE)*VLOOKUP($J97,リスト用!$H:$I,2,FALSE)*P97*Q97,0)</f>
        <v>0</v>
      </c>
      <c r="U97" s="5">
        <f t="shared" si="16"/>
        <v>0</v>
      </c>
      <c r="V97" s="5">
        <f t="shared" si="17"/>
        <v>0</v>
      </c>
      <c r="W97" s="5">
        <f t="shared" si="15"/>
        <v>1</v>
      </c>
      <c r="X97" s="5">
        <f>IFERROR(VLOOKUP($E97,リスト用!$M:$N,2,FALSE)*VLOOKUP($J97,リスト用!$H:$I,2,FALSE)*O97*W97,0)</f>
        <v>0</v>
      </c>
      <c r="Y97" s="5">
        <f>IFERROR(VLOOKUP($E97,リスト用!$M:$N,2,FALSE)*VLOOKUP($J97,リスト用!$H:$I,2,FALSE)*P97*W97,0)</f>
        <v>0</v>
      </c>
      <c r="AA97" s="5">
        <f t="shared" si="18"/>
        <v>0</v>
      </c>
      <c r="AB97" s="5">
        <f t="shared" si="19"/>
        <v>0</v>
      </c>
    </row>
    <row r="98" spans="1:28">
      <c r="A98" s="5" t="str">
        <f t="shared" si="10"/>
        <v/>
      </c>
      <c r="H98" s="49"/>
      <c r="I98" s="49"/>
      <c r="L98" s="41"/>
      <c r="M98" s="42" t="e">
        <f t="shared" si="11"/>
        <v>#NUM!</v>
      </c>
      <c r="N98" s="42" t="e">
        <f t="shared" si="12"/>
        <v>#NUM!</v>
      </c>
      <c r="O98" s="5">
        <f t="shared" si="13"/>
        <v>0</v>
      </c>
      <c r="P98" s="5" t="e">
        <f t="shared" si="14"/>
        <v>#NUM!</v>
      </c>
      <c r="Q98" s="5">
        <f>IF(I98&gt;'入力シート（基本情報）'!$I$1,1,0)</f>
        <v>0</v>
      </c>
      <c r="R98" s="5">
        <f>IFERROR(VLOOKUP($F98,リスト用!$P:$Q,2,FALSE)*VLOOKUP($J98,リスト用!$H:$I,2,FALSE)*O98*Q98,0)</f>
        <v>0</v>
      </c>
      <c r="S98" s="5">
        <f>IFERROR(VLOOKUP($F98,リスト用!$P:$Q,2,FALSE)*VLOOKUP($J98,リスト用!$H:$I,2,FALSE)*P98*Q98,0)</f>
        <v>0</v>
      </c>
      <c r="U98" s="5">
        <f t="shared" si="16"/>
        <v>0</v>
      </c>
      <c r="V98" s="5">
        <f t="shared" si="17"/>
        <v>0</v>
      </c>
      <c r="W98" s="5">
        <f t="shared" si="15"/>
        <v>1</v>
      </c>
      <c r="X98" s="5">
        <f>IFERROR(VLOOKUP($E98,リスト用!$M:$N,2,FALSE)*VLOOKUP($J98,リスト用!$H:$I,2,FALSE)*O98*W98,0)</f>
        <v>0</v>
      </c>
      <c r="Y98" s="5">
        <f>IFERROR(VLOOKUP($E98,リスト用!$M:$N,2,FALSE)*VLOOKUP($J98,リスト用!$H:$I,2,FALSE)*P98*W98,0)</f>
        <v>0</v>
      </c>
      <c r="AA98" s="5">
        <f t="shared" si="18"/>
        <v>0</v>
      </c>
      <c r="AB98" s="5">
        <f t="shared" si="19"/>
        <v>0</v>
      </c>
    </row>
    <row r="99" spans="1:28">
      <c r="A99" s="5" t="str">
        <f t="shared" si="10"/>
        <v/>
      </c>
      <c r="H99" s="49"/>
      <c r="I99" s="49"/>
      <c r="L99" s="41"/>
      <c r="M99" s="42" t="e">
        <f t="shared" si="11"/>
        <v>#NUM!</v>
      </c>
      <c r="N99" s="42" t="e">
        <f t="shared" si="12"/>
        <v>#NUM!</v>
      </c>
      <c r="O99" s="5">
        <f t="shared" si="13"/>
        <v>0</v>
      </c>
      <c r="P99" s="5" t="e">
        <f t="shared" si="14"/>
        <v>#NUM!</v>
      </c>
      <c r="Q99" s="5">
        <f>IF(I99&gt;'入力シート（基本情報）'!$I$1,1,0)</f>
        <v>0</v>
      </c>
      <c r="R99" s="5">
        <f>IFERROR(VLOOKUP($F99,リスト用!$P:$Q,2,FALSE)*VLOOKUP($J99,リスト用!$H:$I,2,FALSE)*O99*Q99,0)</f>
        <v>0</v>
      </c>
      <c r="S99" s="5">
        <f>IFERROR(VLOOKUP($F99,リスト用!$P:$Q,2,FALSE)*VLOOKUP($J99,リスト用!$H:$I,2,FALSE)*P99*Q99,0)</f>
        <v>0</v>
      </c>
      <c r="U99" s="5">
        <f t="shared" si="16"/>
        <v>0</v>
      </c>
      <c r="V99" s="5">
        <f t="shared" si="17"/>
        <v>0</v>
      </c>
      <c r="W99" s="5">
        <f t="shared" si="15"/>
        <v>1</v>
      </c>
      <c r="X99" s="5">
        <f>IFERROR(VLOOKUP($E99,リスト用!$M:$N,2,FALSE)*VLOOKUP($J99,リスト用!$H:$I,2,FALSE)*O99*W99,0)</f>
        <v>0</v>
      </c>
      <c r="Y99" s="5">
        <f>IFERROR(VLOOKUP($E99,リスト用!$M:$N,2,FALSE)*VLOOKUP($J99,リスト用!$H:$I,2,FALSE)*P99*W99,0)</f>
        <v>0</v>
      </c>
      <c r="AA99" s="5">
        <f t="shared" si="18"/>
        <v>0</v>
      </c>
      <c r="AB99" s="5">
        <f t="shared" si="19"/>
        <v>0</v>
      </c>
    </row>
    <row r="100" spans="1:28">
      <c r="A100" s="5" t="str">
        <f t="shared" si="10"/>
        <v/>
      </c>
      <c r="H100" s="49"/>
      <c r="I100" s="49"/>
      <c r="L100" s="41"/>
      <c r="M100" s="42" t="e">
        <f t="shared" si="11"/>
        <v>#NUM!</v>
      </c>
      <c r="N100" s="42" t="e">
        <f t="shared" si="12"/>
        <v>#NUM!</v>
      </c>
      <c r="O100" s="5">
        <f t="shared" si="13"/>
        <v>0</v>
      </c>
      <c r="P100" s="5" t="e">
        <f t="shared" si="14"/>
        <v>#NUM!</v>
      </c>
      <c r="Q100" s="5">
        <f>IF(I100&gt;'入力シート（基本情報）'!$I$1,1,0)</f>
        <v>0</v>
      </c>
      <c r="R100" s="5">
        <f>IFERROR(VLOOKUP($F100,リスト用!$P:$Q,2,FALSE)*VLOOKUP($J100,リスト用!$H:$I,2,FALSE)*O100*Q100,0)</f>
        <v>0</v>
      </c>
      <c r="S100" s="5">
        <f>IFERROR(VLOOKUP($F100,リスト用!$P:$Q,2,FALSE)*VLOOKUP($J100,リスト用!$H:$I,2,FALSE)*P100*Q100,0)</f>
        <v>0</v>
      </c>
      <c r="U100" s="5">
        <f t="shared" si="16"/>
        <v>0</v>
      </c>
      <c r="V100" s="5">
        <f t="shared" si="17"/>
        <v>0</v>
      </c>
      <c r="W100" s="5">
        <f t="shared" si="15"/>
        <v>1</v>
      </c>
      <c r="X100" s="5">
        <f>IFERROR(VLOOKUP($E100,リスト用!$M:$N,2,FALSE)*VLOOKUP($J100,リスト用!$H:$I,2,FALSE)*O100*W100,0)</f>
        <v>0</v>
      </c>
      <c r="Y100" s="5">
        <f>IFERROR(VLOOKUP($E100,リスト用!$M:$N,2,FALSE)*VLOOKUP($J100,リスト用!$H:$I,2,FALSE)*P100*W100,0)</f>
        <v>0</v>
      </c>
      <c r="AA100" s="5">
        <f t="shared" si="18"/>
        <v>0</v>
      </c>
      <c r="AB100" s="5">
        <f t="shared" si="19"/>
        <v>0</v>
      </c>
    </row>
    <row r="101" spans="1:28">
      <c r="A101" s="5" t="str">
        <f t="shared" si="10"/>
        <v/>
      </c>
      <c r="H101" s="49"/>
      <c r="I101" s="49"/>
      <c r="L101" s="41"/>
      <c r="M101" s="42" t="e">
        <f t="shared" si="11"/>
        <v>#NUM!</v>
      </c>
      <c r="N101" s="42" t="e">
        <f t="shared" si="12"/>
        <v>#NUM!</v>
      </c>
      <c r="O101" s="5">
        <f t="shared" si="13"/>
        <v>0</v>
      </c>
      <c r="P101" s="5" t="e">
        <f t="shared" si="14"/>
        <v>#NUM!</v>
      </c>
      <c r="Q101" s="5">
        <f>IF(I101&gt;'入力シート（基本情報）'!$I$1,1,0)</f>
        <v>0</v>
      </c>
      <c r="R101" s="5">
        <f>IFERROR(VLOOKUP($F101,リスト用!$P:$Q,2,FALSE)*VLOOKUP($J101,リスト用!$H:$I,2,FALSE)*O101*Q101,0)</f>
        <v>0</v>
      </c>
      <c r="S101" s="5">
        <f>IFERROR(VLOOKUP($F101,リスト用!$P:$Q,2,FALSE)*VLOOKUP($J101,リスト用!$H:$I,2,FALSE)*P101*Q101,0)</f>
        <v>0</v>
      </c>
      <c r="U101" s="5">
        <f t="shared" si="16"/>
        <v>0</v>
      </c>
      <c r="V101" s="5">
        <f t="shared" si="17"/>
        <v>0</v>
      </c>
      <c r="W101" s="5">
        <f t="shared" si="15"/>
        <v>1</v>
      </c>
      <c r="X101" s="5">
        <f>IFERROR(VLOOKUP($E101,リスト用!$M:$N,2,FALSE)*VLOOKUP($J101,リスト用!$H:$I,2,FALSE)*O101*W101,0)</f>
        <v>0</v>
      </c>
      <c r="Y101" s="5">
        <f>IFERROR(VLOOKUP($E101,リスト用!$M:$N,2,FALSE)*VLOOKUP($J101,リスト用!$H:$I,2,FALSE)*P101*W101,0)</f>
        <v>0</v>
      </c>
      <c r="AA101" s="5">
        <f t="shared" si="18"/>
        <v>0</v>
      </c>
      <c r="AB101" s="5">
        <f t="shared" si="19"/>
        <v>0</v>
      </c>
    </row>
  </sheetData>
  <sheetProtection algorithmName="SHA-512" hashValue="35wdV+dVR76CeLMNeVNhMgzjJBUjRyCtZ4Adfx+0KRnY9yc8nY+Y/htDt5piZw3qih2EzbhWxSOWApDRQ+UiPg==" saltValue="Tnff9p9bvID3wEuRUu6plQ==" spinCount="100000" sheet="1" objects="1" scenarios="1" selectLockedCells="1"/>
  <dataConsolidate/>
  <phoneticPr fontId="1"/>
  <conditionalFormatting sqref="C1:C1048576 E1:E1048576">
    <cfRule type="expression" dxfId="16" priority="11">
      <formula>AND($A1&lt;&gt;"",ISBLANK($D1),ISBLANK(C1),$J1&lt;&gt;"29時間未満、在家庭、浪人等",$E1&lt;&gt;"在家庭")</formula>
    </cfRule>
  </conditionalFormatting>
  <conditionalFormatting sqref="D1:D1048576">
    <cfRule type="expression" dxfId="15" priority="7">
      <formula>AND($E1&lt;&gt;"学生",$A1&lt;&gt;"",$D1&lt;&gt;"学校区分")</formula>
    </cfRule>
  </conditionalFormatting>
  <conditionalFormatting sqref="D1:E1048576 G1:J1048576">
    <cfRule type="expression" dxfId="14" priority="15">
      <formula>AND($A1="",NOT(ISBLANK(D1)))</formula>
    </cfRule>
  </conditionalFormatting>
  <conditionalFormatting sqref="D2:E2">
    <cfRule type="expression" dxfId="13" priority="19">
      <formula>AND($D$2&lt;&gt;"高校２",$D$2&lt;&gt;"高校３")</formula>
    </cfRule>
  </conditionalFormatting>
  <conditionalFormatting sqref="D1:J1048576">
    <cfRule type="expression" dxfId="12" priority="1">
      <formula>AND($A1="",NOT(ISBLANK(D1)),ROW(D1)&lt;&gt;2)</formula>
    </cfRule>
  </conditionalFormatting>
  <conditionalFormatting sqref="F1:F1048576">
    <cfRule type="expression" dxfId="11" priority="2">
      <formula>AND($E1&lt;&gt;"土木経験",$A1&lt;&gt;"",$F1&lt;&gt;"業務内容")</formula>
    </cfRule>
  </conditionalFormatting>
  <conditionalFormatting sqref="G1:G1048576">
    <cfRule type="expression" dxfId="10" priority="8">
      <formula>AND(OR(LEFT(E1,3)="その他",RIGHT(E1,2)="経験"),ISBLANK(G1))</formula>
    </cfRule>
  </conditionalFormatting>
  <conditionalFormatting sqref="H1:H1048576">
    <cfRule type="expression" dxfId="9" priority="18">
      <formula>AND($A1&gt;1,$A1&lt;101,I1048576+1&lt;&gt;H1)</formula>
    </cfRule>
  </conditionalFormatting>
  <conditionalFormatting sqref="H2:J1048576">
    <cfRule type="expression" dxfId="8" priority="24">
      <formula>AND($A2&lt;&gt;"",ISBLANK(H2))</formula>
    </cfRule>
  </conditionalFormatting>
  <conditionalFormatting sqref="I1:I1048576">
    <cfRule type="expression" dxfId="7" priority="17">
      <formula>AND($A1&gt;1,$A1&lt;101,H1&gt;I1)</formula>
    </cfRule>
  </conditionalFormatting>
  <conditionalFormatting sqref="J1:J1048576">
    <cfRule type="expression" dxfId="6" priority="12">
      <formula>AND(J1="休職等（３か月以上のもの）",O1*30+P1&lt;90)</formula>
    </cfRule>
    <cfRule type="expression" dxfId="5" priority="13">
      <formula>AND(NOT(ISBLANK(D1)),J1&lt;&gt;"正規課程",J1&lt;&gt;"休学、留年等",J1&lt;&gt;$J$1)</formula>
    </cfRule>
    <cfRule type="expression" dxfId="4" priority="14">
      <formula>AND(ISBLANK(D1),OR(J1="正規課程",J1="休学、留年等"))</formula>
    </cfRule>
  </conditionalFormatting>
  <conditionalFormatting sqref="K3">
    <cfRule type="expression" dxfId="2" priority="5">
      <formula>K3&lt;L3</formula>
    </cfRule>
  </conditionalFormatting>
  <conditionalFormatting sqref="M1:S1 AA1:AB1 M2:AB1048576">
    <cfRule type="expression" dxfId="1" priority="10">
      <formula>AND(ISERROR($M1),ISERROR($N1))</formula>
    </cfRule>
  </conditionalFormatting>
  <conditionalFormatting sqref="V1:Y1">
    <cfRule type="expression" dxfId="0" priority="9">
      <formula>AND(ISERROR($M1),ISERROR($N1))</formula>
    </cfRule>
  </conditionalFormatting>
  <dataValidations xWindow="700" yWindow="38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700" yWindow="380" count="3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リスト用!$M$1:$M$5</xm:f>
          </x14:formula1>
          <xm:sqref>E2:E1048576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C10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ColWidth="9" defaultRowHeight="14.4" outlineLevelCol="1"/>
  <cols>
    <col min="1" max="1" width="4.3984375" style="5" bestFit="1" customWidth="1"/>
    <col min="2" max="3" width="35.69921875" style="5" customWidth="1"/>
    <col min="4" max="4" width="15.8984375" style="5" bestFit="1" customWidth="1"/>
    <col min="5" max="5" width="15.8984375" style="37" customWidth="1"/>
    <col min="6" max="6" width="15.8984375" style="37" hidden="1" customWidth="1" outlineLevel="1"/>
    <col min="7" max="7" width="40.59765625" style="5" customWidth="1" collapsed="1"/>
    <col min="8" max="9" width="11.59765625" style="37" bestFit="1" customWidth="1"/>
    <col min="10" max="10" width="22.19921875" style="37" customWidth="1"/>
    <col min="11" max="11" width="18.3984375" style="6" bestFit="1" customWidth="1"/>
    <col min="12" max="12" width="9" style="5"/>
    <col min="13" max="14" width="10.5" style="5" hidden="1" customWidth="1" outlineLevel="1"/>
    <col min="15" max="28" width="9" style="5" hidden="1" customWidth="1" outlineLevel="1"/>
    <col min="29" max="29" width="9" style="5" collapsed="1"/>
    <col min="30" max="16384" width="9" style="5"/>
  </cols>
  <sheetData>
    <row r="1" spans="1:28">
      <c r="A1" s="5" t="s">
        <v>135</v>
      </c>
      <c r="B1" s="5" t="s">
        <v>132</v>
      </c>
      <c r="C1" s="5" t="s">
        <v>264</v>
      </c>
      <c r="D1" s="5" t="s">
        <v>151</v>
      </c>
      <c r="E1" s="37" t="s">
        <v>275</v>
      </c>
      <c r="F1" s="5" t="s">
        <v>281</v>
      </c>
      <c r="G1" s="5" t="s">
        <v>276</v>
      </c>
      <c r="H1" s="37" t="s">
        <v>257</v>
      </c>
      <c r="I1" s="37" t="s">
        <v>258</v>
      </c>
      <c r="J1" s="37" t="s">
        <v>263</v>
      </c>
      <c r="K1" s="38"/>
      <c r="O1" s="5" t="s">
        <v>261</v>
      </c>
      <c r="P1" s="5" t="s">
        <v>262</v>
      </c>
      <c r="Q1" s="5" t="s">
        <v>277</v>
      </c>
      <c r="R1" s="5">
        <f>SUM(U2:U103)</f>
        <v>0</v>
      </c>
      <c r="S1" s="5">
        <f>SUM(V2:V103)</f>
        <v>0</v>
      </c>
      <c r="T1" s="5">
        <f>R1+INT(S1/30)+IF(MOD(S1,30)=0,0,1)</f>
        <v>0</v>
      </c>
      <c r="W1" s="5" t="s">
        <v>278</v>
      </c>
      <c r="X1" s="5">
        <f>SUM(AA2:AA103)</f>
        <v>230</v>
      </c>
      <c r="Y1" s="5">
        <f>SUM(AB2:AB103)</f>
        <v>0</v>
      </c>
      <c r="Z1" s="5">
        <f>X1+INT(Y1/30)+IF(MOD(Y1,30)=0,0,1)</f>
        <v>230</v>
      </c>
    </row>
    <row r="2" spans="1:28">
      <c r="A2" s="5">
        <f>IF(ISBLANK(B2),"",ROW()-1)</f>
        <v>1</v>
      </c>
      <c r="B2" s="23" t="s">
        <v>279</v>
      </c>
      <c r="C2" s="25"/>
      <c r="D2" s="23" t="s">
        <v>140</v>
      </c>
      <c r="E2" s="39" t="s">
        <v>273</v>
      </c>
      <c r="F2" s="40"/>
      <c r="G2" s="23"/>
      <c r="H2" s="57">
        <v>37347</v>
      </c>
      <c r="I2" s="57">
        <v>38442</v>
      </c>
      <c r="J2" s="39" t="s">
        <v>154</v>
      </c>
      <c r="K2" s="35" t="s">
        <v>282</v>
      </c>
      <c r="L2" s="41"/>
      <c r="M2" s="42">
        <f>EOMONTH(H2-1,0)+1</f>
        <v>37347</v>
      </c>
      <c r="N2" s="42">
        <f>EOMONTH(I2+1,-1)</f>
        <v>38442</v>
      </c>
      <c r="O2" s="5">
        <f>IFERROR(DATEDIF(M2,N2+1,"M"),0)</f>
        <v>36</v>
      </c>
      <c r="P2" s="5">
        <f>IF(N2+1&lt;M2,I2-H2+1,(M2-H2)+(I2-N2))</f>
        <v>0</v>
      </c>
      <c r="Q2" s="5">
        <f>IF(I2&gt;'入力シート（基本情報）'!$I$1,1,0)</f>
        <v>1</v>
      </c>
      <c r="R2" s="5">
        <f>IFERROR(VLOOKUP($F2,リスト用!$P:$Q,2,FALSE)*VLOOKUP($J2,リスト用!$H:$I,2,FALSE)*O2*Q2,0)</f>
        <v>0</v>
      </c>
      <c r="S2" s="5">
        <f>IFERROR(VLOOKUP($F2,リスト用!$P:$Q,2,FALSE)*VLOOKUP($J2,リスト用!$H:$I,2,FALSE)*P2*Q2,0)</f>
        <v>0</v>
      </c>
      <c r="U2" s="5">
        <f>INT(R2)</f>
        <v>0</v>
      </c>
      <c r="V2" s="5">
        <f>(R2-U2)*30+S2</f>
        <v>0</v>
      </c>
      <c r="W2" s="5">
        <f>IF(D2="高校３",0,1)</f>
        <v>0</v>
      </c>
      <c r="X2" s="5">
        <f>IFERROR(VLOOKUP($E2,リスト用!$M:$N,2,FALSE)*VLOOKUP($J2,リスト用!$H:$I,2,FALSE)*O2*W2,0)</f>
        <v>0</v>
      </c>
      <c r="Y2" s="5">
        <f>IFERROR(VLOOKUP($E2,リスト用!$M:$N,2,FALSE)*VLOOKUP($J2,リスト用!$H:$I,2,FALSE)*P2*W2,0)</f>
        <v>0</v>
      </c>
      <c r="AA2" s="5">
        <f>INT(X2)</f>
        <v>0</v>
      </c>
      <c r="AB2" s="5">
        <f>(X2-AA2)*30+Y2</f>
        <v>0</v>
      </c>
    </row>
    <row r="3" spans="1:28">
      <c r="A3" s="5">
        <f>IF(ISBLANK(B3),"",ROW()-1)</f>
        <v>2</v>
      </c>
      <c r="B3" s="23" t="s">
        <v>244</v>
      </c>
      <c r="C3" s="25"/>
      <c r="D3" s="58"/>
      <c r="E3" s="39" t="s">
        <v>244</v>
      </c>
      <c r="F3" s="40"/>
      <c r="G3" s="23" t="s">
        <v>283</v>
      </c>
      <c r="H3" s="57">
        <v>38443</v>
      </c>
      <c r="I3" s="57">
        <v>38807</v>
      </c>
      <c r="J3" s="39" t="s">
        <v>252</v>
      </c>
      <c r="K3" s="36"/>
      <c r="L3" s="41"/>
      <c r="M3" s="42"/>
      <c r="N3" s="42"/>
    </row>
    <row r="4" spans="1:28">
      <c r="A4" s="5">
        <f t="shared" ref="A4:A14" si="0">IF(ISBLANK(B4),"",ROW()-1)</f>
        <v>3</v>
      </c>
      <c r="B4" s="23" t="s">
        <v>244</v>
      </c>
      <c r="C4" s="25"/>
      <c r="D4" s="59" t="s">
        <v>145</v>
      </c>
      <c r="E4" s="39" t="s">
        <v>273</v>
      </c>
      <c r="F4" s="40"/>
      <c r="G4" s="23"/>
      <c r="H4" s="57">
        <v>38808</v>
      </c>
      <c r="I4" s="57">
        <v>40268</v>
      </c>
      <c r="J4" s="39" t="s">
        <v>154</v>
      </c>
      <c r="K4" s="44">
        <f>T1</f>
        <v>0</v>
      </c>
      <c r="L4" s="41"/>
      <c r="M4" s="42">
        <f t="shared" ref="M4:M68" si="1">EOMONTH(H4-1,0)+1</f>
        <v>38808</v>
      </c>
      <c r="N4" s="42">
        <f t="shared" ref="N4:N68" si="2">EOMONTH(I4+1,-1)</f>
        <v>40268</v>
      </c>
      <c r="O4" s="5">
        <f t="shared" ref="O4:O68" si="3">IFERROR(DATEDIF(M4,N4+1,"M"),0)</f>
        <v>48</v>
      </c>
      <c r="P4" s="5">
        <f t="shared" ref="P4:P68" si="4">IF(N4+1&lt;M4,I4-H4+1,(M4-H4)+(I4-N4))</f>
        <v>0</v>
      </c>
      <c r="Q4" s="5">
        <f>IF(I4&gt;'入力シート（基本情報）'!$I$1,1,0)</f>
        <v>1</v>
      </c>
      <c r="R4" s="5">
        <f>IFERROR(VLOOKUP($F4,リスト用!$P:$Q,2,FALSE)*VLOOKUP($J4,リスト用!$H:$I,2,FALSE)*O4*Q4,0)</f>
        <v>0</v>
      </c>
      <c r="S4" s="5">
        <f>IFERROR(VLOOKUP($F4,リスト用!$P:$Q,2,FALSE)*VLOOKUP($J4,リスト用!$H:$I,2,FALSE)*P4*Q4,0)</f>
        <v>0</v>
      </c>
      <c r="U4" s="5">
        <f>INT(R4)</f>
        <v>0</v>
      </c>
      <c r="V4" s="5">
        <f>(R4-U4)*30+S4</f>
        <v>0</v>
      </c>
      <c r="W4" s="5">
        <f t="shared" ref="W4:W68" si="5">IF(D4="高校３",0,1)</f>
        <v>1</v>
      </c>
      <c r="X4" s="5">
        <f>IFERROR(VLOOKUP($E4,リスト用!$M:$N,2,FALSE)*VLOOKUP($J4,リスト用!$H:$I,2,FALSE)*O4*W4,0)</f>
        <v>48</v>
      </c>
      <c r="Y4" s="5">
        <f>IFERROR(VLOOKUP($E4,リスト用!$M:$N,2,FALSE)*VLOOKUP($J4,リスト用!$H:$I,2,FALSE)*P4*W4,0)</f>
        <v>0</v>
      </c>
      <c r="AA4" s="5">
        <f>INT(X4)</f>
        <v>48</v>
      </c>
      <c r="AB4" s="5">
        <f>(X4-AA4)*30+Y4</f>
        <v>0</v>
      </c>
    </row>
    <row r="5" spans="1:28">
      <c r="A5" s="5">
        <f t="shared" si="0"/>
        <v>4</v>
      </c>
      <c r="B5" s="23" t="s">
        <v>280</v>
      </c>
      <c r="C5" s="25"/>
      <c r="D5" s="23" t="s">
        <v>145</v>
      </c>
      <c r="E5" s="39" t="s">
        <v>273</v>
      </c>
      <c r="F5" s="40"/>
      <c r="G5" s="23" t="s">
        <v>286</v>
      </c>
      <c r="H5" s="57">
        <v>40269</v>
      </c>
      <c r="I5" s="57">
        <v>40633</v>
      </c>
      <c r="J5" s="39" t="s">
        <v>253</v>
      </c>
      <c r="K5" s="46"/>
      <c r="L5" s="41"/>
      <c r="M5" s="42"/>
      <c r="N5" s="42"/>
    </row>
    <row r="6" spans="1:28">
      <c r="A6" s="5">
        <f t="shared" si="0"/>
        <v>5</v>
      </c>
      <c r="B6" s="23" t="s">
        <v>280</v>
      </c>
      <c r="C6" s="25"/>
      <c r="D6" s="23" t="s">
        <v>149</v>
      </c>
      <c r="E6" s="39" t="s">
        <v>273</v>
      </c>
      <c r="F6" s="40"/>
      <c r="G6" s="45"/>
      <c r="H6" s="57">
        <v>40634</v>
      </c>
      <c r="I6" s="57">
        <v>41364</v>
      </c>
      <c r="J6" s="39" t="s">
        <v>154</v>
      </c>
      <c r="K6" s="47"/>
      <c r="L6" s="41"/>
      <c r="M6" s="42">
        <f t="shared" si="1"/>
        <v>40634</v>
      </c>
      <c r="N6" s="42">
        <f t="shared" si="2"/>
        <v>41364</v>
      </c>
      <c r="O6" s="5">
        <f t="shared" si="3"/>
        <v>24</v>
      </c>
      <c r="P6" s="5">
        <f t="shared" si="4"/>
        <v>0</v>
      </c>
      <c r="Q6" s="5">
        <f>IF(I6&gt;'入力シート（基本情報）'!$I$1,1,0)</f>
        <v>1</v>
      </c>
      <c r="R6" s="5">
        <f>IFERROR(VLOOKUP($F6,リスト用!$P:$Q,2,FALSE)*VLOOKUP($J6,リスト用!$H:$I,2,FALSE)*O6*Q6,0)</f>
        <v>0</v>
      </c>
      <c r="S6" s="5">
        <f>IFERROR(VLOOKUP($F6,リスト用!$P:$Q,2,FALSE)*VLOOKUP($J6,リスト用!$H:$I,2,FALSE)*P6*Q6,0)</f>
        <v>0</v>
      </c>
      <c r="U6" s="5">
        <f t="shared" ref="U6:U69" si="6">INT(R6)</f>
        <v>0</v>
      </c>
      <c r="V6" s="5">
        <f t="shared" ref="V6:V69" si="7">(R6-U6)*30+S6</f>
        <v>0</v>
      </c>
      <c r="W6" s="5">
        <f t="shared" si="5"/>
        <v>1</v>
      </c>
      <c r="X6" s="5">
        <f>IFERROR(VLOOKUP($E6,リスト用!$M:$N,2,FALSE)*VLOOKUP($J6,リスト用!$H:$I,2,FALSE)*O6*W6,0)</f>
        <v>24</v>
      </c>
      <c r="Y6" s="5">
        <f>IFERROR(VLOOKUP($E6,リスト用!$M:$N,2,FALSE)*VLOOKUP($J6,リスト用!$H:$I,2,FALSE)*P6*W6,0)</f>
        <v>0</v>
      </c>
      <c r="AA6" s="5">
        <f t="shared" ref="AA6:AA69" si="8">INT(X6)</f>
        <v>24</v>
      </c>
      <c r="AB6" s="5">
        <f t="shared" ref="AB6:AB69" si="9">(X6-AA6)*30+Y6</f>
        <v>0</v>
      </c>
    </row>
    <row r="7" spans="1:28">
      <c r="A7" s="5">
        <f t="shared" si="0"/>
        <v>6</v>
      </c>
      <c r="B7" s="23" t="s">
        <v>260</v>
      </c>
      <c r="C7" s="25" t="s">
        <v>265</v>
      </c>
      <c r="D7" s="43"/>
      <c r="E7" s="39" t="s">
        <v>287</v>
      </c>
      <c r="F7" s="39"/>
      <c r="G7" s="56" t="s">
        <v>289</v>
      </c>
      <c r="H7" s="57">
        <v>41365</v>
      </c>
      <c r="I7" s="57">
        <v>42094</v>
      </c>
      <c r="J7" s="39" t="s">
        <v>255</v>
      </c>
      <c r="K7" s="25"/>
      <c r="L7" s="41"/>
      <c r="M7" s="42">
        <f t="shared" si="1"/>
        <v>41365</v>
      </c>
      <c r="N7" s="42">
        <f t="shared" si="2"/>
        <v>42094</v>
      </c>
      <c r="O7" s="5">
        <f t="shared" si="3"/>
        <v>24</v>
      </c>
      <c r="P7" s="5">
        <f t="shared" si="4"/>
        <v>0</v>
      </c>
      <c r="Q7" s="5">
        <f>IF(I7&gt;'入力シート（基本情報）'!$I$1,1,0)</f>
        <v>1</v>
      </c>
      <c r="R7" s="5">
        <f>IFERROR(VLOOKUP($F7,リスト用!$P:$Q,2,FALSE)*VLOOKUP($J7,リスト用!$H:$I,2,FALSE)*O7*Q7,0)</f>
        <v>0</v>
      </c>
      <c r="S7" s="5">
        <f>IFERROR(VLOOKUP($F7,リスト用!$P:$Q,2,FALSE)*VLOOKUP($J7,リスト用!$H:$I,2,FALSE)*P7*Q7,0)</f>
        <v>0</v>
      </c>
      <c r="U7" s="5">
        <f t="shared" si="6"/>
        <v>0</v>
      </c>
      <c r="V7" s="5">
        <f t="shared" si="7"/>
        <v>0</v>
      </c>
      <c r="W7" s="5">
        <f t="shared" si="5"/>
        <v>1</v>
      </c>
      <c r="X7" s="5">
        <f>IFERROR(VLOOKUP($E7,リスト用!$M:$N,2,FALSE)*VLOOKUP($J7,リスト用!$H:$I,2,FALSE)*O7*W7,0)</f>
        <v>24</v>
      </c>
      <c r="Y7" s="5">
        <f>IFERROR(VLOOKUP($E7,リスト用!$M:$N,2,FALSE)*VLOOKUP($J7,リスト用!$H:$I,2,FALSE)*P7*W7,0)</f>
        <v>0</v>
      </c>
      <c r="AA7" s="5">
        <f t="shared" si="8"/>
        <v>24</v>
      </c>
      <c r="AB7" s="5">
        <f t="shared" si="9"/>
        <v>0</v>
      </c>
    </row>
    <row r="8" spans="1:28">
      <c r="A8" s="5">
        <f t="shared" si="0"/>
        <v>7</v>
      </c>
      <c r="B8" s="23" t="s">
        <v>260</v>
      </c>
      <c r="C8" s="25" t="s">
        <v>266</v>
      </c>
      <c r="D8" s="43"/>
      <c r="E8" s="39" t="s">
        <v>287</v>
      </c>
      <c r="F8" s="39"/>
      <c r="G8" s="48"/>
      <c r="H8" s="57">
        <v>42095</v>
      </c>
      <c r="I8" s="57">
        <v>42155</v>
      </c>
      <c r="J8" s="39" t="s">
        <v>255</v>
      </c>
      <c r="K8" s="25"/>
      <c r="L8" s="41"/>
      <c r="M8" s="42">
        <f t="shared" si="1"/>
        <v>42095</v>
      </c>
      <c r="N8" s="42">
        <f t="shared" si="2"/>
        <v>42155</v>
      </c>
      <c r="O8" s="5">
        <f t="shared" si="3"/>
        <v>2</v>
      </c>
      <c r="P8" s="5">
        <f t="shared" si="4"/>
        <v>0</v>
      </c>
      <c r="Q8" s="5">
        <f>IF(I8&gt;'入力シート（基本情報）'!$I$1,1,0)</f>
        <v>1</v>
      </c>
      <c r="R8" s="5">
        <f>IFERROR(VLOOKUP($F8,リスト用!$P:$Q,2,FALSE)*VLOOKUP($J8,リスト用!$H:$I,2,FALSE)*O8*Q8,0)</f>
        <v>0</v>
      </c>
      <c r="S8" s="5">
        <f>IFERROR(VLOOKUP($F8,リスト用!$P:$Q,2,FALSE)*VLOOKUP($J8,リスト用!$H:$I,2,FALSE)*P8*Q8,0)</f>
        <v>0</v>
      </c>
      <c r="U8" s="5">
        <f t="shared" si="6"/>
        <v>0</v>
      </c>
      <c r="V8" s="5">
        <f t="shared" si="7"/>
        <v>0</v>
      </c>
      <c r="W8" s="5">
        <f t="shared" si="5"/>
        <v>1</v>
      </c>
      <c r="X8" s="5">
        <f>IFERROR(VLOOKUP($E8,リスト用!$M:$N,2,FALSE)*VLOOKUP($J8,リスト用!$H:$I,2,FALSE)*O8*W8,0)</f>
        <v>2</v>
      </c>
      <c r="Y8" s="5">
        <f>IFERROR(VLOOKUP($E8,リスト用!$M:$N,2,FALSE)*VLOOKUP($J8,リスト用!$H:$I,2,FALSE)*P8*W8,0)</f>
        <v>0</v>
      </c>
      <c r="AA8" s="5">
        <f t="shared" si="8"/>
        <v>2</v>
      </c>
      <c r="AB8" s="5">
        <f t="shared" si="9"/>
        <v>0</v>
      </c>
    </row>
    <row r="9" spans="1:28">
      <c r="A9" s="5">
        <f t="shared" si="0"/>
        <v>8</v>
      </c>
      <c r="B9" s="23" t="s">
        <v>260</v>
      </c>
      <c r="C9" s="25" t="s">
        <v>266</v>
      </c>
      <c r="D9" s="43"/>
      <c r="E9" s="39" t="s">
        <v>274</v>
      </c>
      <c r="F9" s="40"/>
      <c r="G9" s="23" t="s">
        <v>267</v>
      </c>
      <c r="H9" s="57">
        <v>42156</v>
      </c>
      <c r="I9" s="57">
        <v>42308</v>
      </c>
      <c r="J9" s="39" t="s">
        <v>259</v>
      </c>
      <c r="K9" s="24"/>
      <c r="L9" s="41"/>
      <c r="M9" s="42">
        <f t="shared" si="1"/>
        <v>42156</v>
      </c>
      <c r="N9" s="42">
        <f t="shared" si="2"/>
        <v>42308</v>
      </c>
      <c r="O9" s="5">
        <f t="shared" si="3"/>
        <v>5</v>
      </c>
      <c r="P9" s="5">
        <f t="shared" si="4"/>
        <v>0</v>
      </c>
      <c r="Q9" s="5">
        <f>IF(I9&gt;'入力シート（基本情報）'!$I$1,1,0)</f>
        <v>1</v>
      </c>
      <c r="R9" s="5">
        <f>IFERROR(VLOOKUP($F9,リスト用!$P:$Q,2,FALSE)*VLOOKUP($J9,リスト用!$H:$I,2,FALSE)*O9*Q9,0)</f>
        <v>0</v>
      </c>
      <c r="S9" s="5">
        <f>IFERROR(VLOOKUP($F9,リスト用!$P:$Q,2,FALSE)*VLOOKUP($J9,リスト用!$H:$I,2,FALSE)*P9*Q9,0)</f>
        <v>0</v>
      </c>
      <c r="U9" s="5">
        <f t="shared" si="6"/>
        <v>0</v>
      </c>
      <c r="V9" s="5">
        <f t="shared" si="7"/>
        <v>0</v>
      </c>
      <c r="W9" s="5">
        <f t="shared" si="5"/>
        <v>1</v>
      </c>
      <c r="X9" s="5">
        <f>IFERROR(VLOOKUP($E9,リスト用!$M:$N,2,FALSE)*VLOOKUP($J9,リスト用!$H:$I,2,FALSE)*O9*W9,0)</f>
        <v>0</v>
      </c>
      <c r="Y9" s="5">
        <f>IFERROR(VLOOKUP($E9,リスト用!$M:$N,2,FALSE)*VLOOKUP($J9,リスト用!$H:$I,2,FALSE)*P9*W9,0)</f>
        <v>0</v>
      </c>
      <c r="AA9" s="5">
        <f t="shared" si="8"/>
        <v>0</v>
      </c>
      <c r="AB9" s="5">
        <f t="shared" si="9"/>
        <v>0</v>
      </c>
    </row>
    <row r="10" spans="1:28">
      <c r="A10" s="5">
        <f t="shared" si="0"/>
        <v>9</v>
      </c>
      <c r="B10" s="23" t="s">
        <v>260</v>
      </c>
      <c r="C10" s="25" t="s">
        <v>266</v>
      </c>
      <c r="D10" s="43"/>
      <c r="E10" s="39" t="s">
        <v>288</v>
      </c>
      <c r="F10" s="60"/>
      <c r="G10" s="48"/>
      <c r="H10" s="57">
        <v>42309</v>
      </c>
      <c r="I10" s="57">
        <v>42366</v>
      </c>
      <c r="J10" s="39" t="s">
        <v>255</v>
      </c>
      <c r="K10" s="24"/>
      <c r="L10" s="41"/>
      <c r="M10" s="42">
        <f t="shared" si="1"/>
        <v>42309</v>
      </c>
      <c r="N10" s="42">
        <f t="shared" si="2"/>
        <v>42338</v>
      </c>
      <c r="O10" s="5">
        <f t="shared" si="3"/>
        <v>1</v>
      </c>
      <c r="P10" s="5">
        <f t="shared" si="4"/>
        <v>28</v>
      </c>
      <c r="Q10" s="5">
        <f>IF(I10&gt;'入力シート（基本情報）'!$I$1,1,0)</f>
        <v>1</v>
      </c>
      <c r="R10" s="5">
        <f>IFERROR(VLOOKUP($F10,リスト用!$P:$Q,2,FALSE)*VLOOKUP($J10,リスト用!$H:$I,2,FALSE)*O10*Q10,0)</f>
        <v>0</v>
      </c>
      <c r="S10" s="5">
        <f>IFERROR(VLOOKUP($F10,リスト用!$P:$Q,2,FALSE)*VLOOKUP($J10,リスト用!$H:$I,2,FALSE)*P10*Q10,0)</f>
        <v>0</v>
      </c>
      <c r="U10" s="5">
        <f t="shared" si="6"/>
        <v>0</v>
      </c>
      <c r="V10" s="5">
        <f t="shared" si="7"/>
        <v>0</v>
      </c>
      <c r="W10" s="5">
        <f t="shared" si="5"/>
        <v>1</v>
      </c>
      <c r="X10" s="5">
        <f>IFERROR(VLOOKUP($E10,リスト用!$M:$N,2,FALSE)*VLOOKUP($J10,リスト用!$H:$I,2,FALSE)*O10*W10,0)</f>
        <v>0</v>
      </c>
      <c r="Y10" s="5">
        <f>IFERROR(VLOOKUP($E10,リスト用!$M:$N,2,FALSE)*VLOOKUP($J10,リスト用!$H:$I,2,FALSE)*P10*W10,0)</f>
        <v>0</v>
      </c>
      <c r="AA10" s="5">
        <f t="shared" si="8"/>
        <v>0</v>
      </c>
      <c r="AB10" s="5">
        <f t="shared" si="9"/>
        <v>0</v>
      </c>
    </row>
    <row r="11" spans="1:28">
      <c r="A11" s="5">
        <f t="shared" si="0"/>
        <v>10</v>
      </c>
      <c r="B11" s="23" t="s">
        <v>244</v>
      </c>
      <c r="C11" s="25"/>
      <c r="D11" s="43"/>
      <c r="E11" s="39" t="s">
        <v>244</v>
      </c>
      <c r="F11" s="40"/>
      <c r="G11" s="23"/>
      <c r="H11" s="57">
        <v>42367</v>
      </c>
      <c r="I11" s="57">
        <v>42372</v>
      </c>
      <c r="J11" s="39" t="s">
        <v>252</v>
      </c>
      <c r="K11" s="24"/>
      <c r="L11" s="41"/>
      <c r="M11" s="42">
        <f t="shared" si="1"/>
        <v>42370</v>
      </c>
      <c r="N11" s="42">
        <f t="shared" si="2"/>
        <v>42369</v>
      </c>
      <c r="O11" s="5">
        <f t="shared" si="3"/>
        <v>0</v>
      </c>
      <c r="P11" s="5">
        <f t="shared" si="4"/>
        <v>6</v>
      </c>
      <c r="Q11" s="5">
        <f>IF(I11&gt;'入力シート（基本情報）'!$I$1,1,0)</f>
        <v>1</v>
      </c>
      <c r="R11" s="5">
        <f>IFERROR(VLOOKUP($F11,リスト用!$P:$Q,2,FALSE)*VLOOKUP($J11,リスト用!$H:$I,2,FALSE)*O11*Q11,0)</f>
        <v>0</v>
      </c>
      <c r="S11" s="5">
        <f>IFERROR(VLOOKUP($F11,リスト用!$P:$Q,2,FALSE)*VLOOKUP($J11,リスト用!$H:$I,2,FALSE)*P11*Q11,0)</f>
        <v>0</v>
      </c>
      <c r="U11" s="5">
        <f t="shared" si="6"/>
        <v>0</v>
      </c>
      <c r="V11" s="5">
        <f t="shared" si="7"/>
        <v>0</v>
      </c>
      <c r="W11" s="5">
        <f t="shared" si="5"/>
        <v>1</v>
      </c>
      <c r="X11" s="5">
        <f>IFERROR(VLOOKUP($E11,リスト用!$M:$N,2,FALSE)*VLOOKUP($J11,リスト用!$H:$I,2,FALSE)*O11*W11,0)</f>
        <v>0</v>
      </c>
      <c r="Y11" s="5">
        <f>IFERROR(VLOOKUP($E11,リスト用!$M:$N,2,FALSE)*VLOOKUP($J11,リスト用!$H:$I,2,FALSE)*P11*W11,0)</f>
        <v>0</v>
      </c>
      <c r="AA11" s="5">
        <f t="shared" si="8"/>
        <v>0</v>
      </c>
      <c r="AB11" s="5">
        <f t="shared" si="9"/>
        <v>0</v>
      </c>
    </row>
    <row r="12" spans="1:28">
      <c r="A12" s="5">
        <f t="shared" si="0"/>
        <v>11</v>
      </c>
      <c r="B12" s="23" t="s">
        <v>268</v>
      </c>
      <c r="C12" s="25" t="s">
        <v>269</v>
      </c>
      <c r="D12" s="43"/>
      <c r="E12" s="39" t="s">
        <v>288</v>
      </c>
      <c r="F12" s="40"/>
      <c r="G12" s="23" t="s">
        <v>245</v>
      </c>
      <c r="H12" s="57">
        <v>42373</v>
      </c>
      <c r="I12" s="57">
        <v>42429</v>
      </c>
      <c r="J12" s="39" t="s">
        <v>153</v>
      </c>
      <c r="K12" s="24"/>
      <c r="L12" s="41"/>
      <c r="M12" s="42">
        <f t="shared" si="1"/>
        <v>42401</v>
      </c>
      <c r="N12" s="42">
        <f t="shared" si="2"/>
        <v>42429</v>
      </c>
      <c r="O12" s="5">
        <f t="shared" si="3"/>
        <v>1</v>
      </c>
      <c r="P12" s="5">
        <f t="shared" si="4"/>
        <v>28</v>
      </c>
      <c r="Q12" s="5">
        <f>IF(I12&gt;'入力シート（基本情報）'!$I$1,1,0)</f>
        <v>1</v>
      </c>
      <c r="R12" s="5">
        <f>IFERROR(VLOOKUP($F12,リスト用!$P:$Q,2,FALSE)*VLOOKUP($J12,リスト用!$H:$I,2,FALSE)*O12*Q12,0)</f>
        <v>0</v>
      </c>
      <c r="S12" s="5">
        <f>IFERROR(VLOOKUP($F12,リスト用!$P:$Q,2,FALSE)*VLOOKUP($J12,リスト用!$H:$I,2,FALSE)*P12*Q12,0)</f>
        <v>0</v>
      </c>
      <c r="U12" s="5">
        <f t="shared" si="6"/>
        <v>0</v>
      </c>
      <c r="V12" s="5">
        <f t="shared" si="7"/>
        <v>0</v>
      </c>
      <c r="W12" s="5">
        <f t="shared" si="5"/>
        <v>1</v>
      </c>
      <c r="X12" s="5">
        <f>IFERROR(VLOOKUP($E12,リスト用!$M:$N,2,FALSE)*VLOOKUP($J12,リスト用!$H:$I,2,FALSE)*O12*W12,0)</f>
        <v>0</v>
      </c>
      <c r="Y12" s="5">
        <f>IFERROR(VLOOKUP($E12,リスト用!$M:$N,2,FALSE)*VLOOKUP($J12,リスト用!$H:$I,2,FALSE)*P12*W12,0)</f>
        <v>0</v>
      </c>
      <c r="AA12" s="5">
        <f t="shared" si="8"/>
        <v>0</v>
      </c>
      <c r="AB12" s="5">
        <f t="shared" si="9"/>
        <v>0</v>
      </c>
    </row>
    <row r="13" spans="1:28">
      <c r="A13" s="5">
        <f t="shared" si="0"/>
        <v>12</v>
      </c>
      <c r="B13" s="23" t="s">
        <v>270</v>
      </c>
      <c r="C13" s="25"/>
      <c r="D13" s="43"/>
      <c r="E13" s="39" t="s">
        <v>244</v>
      </c>
      <c r="F13" s="40"/>
      <c r="G13" s="23"/>
      <c r="H13" s="57">
        <v>42430</v>
      </c>
      <c r="I13" s="57">
        <v>42460</v>
      </c>
      <c r="J13" s="39" t="s">
        <v>252</v>
      </c>
      <c r="K13" s="24"/>
      <c r="L13" s="41"/>
      <c r="M13" s="42">
        <f t="shared" si="1"/>
        <v>42430</v>
      </c>
      <c r="N13" s="42">
        <f t="shared" si="2"/>
        <v>42460</v>
      </c>
      <c r="O13" s="5">
        <f t="shared" si="3"/>
        <v>1</v>
      </c>
      <c r="P13" s="5">
        <f t="shared" si="4"/>
        <v>0</v>
      </c>
      <c r="Q13" s="5">
        <f>IF(I13&gt;'入力シート（基本情報）'!$I$1,1,0)</f>
        <v>1</v>
      </c>
      <c r="R13" s="5">
        <f>IFERROR(VLOOKUP($F13,リスト用!$P:$Q,2,FALSE)*VLOOKUP($J13,リスト用!$H:$I,2,FALSE)*O13*Q13,0)</f>
        <v>0</v>
      </c>
      <c r="S13" s="5">
        <f>IFERROR(VLOOKUP($F13,リスト用!$P:$Q,2,FALSE)*VLOOKUP($J13,リスト用!$H:$I,2,FALSE)*P13*Q13,0)</f>
        <v>0</v>
      </c>
      <c r="U13" s="5">
        <f t="shared" si="6"/>
        <v>0</v>
      </c>
      <c r="V13" s="5">
        <f t="shared" si="7"/>
        <v>0</v>
      </c>
      <c r="W13" s="5">
        <f t="shared" si="5"/>
        <v>1</v>
      </c>
      <c r="X13" s="5">
        <f>IFERROR(VLOOKUP($E13,リスト用!$M:$N,2,FALSE)*VLOOKUP($J13,リスト用!$H:$I,2,FALSE)*O13*W13,0)</f>
        <v>0</v>
      </c>
      <c r="Y13" s="5">
        <f>IFERROR(VLOOKUP($E13,リスト用!$M:$N,2,FALSE)*VLOOKUP($J13,リスト用!$H:$I,2,FALSE)*P13*W13,0)</f>
        <v>0</v>
      </c>
      <c r="AA13" s="5">
        <f t="shared" si="8"/>
        <v>0</v>
      </c>
      <c r="AB13" s="5">
        <f t="shared" si="9"/>
        <v>0</v>
      </c>
    </row>
    <row r="14" spans="1:28">
      <c r="A14" s="5">
        <f t="shared" si="0"/>
        <v>13</v>
      </c>
      <c r="B14" s="23" t="s">
        <v>271</v>
      </c>
      <c r="C14" s="25" t="s">
        <v>272</v>
      </c>
      <c r="D14" s="43"/>
      <c r="E14" s="39" t="s">
        <v>287</v>
      </c>
      <c r="F14" s="39"/>
      <c r="G14" s="56" t="s">
        <v>290</v>
      </c>
      <c r="H14" s="57">
        <v>42461</v>
      </c>
      <c r="I14" s="57">
        <v>46477</v>
      </c>
      <c r="J14" s="39" t="s">
        <v>255</v>
      </c>
      <c r="L14" s="41"/>
      <c r="M14" s="42">
        <f t="shared" si="1"/>
        <v>42461</v>
      </c>
      <c r="N14" s="42">
        <f t="shared" si="2"/>
        <v>46477</v>
      </c>
      <c r="O14" s="5">
        <f t="shared" si="3"/>
        <v>132</v>
      </c>
      <c r="P14" s="5">
        <f t="shared" si="4"/>
        <v>0</v>
      </c>
      <c r="Q14" s="5">
        <f>IF(I14&gt;'入力シート（基本情報）'!$I$1,1,0)</f>
        <v>1</v>
      </c>
      <c r="R14" s="5">
        <f>IFERROR(VLOOKUP($F14,リスト用!$P:$Q,2,FALSE)*VLOOKUP($J14,リスト用!$H:$I,2,FALSE)*O14*Q14,0)</f>
        <v>0</v>
      </c>
      <c r="S14" s="5">
        <f>IFERROR(VLOOKUP($F14,リスト用!$P:$Q,2,FALSE)*VLOOKUP($J14,リスト用!$H:$I,2,FALSE)*P14*Q14,0)</f>
        <v>0</v>
      </c>
      <c r="U14" s="5">
        <f t="shared" si="6"/>
        <v>0</v>
      </c>
      <c r="V14" s="5">
        <f t="shared" si="7"/>
        <v>0</v>
      </c>
      <c r="W14" s="5">
        <f t="shared" si="5"/>
        <v>1</v>
      </c>
      <c r="X14" s="5">
        <f>IFERROR(VLOOKUP($E14,リスト用!$M:$N,2,FALSE)*VLOOKUP($J14,リスト用!$H:$I,2,FALSE)*O14*W14,0)</f>
        <v>132</v>
      </c>
      <c r="Y14" s="5">
        <f>IFERROR(VLOOKUP($E14,リスト用!$M:$N,2,FALSE)*VLOOKUP($J14,リスト用!$H:$I,2,FALSE)*P14*W14,0)</f>
        <v>0</v>
      </c>
      <c r="AA14" s="5">
        <f t="shared" si="8"/>
        <v>132</v>
      </c>
      <c r="AB14" s="5">
        <f t="shared" si="9"/>
        <v>0</v>
      </c>
    </row>
    <row r="15" spans="1:28">
      <c r="A15" s="5" t="str">
        <f t="shared" ref="A15:A68" si="10">IF(ISBLANK(B15),"",ROW()-1)</f>
        <v/>
      </c>
      <c r="B15" s="23"/>
      <c r="C15" s="23"/>
      <c r="D15" s="23"/>
      <c r="E15" s="39"/>
      <c r="F15" s="39"/>
      <c r="G15" s="23"/>
      <c r="H15" s="53"/>
      <c r="I15" s="53"/>
      <c r="J15" s="39"/>
      <c r="L15" s="41"/>
      <c r="M15" s="42" t="e">
        <f t="shared" si="1"/>
        <v>#NUM!</v>
      </c>
      <c r="N15" s="42" t="e">
        <f t="shared" si="2"/>
        <v>#NUM!</v>
      </c>
      <c r="O15" s="5">
        <f t="shared" si="3"/>
        <v>0</v>
      </c>
      <c r="P15" s="5" t="e">
        <f t="shared" si="4"/>
        <v>#NUM!</v>
      </c>
      <c r="Q15" s="5">
        <f>IF(I15&gt;'入力シート（基本情報）'!$I$1,1,0)</f>
        <v>0</v>
      </c>
      <c r="R15" s="5">
        <f>IFERROR(VLOOKUP($F15,リスト用!$P:$Q,2,FALSE)*VLOOKUP($J15,リスト用!$H:$I,2,FALSE)*O15*Q15,0)</f>
        <v>0</v>
      </c>
      <c r="S15" s="5">
        <f>IFERROR(VLOOKUP($F15,リスト用!$P:$Q,2,FALSE)*VLOOKUP($J15,リスト用!$H:$I,2,FALSE)*P15*Q15,0)</f>
        <v>0</v>
      </c>
      <c r="U15" s="5">
        <f t="shared" si="6"/>
        <v>0</v>
      </c>
      <c r="V15" s="5">
        <f t="shared" si="7"/>
        <v>0</v>
      </c>
      <c r="W15" s="5">
        <f t="shared" si="5"/>
        <v>1</v>
      </c>
      <c r="X15" s="5">
        <f>IFERROR(VLOOKUP($E15,リスト用!$M:$N,2,FALSE)*VLOOKUP($J15,リスト用!$H:$I,2,FALSE)*O15*W15,0)</f>
        <v>0</v>
      </c>
      <c r="Y15" s="5">
        <f>IFERROR(VLOOKUP($E15,リスト用!$M:$N,2,FALSE)*VLOOKUP($J15,リスト用!$H:$I,2,FALSE)*P15*W15,0)</f>
        <v>0</v>
      </c>
      <c r="AA15" s="5">
        <f t="shared" si="8"/>
        <v>0</v>
      </c>
      <c r="AB15" s="5">
        <f t="shared" si="9"/>
        <v>0</v>
      </c>
    </row>
    <row r="16" spans="1:28">
      <c r="A16" s="5" t="str">
        <f t="shared" si="10"/>
        <v/>
      </c>
      <c r="H16" s="54"/>
      <c r="I16" s="54"/>
      <c r="L16" s="41"/>
      <c r="M16" s="42" t="e">
        <f t="shared" si="1"/>
        <v>#NUM!</v>
      </c>
      <c r="N16" s="42" t="e">
        <f t="shared" si="2"/>
        <v>#NUM!</v>
      </c>
      <c r="O16" s="5">
        <f t="shared" si="3"/>
        <v>0</v>
      </c>
      <c r="P16" s="5" t="e">
        <f t="shared" si="4"/>
        <v>#NUM!</v>
      </c>
      <c r="Q16" s="5">
        <f>IF(I16&gt;'入力シート（基本情報）'!$I$1,1,0)</f>
        <v>0</v>
      </c>
      <c r="R16" s="5">
        <f>IFERROR(VLOOKUP($F16,リスト用!$P:$Q,2,FALSE)*VLOOKUP($J16,リスト用!$H:$I,2,FALSE)*O16*Q16,0)</f>
        <v>0</v>
      </c>
      <c r="S16" s="5">
        <f>IFERROR(VLOOKUP($F16,リスト用!$P:$Q,2,FALSE)*VLOOKUP($J16,リスト用!$H:$I,2,FALSE)*P16*Q16,0)</f>
        <v>0</v>
      </c>
      <c r="U16" s="5">
        <f t="shared" si="6"/>
        <v>0</v>
      </c>
      <c r="V16" s="5">
        <f t="shared" si="7"/>
        <v>0</v>
      </c>
      <c r="W16" s="5">
        <f t="shared" si="5"/>
        <v>1</v>
      </c>
      <c r="X16" s="5">
        <f>IFERROR(VLOOKUP($E16,リスト用!$M:$N,2,FALSE)*VLOOKUP($J16,リスト用!$H:$I,2,FALSE)*O16*W16,0)</f>
        <v>0</v>
      </c>
      <c r="Y16" s="5">
        <f>IFERROR(VLOOKUP($E16,リスト用!$M:$N,2,FALSE)*VLOOKUP($J16,リスト用!$H:$I,2,FALSE)*P16*W16,0)</f>
        <v>0</v>
      </c>
      <c r="AA16" s="5">
        <f t="shared" si="8"/>
        <v>0</v>
      </c>
      <c r="AB16" s="5">
        <f t="shared" si="9"/>
        <v>0</v>
      </c>
    </row>
    <row r="17" spans="1:28">
      <c r="A17" s="5" t="str">
        <f t="shared" si="10"/>
        <v/>
      </c>
      <c r="H17" s="54"/>
      <c r="I17" s="54"/>
      <c r="L17" s="41"/>
      <c r="M17" s="42" t="e">
        <f t="shared" si="1"/>
        <v>#NUM!</v>
      </c>
      <c r="N17" s="42" t="e">
        <f t="shared" si="2"/>
        <v>#NUM!</v>
      </c>
      <c r="O17" s="5">
        <f t="shared" si="3"/>
        <v>0</v>
      </c>
      <c r="P17" s="5" t="e">
        <f t="shared" si="4"/>
        <v>#NUM!</v>
      </c>
      <c r="Q17" s="5">
        <f>IF(I17&gt;'入力シート（基本情報）'!$I$1,1,0)</f>
        <v>0</v>
      </c>
      <c r="R17" s="5">
        <f>IFERROR(VLOOKUP($F17,リスト用!$P:$Q,2,FALSE)*VLOOKUP($J17,リスト用!$H:$I,2,FALSE)*O17*Q17,0)</f>
        <v>0</v>
      </c>
      <c r="S17" s="5">
        <f>IFERROR(VLOOKUP($F17,リスト用!$P:$Q,2,FALSE)*VLOOKUP($J17,リスト用!$H:$I,2,FALSE)*P17*Q17,0)</f>
        <v>0</v>
      </c>
      <c r="U17" s="5">
        <f t="shared" si="6"/>
        <v>0</v>
      </c>
      <c r="V17" s="5">
        <f t="shared" si="7"/>
        <v>0</v>
      </c>
      <c r="W17" s="5">
        <f t="shared" si="5"/>
        <v>1</v>
      </c>
      <c r="X17" s="5">
        <f>IFERROR(VLOOKUP($E17,リスト用!$M:$N,2,FALSE)*VLOOKUP($J17,リスト用!$H:$I,2,FALSE)*O17*W17,0)</f>
        <v>0</v>
      </c>
      <c r="Y17" s="5">
        <f>IFERROR(VLOOKUP($E17,リスト用!$M:$N,2,FALSE)*VLOOKUP($J17,リスト用!$H:$I,2,FALSE)*P17*W17,0)</f>
        <v>0</v>
      </c>
      <c r="AA17" s="5">
        <f t="shared" si="8"/>
        <v>0</v>
      </c>
      <c r="AB17" s="5">
        <f t="shared" si="9"/>
        <v>0</v>
      </c>
    </row>
    <row r="18" spans="1:28">
      <c r="A18" s="5" t="str">
        <f t="shared" si="10"/>
        <v/>
      </c>
      <c r="H18" s="54"/>
      <c r="I18" s="54"/>
      <c r="L18" s="41"/>
      <c r="M18" s="42" t="e">
        <f t="shared" si="1"/>
        <v>#NUM!</v>
      </c>
      <c r="N18" s="42" t="e">
        <f t="shared" si="2"/>
        <v>#NUM!</v>
      </c>
      <c r="O18" s="5">
        <f t="shared" si="3"/>
        <v>0</v>
      </c>
      <c r="P18" s="5" t="e">
        <f t="shared" si="4"/>
        <v>#NUM!</v>
      </c>
      <c r="Q18" s="5">
        <f>IF(I18&gt;'入力シート（基本情報）'!$I$1,1,0)</f>
        <v>0</v>
      </c>
      <c r="R18" s="5">
        <f>IFERROR(VLOOKUP($F18,リスト用!$P:$Q,2,FALSE)*VLOOKUP($J18,リスト用!$H:$I,2,FALSE)*O18*Q18,0)</f>
        <v>0</v>
      </c>
      <c r="S18" s="5">
        <f>IFERROR(VLOOKUP($F18,リスト用!$P:$Q,2,FALSE)*VLOOKUP($J18,リスト用!$H:$I,2,FALSE)*P18*Q18,0)</f>
        <v>0</v>
      </c>
      <c r="U18" s="5">
        <f t="shared" si="6"/>
        <v>0</v>
      </c>
      <c r="V18" s="5">
        <f t="shared" si="7"/>
        <v>0</v>
      </c>
      <c r="W18" s="5">
        <f t="shared" si="5"/>
        <v>1</v>
      </c>
      <c r="X18" s="5">
        <f>IFERROR(VLOOKUP($E18,リスト用!$M:$N,2,FALSE)*VLOOKUP($J18,リスト用!$H:$I,2,FALSE)*O18*W18,0)</f>
        <v>0</v>
      </c>
      <c r="Y18" s="5">
        <f>IFERROR(VLOOKUP($E18,リスト用!$M:$N,2,FALSE)*VLOOKUP($J18,リスト用!$H:$I,2,FALSE)*P18*W18,0)</f>
        <v>0</v>
      </c>
      <c r="AA18" s="5">
        <f t="shared" si="8"/>
        <v>0</v>
      </c>
      <c r="AB18" s="5">
        <f t="shared" si="9"/>
        <v>0</v>
      </c>
    </row>
    <row r="19" spans="1:28">
      <c r="A19" s="5" t="str">
        <f t="shared" si="10"/>
        <v/>
      </c>
      <c r="H19" s="54"/>
      <c r="I19" s="54"/>
      <c r="L19" s="41"/>
      <c r="M19" s="42" t="e">
        <f t="shared" si="1"/>
        <v>#NUM!</v>
      </c>
      <c r="N19" s="42" t="e">
        <f t="shared" si="2"/>
        <v>#NUM!</v>
      </c>
      <c r="O19" s="5">
        <f t="shared" si="3"/>
        <v>0</v>
      </c>
      <c r="P19" s="5" t="e">
        <f t="shared" si="4"/>
        <v>#NUM!</v>
      </c>
      <c r="Q19" s="5">
        <f>IF(I19&gt;'入力シート（基本情報）'!$I$1,1,0)</f>
        <v>0</v>
      </c>
      <c r="R19" s="5">
        <f>IFERROR(VLOOKUP($F19,リスト用!$P:$Q,2,FALSE)*VLOOKUP($J19,リスト用!$H:$I,2,FALSE)*O19*Q19,0)</f>
        <v>0</v>
      </c>
      <c r="S19" s="5">
        <f>IFERROR(VLOOKUP($F19,リスト用!$P:$Q,2,FALSE)*VLOOKUP($J19,リスト用!$H:$I,2,FALSE)*P19*Q19,0)</f>
        <v>0</v>
      </c>
      <c r="U19" s="5">
        <f t="shared" si="6"/>
        <v>0</v>
      </c>
      <c r="V19" s="5">
        <f t="shared" si="7"/>
        <v>0</v>
      </c>
      <c r="W19" s="5">
        <f t="shared" si="5"/>
        <v>1</v>
      </c>
      <c r="X19" s="5">
        <f>IFERROR(VLOOKUP($E19,リスト用!$M:$N,2,FALSE)*VLOOKUP($J19,リスト用!$H:$I,2,FALSE)*O19*W19,0)</f>
        <v>0</v>
      </c>
      <c r="Y19" s="5">
        <f>IFERROR(VLOOKUP($E19,リスト用!$M:$N,2,FALSE)*VLOOKUP($J19,リスト用!$H:$I,2,FALSE)*P19*W19,0)</f>
        <v>0</v>
      </c>
      <c r="AA19" s="5">
        <f t="shared" si="8"/>
        <v>0</v>
      </c>
      <c r="AB19" s="5">
        <f t="shared" si="9"/>
        <v>0</v>
      </c>
    </row>
    <row r="20" spans="1:28">
      <c r="A20" s="5" t="str">
        <f t="shared" si="10"/>
        <v/>
      </c>
      <c r="H20" s="54"/>
      <c r="I20" s="54"/>
      <c r="L20" s="41"/>
      <c r="M20" s="42" t="e">
        <f t="shared" si="1"/>
        <v>#NUM!</v>
      </c>
      <c r="N20" s="42" t="e">
        <f t="shared" si="2"/>
        <v>#NUM!</v>
      </c>
      <c r="O20" s="5">
        <f t="shared" si="3"/>
        <v>0</v>
      </c>
      <c r="P20" s="5" t="e">
        <f t="shared" si="4"/>
        <v>#NUM!</v>
      </c>
      <c r="Q20" s="5">
        <f>IF(I20&gt;'入力シート（基本情報）'!$I$1,1,0)</f>
        <v>0</v>
      </c>
      <c r="R20" s="5">
        <f>IFERROR(VLOOKUP($F20,リスト用!$P:$Q,2,FALSE)*VLOOKUP($J20,リスト用!$H:$I,2,FALSE)*O20*Q20,0)</f>
        <v>0</v>
      </c>
      <c r="S20" s="5">
        <f>IFERROR(VLOOKUP($F20,リスト用!$P:$Q,2,FALSE)*VLOOKUP($J20,リスト用!$H:$I,2,FALSE)*P20*Q20,0)</f>
        <v>0</v>
      </c>
      <c r="U20" s="5">
        <f t="shared" si="6"/>
        <v>0</v>
      </c>
      <c r="V20" s="5">
        <f t="shared" si="7"/>
        <v>0</v>
      </c>
      <c r="W20" s="5">
        <f t="shared" si="5"/>
        <v>1</v>
      </c>
      <c r="X20" s="5">
        <f>IFERROR(VLOOKUP($E20,リスト用!$M:$N,2,FALSE)*VLOOKUP($J20,リスト用!$H:$I,2,FALSE)*O20*W20,0)</f>
        <v>0</v>
      </c>
      <c r="Y20" s="5">
        <f>IFERROR(VLOOKUP($E20,リスト用!$M:$N,2,FALSE)*VLOOKUP($J20,リスト用!$H:$I,2,FALSE)*P20*W20,0)</f>
        <v>0</v>
      </c>
      <c r="AA20" s="5">
        <f t="shared" si="8"/>
        <v>0</v>
      </c>
      <c r="AB20" s="5">
        <f t="shared" si="9"/>
        <v>0</v>
      </c>
    </row>
    <row r="21" spans="1:28">
      <c r="A21" s="5" t="str">
        <f t="shared" si="10"/>
        <v/>
      </c>
      <c r="H21" s="54"/>
      <c r="I21" s="54"/>
      <c r="L21" s="41"/>
      <c r="M21" s="42" t="e">
        <f t="shared" si="1"/>
        <v>#NUM!</v>
      </c>
      <c r="N21" s="42" t="e">
        <f t="shared" si="2"/>
        <v>#NUM!</v>
      </c>
      <c r="O21" s="5">
        <f t="shared" si="3"/>
        <v>0</v>
      </c>
      <c r="P21" s="5" t="e">
        <f t="shared" si="4"/>
        <v>#NUM!</v>
      </c>
      <c r="Q21" s="5">
        <f>IF(I21&gt;'入力シート（基本情報）'!$I$1,1,0)</f>
        <v>0</v>
      </c>
      <c r="R21" s="5">
        <f>IFERROR(VLOOKUP($F21,リスト用!$P:$Q,2,FALSE)*VLOOKUP($J21,リスト用!$H:$I,2,FALSE)*O21*Q21,0)</f>
        <v>0</v>
      </c>
      <c r="S21" s="5">
        <f>IFERROR(VLOOKUP($F21,リスト用!$P:$Q,2,FALSE)*VLOOKUP($J21,リスト用!$H:$I,2,FALSE)*P21*Q21,0)</f>
        <v>0</v>
      </c>
      <c r="U21" s="5">
        <f t="shared" si="6"/>
        <v>0</v>
      </c>
      <c r="V21" s="5">
        <f t="shared" si="7"/>
        <v>0</v>
      </c>
      <c r="W21" s="5">
        <f t="shared" si="5"/>
        <v>1</v>
      </c>
      <c r="X21" s="5">
        <f>IFERROR(VLOOKUP($E21,リスト用!$M:$N,2,FALSE)*VLOOKUP($J21,リスト用!$H:$I,2,FALSE)*O21*W21,0)</f>
        <v>0</v>
      </c>
      <c r="Y21" s="5">
        <f>IFERROR(VLOOKUP($E21,リスト用!$M:$N,2,FALSE)*VLOOKUP($J21,リスト用!$H:$I,2,FALSE)*P21*W21,0)</f>
        <v>0</v>
      </c>
      <c r="AA21" s="5">
        <f t="shared" si="8"/>
        <v>0</v>
      </c>
      <c r="AB21" s="5">
        <f t="shared" si="9"/>
        <v>0</v>
      </c>
    </row>
    <row r="22" spans="1:28">
      <c r="A22" s="5" t="str">
        <f t="shared" si="10"/>
        <v/>
      </c>
      <c r="H22" s="54"/>
      <c r="I22" s="54"/>
      <c r="L22" s="41"/>
      <c r="M22" s="42" t="e">
        <f t="shared" si="1"/>
        <v>#NUM!</v>
      </c>
      <c r="N22" s="42" t="e">
        <f t="shared" si="2"/>
        <v>#NUM!</v>
      </c>
      <c r="O22" s="5">
        <f t="shared" si="3"/>
        <v>0</v>
      </c>
      <c r="P22" s="5" t="e">
        <f t="shared" si="4"/>
        <v>#NUM!</v>
      </c>
      <c r="Q22" s="5">
        <f>IF(I22&gt;'入力シート（基本情報）'!$I$1,1,0)</f>
        <v>0</v>
      </c>
      <c r="R22" s="5">
        <f>IFERROR(VLOOKUP($F22,リスト用!$P:$Q,2,FALSE)*VLOOKUP($J22,リスト用!$H:$I,2,FALSE)*O22*Q22,0)</f>
        <v>0</v>
      </c>
      <c r="S22" s="5">
        <f>IFERROR(VLOOKUP($F22,リスト用!$P:$Q,2,FALSE)*VLOOKUP($J22,リスト用!$H:$I,2,FALSE)*P22*Q22,0)</f>
        <v>0</v>
      </c>
      <c r="U22" s="5">
        <f t="shared" si="6"/>
        <v>0</v>
      </c>
      <c r="V22" s="5">
        <f t="shared" si="7"/>
        <v>0</v>
      </c>
      <c r="W22" s="5">
        <f t="shared" si="5"/>
        <v>1</v>
      </c>
      <c r="X22" s="5">
        <f>IFERROR(VLOOKUP($E22,リスト用!$M:$N,2,FALSE)*VLOOKUP($J22,リスト用!$H:$I,2,FALSE)*O22*W22,0)</f>
        <v>0</v>
      </c>
      <c r="Y22" s="5">
        <f>IFERROR(VLOOKUP($E22,リスト用!$M:$N,2,FALSE)*VLOOKUP($J22,リスト用!$H:$I,2,FALSE)*P22*W22,0)</f>
        <v>0</v>
      </c>
      <c r="AA22" s="5">
        <f t="shared" si="8"/>
        <v>0</v>
      </c>
      <c r="AB22" s="5">
        <f t="shared" si="9"/>
        <v>0</v>
      </c>
    </row>
    <row r="23" spans="1:28">
      <c r="A23" s="5" t="str">
        <f t="shared" si="10"/>
        <v/>
      </c>
      <c r="H23" s="54"/>
      <c r="I23" s="54"/>
      <c r="L23" s="41"/>
      <c r="M23" s="42" t="e">
        <f t="shared" si="1"/>
        <v>#NUM!</v>
      </c>
      <c r="N23" s="42" t="e">
        <f t="shared" si="2"/>
        <v>#NUM!</v>
      </c>
      <c r="O23" s="5">
        <f t="shared" si="3"/>
        <v>0</v>
      </c>
      <c r="P23" s="5" t="e">
        <f t="shared" si="4"/>
        <v>#NUM!</v>
      </c>
      <c r="Q23" s="5">
        <f>IF(I23&gt;'入力シート（基本情報）'!$I$1,1,0)</f>
        <v>0</v>
      </c>
      <c r="R23" s="5">
        <f>IFERROR(VLOOKUP($F23,リスト用!$P:$Q,2,FALSE)*VLOOKUP($J23,リスト用!$H:$I,2,FALSE)*O23*Q23,0)</f>
        <v>0</v>
      </c>
      <c r="S23" s="5">
        <f>IFERROR(VLOOKUP($F23,リスト用!$P:$Q,2,FALSE)*VLOOKUP($J23,リスト用!$H:$I,2,FALSE)*P23*Q23,0)</f>
        <v>0</v>
      </c>
      <c r="U23" s="5">
        <f t="shared" si="6"/>
        <v>0</v>
      </c>
      <c r="V23" s="5">
        <f t="shared" si="7"/>
        <v>0</v>
      </c>
      <c r="W23" s="5">
        <f t="shared" si="5"/>
        <v>1</v>
      </c>
      <c r="X23" s="5">
        <f>IFERROR(VLOOKUP($E23,リスト用!$M:$N,2,FALSE)*VLOOKUP($J23,リスト用!$H:$I,2,FALSE)*O23*W23,0)</f>
        <v>0</v>
      </c>
      <c r="Y23" s="5">
        <f>IFERROR(VLOOKUP($E23,リスト用!$M:$N,2,FALSE)*VLOOKUP($J23,リスト用!$H:$I,2,FALSE)*P23*W23,0)</f>
        <v>0</v>
      </c>
      <c r="AA23" s="5">
        <f t="shared" si="8"/>
        <v>0</v>
      </c>
      <c r="AB23" s="5">
        <f t="shared" si="9"/>
        <v>0</v>
      </c>
    </row>
    <row r="24" spans="1:28">
      <c r="A24" s="5" t="str">
        <f t="shared" si="10"/>
        <v/>
      </c>
      <c r="H24" s="54"/>
      <c r="I24" s="54"/>
      <c r="L24" s="41"/>
      <c r="M24" s="42" t="e">
        <f t="shared" si="1"/>
        <v>#NUM!</v>
      </c>
      <c r="N24" s="42" t="e">
        <f t="shared" si="2"/>
        <v>#NUM!</v>
      </c>
      <c r="O24" s="5">
        <f t="shared" si="3"/>
        <v>0</v>
      </c>
      <c r="P24" s="5" t="e">
        <f t="shared" si="4"/>
        <v>#NUM!</v>
      </c>
      <c r="Q24" s="5">
        <f>IF(I24&gt;'入力シート（基本情報）'!$I$1,1,0)</f>
        <v>0</v>
      </c>
      <c r="R24" s="5">
        <f>IFERROR(VLOOKUP($F24,リスト用!$P:$Q,2,FALSE)*VLOOKUP($J24,リスト用!$H:$I,2,FALSE)*O24*Q24,0)</f>
        <v>0</v>
      </c>
      <c r="S24" s="5">
        <f>IFERROR(VLOOKUP($F24,リスト用!$P:$Q,2,FALSE)*VLOOKUP($J24,リスト用!$H:$I,2,FALSE)*P24*Q24,0)</f>
        <v>0</v>
      </c>
      <c r="U24" s="5">
        <f t="shared" si="6"/>
        <v>0</v>
      </c>
      <c r="V24" s="5">
        <f t="shared" si="7"/>
        <v>0</v>
      </c>
      <c r="W24" s="5">
        <f t="shared" si="5"/>
        <v>1</v>
      </c>
      <c r="X24" s="5">
        <f>IFERROR(VLOOKUP($E24,リスト用!$M:$N,2,FALSE)*VLOOKUP($J24,リスト用!$H:$I,2,FALSE)*O24*W24,0)</f>
        <v>0</v>
      </c>
      <c r="Y24" s="5">
        <f>IFERROR(VLOOKUP($E24,リスト用!$M:$N,2,FALSE)*VLOOKUP($J24,リスト用!$H:$I,2,FALSE)*P24*W24,0)</f>
        <v>0</v>
      </c>
      <c r="AA24" s="5">
        <f t="shared" si="8"/>
        <v>0</v>
      </c>
      <c r="AB24" s="5">
        <f t="shared" si="9"/>
        <v>0</v>
      </c>
    </row>
    <row r="25" spans="1:28">
      <c r="A25" s="5" t="str">
        <f t="shared" si="10"/>
        <v/>
      </c>
      <c r="H25" s="54"/>
      <c r="I25" s="54"/>
      <c r="L25" s="41"/>
      <c r="M25" s="42" t="e">
        <f t="shared" si="1"/>
        <v>#NUM!</v>
      </c>
      <c r="N25" s="42" t="e">
        <f t="shared" si="2"/>
        <v>#NUM!</v>
      </c>
      <c r="O25" s="5">
        <f t="shared" si="3"/>
        <v>0</v>
      </c>
      <c r="P25" s="5" t="e">
        <f t="shared" si="4"/>
        <v>#NUM!</v>
      </c>
      <c r="Q25" s="5">
        <f>IF(I25&gt;'入力シート（基本情報）'!$I$1,1,0)</f>
        <v>0</v>
      </c>
      <c r="R25" s="5">
        <f>IFERROR(VLOOKUP($F25,リスト用!$P:$Q,2,FALSE)*VLOOKUP($J25,リスト用!$H:$I,2,FALSE)*O25*Q25,0)</f>
        <v>0</v>
      </c>
      <c r="S25" s="5">
        <f>IFERROR(VLOOKUP($F25,リスト用!$P:$Q,2,FALSE)*VLOOKUP($J25,リスト用!$H:$I,2,FALSE)*P25*Q25,0)</f>
        <v>0</v>
      </c>
      <c r="U25" s="5">
        <f t="shared" si="6"/>
        <v>0</v>
      </c>
      <c r="V25" s="5">
        <f t="shared" si="7"/>
        <v>0</v>
      </c>
      <c r="W25" s="5">
        <f t="shared" si="5"/>
        <v>1</v>
      </c>
      <c r="X25" s="5">
        <f>IFERROR(VLOOKUP($E25,リスト用!$M:$N,2,FALSE)*VLOOKUP($J25,リスト用!$H:$I,2,FALSE)*O25*W25,0)</f>
        <v>0</v>
      </c>
      <c r="Y25" s="5">
        <f>IFERROR(VLOOKUP($E25,リスト用!$M:$N,2,FALSE)*VLOOKUP($J25,リスト用!$H:$I,2,FALSE)*P25*W25,0)</f>
        <v>0</v>
      </c>
      <c r="AA25" s="5">
        <f t="shared" si="8"/>
        <v>0</v>
      </c>
      <c r="AB25" s="5">
        <f t="shared" si="9"/>
        <v>0</v>
      </c>
    </row>
    <row r="26" spans="1:28">
      <c r="A26" s="5" t="str">
        <f t="shared" si="10"/>
        <v/>
      </c>
      <c r="H26" s="54"/>
      <c r="I26" s="54"/>
      <c r="L26" s="41"/>
      <c r="M26" s="42" t="e">
        <f t="shared" si="1"/>
        <v>#NUM!</v>
      </c>
      <c r="N26" s="42" t="e">
        <f t="shared" si="2"/>
        <v>#NUM!</v>
      </c>
      <c r="O26" s="5">
        <f t="shared" si="3"/>
        <v>0</v>
      </c>
      <c r="P26" s="5" t="e">
        <f t="shared" si="4"/>
        <v>#NUM!</v>
      </c>
      <c r="Q26" s="5">
        <f>IF(I26&gt;'入力シート（基本情報）'!$I$1,1,0)</f>
        <v>0</v>
      </c>
      <c r="R26" s="5">
        <f>IFERROR(VLOOKUP($F26,リスト用!$P:$Q,2,FALSE)*VLOOKUP($J26,リスト用!$H:$I,2,FALSE)*O26*Q26,0)</f>
        <v>0</v>
      </c>
      <c r="S26" s="5">
        <f>IFERROR(VLOOKUP($F26,リスト用!$P:$Q,2,FALSE)*VLOOKUP($J26,リスト用!$H:$I,2,FALSE)*P26*Q26,0)</f>
        <v>0</v>
      </c>
      <c r="U26" s="5">
        <f t="shared" si="6"/>
        <v>0</v>
      </c>
      <c r="V26" s="5">
        <f t="shared" si="7"/>
        <v>0</v>
      </c>
      <c r="W26" s="5">
        <f t="shared" si="5"/>
        <v>1</v>
      </c>
      <c r="X26" s="5">
        <f>IFERROR(VLOOKUP($E26,リスト用!$M:$N,2,FALSE)*VLOOKUP($J26,リスト用!$H:$I,2,FALSE)*O26*W26,0)</f>
        <v>0</v>
      </c>
      <c r="Y26" s="5">
        <f>IFERROR(VLOOKUP($E26,リスト用!$M:$N,2,FALSE)*VLOOKUP($J26,リスト用!$H:$I,2,FALSE)*P26*W26,0)</f>
        <v>0</v>
      </c>
      <c r="AA26" s="5">
        <f t="shared" si="8"/>
        <v>0</v>
      </c>
      <c r="AB26" s="5">
        <f t="shared" si="9"/>
        <v>0</v>
      </c>
    </row>
    <row r="27" spans="1:28">
      <c r="A27" s="5" t="str">
        <f t="shared" si="10"/>
        <v/>
      </c>
      <c r="H27" s="54"/>
      <c r="I27" s="54"/>
      <c r="L27" s="41"/>
      <c r="M27" s="42" t="e">
        <f t="shared" si="1"/>
        <v>#NUM!</v>
      </c>
      <c r="N27" s="42" t="e">
        <f t="shared" si="2"/>
        <v>#NUM!</v>
      </c>
      <c r="O27" s="5">
        <f t="shared" si="3"/>
        <v>0</v>
      </c>
      <c r="P27" s="5" t="e">
        <f t="shared" si="4"/>
        <v>#NUM!</v>
      </c>
      <c r="Q27" s="5">
        <f>IF(I27&gt;'入力シート（基本情報）'!$I$1,1,0)</f>
        <v>0</v>
      </c>
      <c r="R27" s="5">
        <f>IFERROR(VLOOKUP($F27,リスト用!$P:$Q,2,FALSE)*VLOOKUP($J27,リスト用!$H:$I,2,FALSE)*O27*Q27,0)</f>
        <v>0</v>
      </c>
      <c r="S27" s="5">
        <f>IFERROR(VLOOKUP($F27,リスト用!$P:$Q,2,FALSE)*VLOOKUP($J27,リスト用!$H:$I,2,FALSE)*P27*Q27,0)</f>
        <v>0</v>
      </c>
      <c r="U27" s="5">
        <f t="shared" si="6"/>
        <v>0</v>
      </c>
      <c r="V27" s="5">
        <f t="shared" si="7"/>
        <v>0</v>
      </c>
      <c r="W27" s="5">
        <f t="shared" si="5"/>
        <v>1</v>
      </c>
      <c r="X27" s="5">
        <f>IFERROR(VLOOKUP($E27,リスト用!$M:$N,2,FALSE)*VLOOKUP($J27,リスト用!$H:$I,2,FALSE)*O27*W27,0)</f>
        <v>0</v>
      </c>
      <c r="Y27" s="5">
        <f>IFERROR(VLOOKUP($E27,リスト用!$M:$N,2,FALSE)*VLOOKUP($J27,リスト用!$H:$I,2,FALSE)*P27*W27,0)</f>
        <v>0</v>
      </c>
      <c r="AA27" s="5">
        <f t="shared" si="8"/>
        <v>0</v>
      </c>
      <c r="AB27" s="5">
        <f t="shared" si="9"/>
        <v>0</v>
      </c>
    </row>
    <row r="28" spans="1:28">
      <c r="A28" s="5" t="str">
        <f t="shared" si="10"/>
        <v/>
      </c>
      <c r="H28" s="54"/>
      <c r="I28" s="54"/>
      <c r="L28" s="41"/>
      <c r="M28" s="42" t="e">
        <f t="shared" si="1"/>
        <v>#NUM!</v>
      </c>
      <c r="N28" s="42" t="e">
        <f t="shared" si="2"/>
        <v>#NUM!</v>
      </c>
      <c r="O28" s="5">
        <f t="shared" si="3"/>
        <v>0</v>
      </c>
      <c r="P28" s="5" t="e">
        <f t="shared" si="4"/>
        <v>#NUM!</v>
      </c>
      <c r="Q28" s="5">
        <f>IF(I28&gt;'入力シート（基本情報）'!$I$1,1,0)</f>
        <v>0</v>
      </c>
      <c r="R28" s="5">
        <f>IFERROR(VLOOKUP($F28,リスト用!$P:$Q,2,FALSE)*VLOOKUP($J28,リスト用!$H:$I,2,FALSE)*O28*Q28,0)</f>
        <v>0</v>
      </c>
      <c r="S28" s="5">
        <f>IFERROR(VLOOKUP($F28,リスト用!$P:$Q,2,FALSE)*VLOOKUP($J28,リスト用!$H:$I,2,FALSE)*P28*Q28,0)</f>
        <v>0</v>
      </c>
      <c r="U28" s="5">
        <f t="shared" si="6"/>
        <v>0</v>
      </c>
      <c r="V28" s="5">
        <f t="shared" si="7"/>
        <v>0</v>
      </c>
      <c r="W28" s="5">
        <f t="shared" si="5"/>
        <v>1</v>
      </c>
      <c r="X28" s="5">
        <f>IFERROR(VLOOKUP($E28,リスト用!$M:$N,2,FALSE)*VLOOKUP($J28,リスト用!$H:$I,2,FALSE)*O28*W28,0)</f>
        <v>0</v>
      </c>
      <c r="Y28" s="5">
        <f>IFERROR(VLOOKUP($E28,リスト用!$M:$N,2,FALSE)*VLOOKUP($J28,リスト用!$H:$I,2,FALSE)*P28*W28,0)</f>
        <v>0</v>
      </c>
      <c r="AA28" s="5">
        <f t="shared" si="8"/>
        <v>0</v>
      </c>
      <c r="AB28" s="5">
        <f t="shared" si="9"/>
        <v>0</v>
      </c>
    </row>
    <row r="29" spans="1:28">
      <c r="A29" s="5" t="str">
        <f t="shared" si="10"/>
        <v/>
      </c>
      <c r="H29" s="54"/>
      <c r="I29" s="54"/>
      <c r="L29" s="41"/>
      <c r="M29" s="42" t="e">
        <f t="shared" si="1"/>
        <v>#NUM!</v>
      </c>
      <c r="N29" s="42" t="e">
        <f t="shared" si="2"/>
        <v>#NUM!</v>
      </c>
      <c r="O29" s="5">
        <f t="shared" si="3"/>
        <v>0</v>
      </c>
      <c r="P29" s="5" t="e">
        <f t="shared" si="4"/>
        <v>#NUM!</v>
      </c>
      <c r="Q29" s="5">
        <f>IF(I29&gt;'入力シート（基本情報）'!$I$1,1,0)</f>
        <v>0</v>
      </c>
      <c r="R29" s="5">
        <f>IFERROR(VLOOKUP($F29,リスト用!$P:$Q,2,FALSE)*VLOOKUP($J29,リスト用!$H:$I,2,FALSE)*O29*Q29,0)</f>
        <v>0</v>
      </c>
      <c r="S29" s="5">
        <f>IFERROR(VLOOKUP($F29,リスト用!$P:$Q,2,FALSE)*VLOOKUP($J29,リスト用!$H:$I,2,FALSE)*P29*Q29,0)</f>
        <v>0</v>
      </c>
      <c r="U29" s="5">
        <f t="shared" si="6"/>
        <v>0</v>
      </c>
      <c r="V29" s="5">
        <f t="shared" si="7"/>
        <v>0</v>
      </c>
      <c r="W29" s="5">
        <f t="shared" si="5"/>
        <v>1</v>
      </c>
      <c r="X29" s="5">
        <f>IFERROR(VLOOKUP($E29,リスト用!$M:$N,2,FALSE)*VLOOKUP($J29,リスト用!$H:$I,2,FALSE)*O29*W29,0)</f>
        <v>0</v>
      </c>
      <c r="Y29" s="5">
        <f>IFERROR(VLOOKUP($E29,リスト用!$M:$N,2,FALSE)*VLOOKUP($J29,リスト用!$H:$I,2,FALSE)*P29*W29,0)</f>
        <v>0</v>
      </c>
      <c r="AA29" s="5">
        <f t="shared" si="8"/>
        <v>0</v>
      </c>
      <c r="AB29" s="5">
        <f t="shared" si="9"/>
        <v>0</v>
      </c>
    </row>
    <row r="30" spans="1:28">
      <c r="A30" s="5" t="str">
        <f t="shared" si="10"/>
        <v/>
      </c>
      <c r="H30" s="54"/>
      <c r="I30" s="54"/>
      <c r="L30" s="41"/>
      <c r="M30" s="42" t="e">
        <f t="shared" si="1"/>
        <v>#NUM!</v>
      </c>
      <c r="N30" s="42" t="e">
        <f t="shared" si="2"/>
        <v>#NUM!</v>
      </c>
      <c r="O30" s="5">
        <f t="shared" si="3"/>
        <v>0</v>
      </c>
      <c r="P30" s="5" t="e">
        <f t="shared" si="4"/>
        <v>#NUM!</v>
      </c>
      <c r="Q30" s="5">
        <f>IF(I30&gt;'入力シート（基本情報）'!$I$1,1,0)</f>
        <v>0</v>
      </c>
      <c r="R30" s="5">
        <f>IFERROR(VLOOKUP($F30,リスト用!$P:$Q,2,FALSE)*VLOOKUP($J30,リスト用!$H:$I,2,FALSE)*O30*Q30,0)</f>
        <v>0</v>
      </c>
      <c r="S30" s="5">
        <f>IFERROR(VLOOKUP($F30,リスト用!$P:$Q,2,FALSE)*VLOOKUP($J30,リスト用!$H:$I,2,FALSE)*P30*Q30,0)</f>
        <v>0</v>
      </c>
      <c r="U30" s="5">
        <f t="shared" si="6"/>
        <v>0</v>
      </c>
      <c r="V30" s="5">
        <f t="shared" si="7"/>
        <v>0</v>
      </c>
      <c r="W30" s="5">
        <f t="shared" si="5"/>
        <v>1</v>
      </c>
      <c r="X30" s="5">
        <f>IFERROR(VLOOKUP($E30,リスト用!$M:$N,2,FALSE)*VLOOKUP($J30,リスト用!$H:$I,2,FALSE)*O30*W30,0)</f>
        <v>0</v>
      </c>
      <c r="Y30" s="5">
        <f>IFERROR(VLOOKUP($E30,リスト用!$M:$N,2,FALSE)*VLOOKUP($J30,リスト用!$H:$I,2,FALSE)*P30*W30,0)</f>
        <v>0</v>
      </c>
      <c r="AA30" s="5">
        <f t="shared" si="8"/>
        <v>0</v>
      </c>
      <c r="AB30" s="5">
        <f t="shared" si="9"/>
        <v>0</v>
      </c>
    </row>
    <row r="31" spans="1:28">
      <c r="A31" s="5" t="str">
        <f t="shared" si="10"/>
        <v/>
      </c>
      <c r="H31" s="54"/>
      <c r="I31" s="54"/>
      <c r="L31" s="41"/>
      <c r="M31" s="42" t="e">
        <f t="shared" si="1"/>
        <v>#NUM!</v>
      </c>
      <c r="N31" s="42" t="e">
        <f t="shared" si="2"/>
        <v>#NUM!</v>
      </c>
      <c r="O31" s="5">
        <f t="shared" si="3"/>
        <v>0</v>
      </c>
      <c r="P31" s="5" t="e">
        <f t="shared" si="4"/>
        <v>#NUM!</v>
      </c>
      <c r="Q31" s="5">
        <f>IF(I31&gt;'入力シート（基本情報）'!$I$1,1,0)</f>
        <v>0</v>
      </c>
      <c r="R31" s="5">
        <f>IFERROR(VLOOKUP($F31,リスト用!$P:$Q,2,FALSE)*VLOOKUP($J31,リスト用!$H:$I,2,FALSE)*O31*Q31,0)</f>
        <v>0</v>
      </c>
      <c r="S31" s="5">
        <f>IFERROR(VLOOKUP($F31,リスト用!$P:$Q,2,FALSE)*VLOOKUP($J31,リスト用!$H:$I,2,FALSE)*P31*Q31,0)</f>
        <v>0</v>
      </c>
      <c r="U31" s="5">
        <f t="shared" si="6"/>
        <v>0</v>
      </c>
      <c r="V31" s="5">
        <f t="shared" si="7"/>
        <v>0</v>
      </c>
      <c r="W31" s="5">
        <f t="shared" si="5"/>
        <v>1</v>
      </c>
      <c r="X31" s="5">
        <f>IFERROR(VLOOKUP($E31,リスト用!$M:$N,2,FALSE)*VLOOKUP($J31,リスト用!$H:$I,2,FALSE)*O31*W31,0)</f>
        <v>0</v>
      </c>
      <c r="Y31" s="5">
        <f>IFERROR(VLOOKUP($E31,リスト用!$M:$N,2,FALSE)*VLOOKUP($J31,リスト用!$H:$I,2,FALSE)*P31*W31,0)</f>
        <v>0</v>
      </c>
      <c r="AA31" s="5">
        <f t="shared" si="8"/>
        <v>0</v>
      </c>
      <c r="AB31" s="5">
        <f t="shared" si="9"/>
        <v>0</v>
      </c>
    </row>
    <row r="32" spans="1:28">
      <c r="A32" s="5" t="str">
        <f t="shared" si="10"/>
        <v/>
      </c>
      <c r="H32" s="54"/>
      <c r="I32" s="54"/>
      <c r="L32" s="41"/>
      <c r="M32" s="42" t="e">
        <f t="shared" si="1"/>
        <v>#NUM!</v>
      </c>
      <c r="N32" s="42" t="e">
        <f t="shared" si="2"/>
        <v>#NUM!</v>
      </c>
      <c r="O32" s="5">
        <f t="shared" si="3"/>
        <v>0</v>
      </c>
      <c r="P32" s="5" t="e">
        <f t="shared" si="4"/>
        <v>#NUM!</v>
      </c>
      <c r="Q32" s="5">
        <f>IF(I32&gt;'入力シート（基本情報）'!$I$1,1,0)</f>
        <v>0</v>
      </c>
      <c r="R32" s="5">
        <f>IFERROR(VLOOKUP($F32,リスト用!$P:$Q,2,FALSE)*VLOOKUP($J32,リスト用!$H:$I,2,FALSE)*O32*Q32,0)</f>
        <v>0</v>
      </c>
      <c r="S32" s="5">
        <f>IFERROR(VLOOKUP($F32,リスト用!$P:$Q,2,FALSE)*VLOOKUP($J32,リスト用!$H:$I,2,FALSE)*P32*Q32,0)</f>
        <v>0</v>
      </c>
      <c r="U32" s="5">
        <f t="shared" si="6"/>
        <v>0</v>
      </c>
      <c r="V32" s="5">
        <f t="shared" si="7"/>
        <v>0</v>
      </c>
      <c r="W32" s="5">
        <f t="shared" si="5"/>
        <v>1</v>
      </c>
      <c r="X32" s="5">
        <f>IFERROR(VLOOKUP($E32,リスト用!$M:$N,2,FALSE)*VLOOKUP($J32,リスト用!$H:$I,2,FALSE)*O32*W32,0)</f>
        <v>0</v>
      </c>
      <c r="Y32" s="5">
        <f>IFERROR(VLOOKUP($E32,リスト用!$M:$N,2,FALSE)*VLOOKUP($J32,リスト用!$H:$I,2,FALSE)*P32*W32,0)</f>
        <v>0</v>
      </c>
      <c r="AA32" s="5">
        <f t="shared" si="8"/>
        <v>0</v>
      </c>
      <c r="AB32" s="5">
        <f t="shared" si="9"/>
        <v>0</v>
      </c>
    </row>
    <row r="33" spans="1:28">
      <c r="A33" s="5" t="str">
        <f t="shared" si="10"/>
        <v/>
      </c>
      <c r="H33" s="54"/>
      <c r="I33" s="54"/>
      <c r="L33" s="41"/>
      <c r="M33" s="42" t="e">
        <f t="shared" si="1"/>
        <v>#NUM!</v>
      </c>
      <c r="N33" s="42" t="e">
        <f t="shared" si="2"/>
        <v>#NUM!</v>
      </c>
      <c r="O33" s="5">
        <f t="shared" si="3"/>
        <v>0</v>
      </c>
      <c r="P33" s="5" t="e">
        <f t="shared" si="4"/>
        <v>#NUM!</v>
      </c>
      <c r="Q33" s="5">
        <f>IF(I33&gt;'入力シート（基本情報）'!$I$1,1,0)</f>
        <v>0</v>
      </c>
      <c r="R33" s="5">
        <f>IFERROR(VLOOKUP($F33,リスト用!$P:$Q,2,FALSE)*VLOOKUP($J33,リスト用!$H:$I,2,FALSE)*O33*Q33,0)</f>
        <v>0</v>
      </c>
      <c r="S33" s="5">
        <f>IFERROR(VLOOKUP($F33,リスト用!$P:$Q,2,FALSE)*VLOOKUP($J33,リスト用!$H:$I,2,FALSE)*P33*Q33,0)</f>
        <v>0</v>
      </c>
      <c r="U33" s="5">
        <f t="shared" si="6"/>
        <v>0</v>
      </c>
      <c r="V33" s="5">
        <f t="shared" si="7"/>
        <v>0</v>
      </c>
      <c r="W33" s="5">
        <f t="shared" si="5"/>
        <v>1</v>
      </c>
      <c r="X33" s="5">
        <f>IFERROR(VLOOKUP($E33,リスト用!$M:$N,2,FALSE)*VLOOKUP($J33,リスト用!$H:$I,2,FALSE)*O33*W33,0)</f>
        <v>0</v>
      </c>
      <c r="Y33" s="5">
        <f>IFERROR(VLOOKUP($E33,リスト用!$M:$N,2,FALSE)*VLOOKUP($J33,リスト用!$H:$I,2,FALSE)*P33*W33,0)</f>
        <v>0</v>
      </c>
      <c r="AA33" s="5">
        <f t="shared" si="8"/>
        <v>0</v>
      </c>
      <c r="AB33" s="5">
        <f t="shared" si="9"/>
        <v>0</v>
      </c>
    </row>
    <row r="34" spans="1:28">
      <c r="A34" s="5" t="str">
        <f t="shared" si="10"/>
        <v/>
      </c>
      <c r="H34" s="54"/>
      <c r="I34" s="54"/>
      <c r="L34" s="41"/>
      <c r="M34" s="42" t="e">
        <f t="shared" si="1"/>
        <v>#NUM!</v>
      </c>
      <c r="N34" s="42" t="e">
        <f t="shared" si="2"/>
        <v>#NUM!</v>
      </c>
      <c r="O34" s="5">
        <f t="shared" si="3"/>
        <v>0</v>
      </c>
      <c r="P34" s="5" t="e">
        <f t="shared" si="4"/>
        <v>#NUM!</v>
      </c>
      <c r="Q34" s="5">
        <f>IF(I34&gt;'入力シート（基本情報）'!$I$1,1,0)</f>
        <v>0</v>
      </c>
      <c r="R34" s="5">
        <f>IFERROR(VLOOKUP($F34,リスト用!$P:$Q,2,FALSE)*VLOOKUP($J34,リスト用!$H:$I,2,FALSE)*O34*Q34,0)</f>
        <v>0</v>
      </c>
      <c r="S34" s="5">
        <f>IFERROR(VLOOKUP($F34,リスト用!$P:$Q,2,FALSE)*VLOOKUP($J34,リスト用!$H:$I,2,FALSE)*P34*Q34,0)</f>
        <v>0</v>
      </c>
      <c r="U34" s="5">
        <f t="shared" si="6"/>
        <v>0</v>
      </c>
      <c r="V34" s="5">
        <f t="shared" si="7"/>
        <v>0</v>
      </c>
      <c r="W34" s="5">
        <f t="shared" si="5"/>
        <v>1</v>
      </c>
      <c r="X34" s="5">
        <f>IFERROR(VLOOKUP($E34,リスト用!$M:$N,2,FALSE)*VLOOKUP($J34,リスト用!$H:$I,2,FALSE)*O34*W34,0)</f>
        <v>0</v>
      </c>
      <c r="Y34" s="5">
        <f>IFERROR(VLOOKUP($E34,リスト用!$M:$N,2,FALSE)*VLOOKUP($J34,リスト用!$H:$I,2,FALSE)*P34*W34,0)</f>
        <v>0</v>
      </c>
      <c r="AA34" s="5">
        <f t="shared" si="8"/>
        <v>0</v>
      </c>
      <c r="AB34" s="5">
        <f t="shared" si="9"/>
        <v>0</v>
      </c>
    </row>
    <row r="35" spans="1:28">
      <c r="A35" s="5" t="str">
        <f t="shared" si="10"/>
        <v/>
      </c>
      <c r="H35" s="54"/>
      <c r="I35" s="54"/>
      <c r="L35" s="41"/>
      <c r="M35" s="42" t="e">
        <f t="shared" si="1"/>
        <v>#NUM!</v>
      </c>
      <c r="N35" s="42" t="e">
        <f t="shared" si="2"/>
        <v>#NUM!</v>
      </c>
      <c r="O35" s="5">
        <f t="shared" si="3"/>
        <v>0</v>
      </c>
      <c r="P35" s="5" t="e">
        <f t="shared" si="4"/>
        <v>#NUM!</v>
      </c>
      <c r="Q35" s="5">
        <f>IF(I35&gt;'入力シート（基本情報）'!$I$1,1,0)</f>
        <v>0</v>
      </c>
      <c r="R35" s="5">
        <f>IFERROR(VLOOKUP($F35,リスト用!$P:$Q,2,FALSE)*VLOOKUP($J35,リスト用!$H:$I,2,FALSE)*O35*Q35,0)</f>
        <v>0</v>
      </c>
      <c r="S35" s="5">
        <f>IFERROR(VLOOKUP($F35,リスト用!$P:$Q,2,FALSE)*VLOOKUP($J35,リスト用!$H:$I,2,FALSE)*P35*Q35,0)</f>
        <v>0</v>
      </c>
      <c r="U35" s="5">
        <f t="shared" si="6"/>
        <v>0</v>
      </c>
      <c r="V35" s="5">
        <f t="shared" si="7"/>
        <v>0</v>
      </c>
      <c r="W35" s="5">
        <f t="shared" si="5"/>
        <v>1</v>
      </c>
      <c r="X35" s="5">
        <f>IFERROR(VLOOKUP($E35,リスト用!$M:$N,2,FALSE)*VLOOKUP($J35,リスト用!$H:$I,2,FALSE)*O35*W35,0)</f>
        <v>0</v>
      </c>
      <c r="Y35" s="5">
        <f>IFERROR(VLOOKUP($E35,リスト用!$M:$N,2,FALSE)*VLOOKUP($J35,リスト用!$H:$I,2,FALSE)*P35*W35,0)</f>
        <v>0</v>
      </c>
      <c r="AA35" s="5">
        <f t="shared" si="8"/>
        <v>0</v>
      </c>
      <c r="AB35" s="5">
        <f t="shared" si="9"/>
        <v>0</v>
      </c>
    </row>
    <row r="36" spans="1:28">
      <c r="A36" s="5" t="str">
        <f t="shared" si="10"/>
        <v/>
      </c>
      <c r="H36" s="54"/>
      <c r="I36" s="54"/>
      <c r="L36" s="41"/>
      <c r="M36" s="42" t="e">
        <f t="shared" si="1"/>
        <v>#NUM!</v>
      </c>
      <c r="N36" s="42" t="e">
        <f t="shared" si="2"/>
        <v>#NUM!</v>
      </c>
      <c r="O36" s="5">
        <f t="shared" si="3"/>
        <v>0</v>
      </c>
      <c r="P36" s="5" t="e">
        <f t="shared" si="4"/>
        <v>#NUM!</v>
      </c>
      <c r="Q36" s="5">
        <f>IF(I36&gt;'入力シート（基本情報）'!$I$1,1,0)</f>
        <v>0</v>
      </c>
      <c r="R36" s="5">
        <f>IFERROR(VLOOKUP($F36,リスト用!$P:$Q,2,FALSE)*VLOOKUP($J36,リスト用!$H:$I,2,FALSE)*O36*Q36,0)</f>
        <v>0</v>
      </c>
      <c r="S36" s="5">
        <f>IFERROR(VLOOKUP($F36,リスト用!$P:$Q,2,FALSE)*VLOOKUP($J36,リスト用!$H:$I,2,FALSE)*P36*Q36,0)</f>
        <v>0</v>
      </c>
      <c r="U36" s="5">
        <f t="shared" si="6"/>
        <v>0</v>
      </c>
      <c r="V36" s="5">
        <f t="shared" si="7"/>
        <v>0</v>
      </c>
      <c r="W36" s="5">
        <f t="shared" si="5"/>
        <v>1</v>
      </c>
      <c r="X36" s="5">
        <f>IFERROR(VLOOKUP($E36,リスト用!$M:$N,2,FALSE)*VLOOKUP($J36,リスト用!$H:$I,2,FALSE)*O36*W36,0)</f>
        <v>0</v>
      </c>
      <c r="Y36" s="5">
        <f>IFERROR(VLOOKUP($E36,リスト用!$M:$N,2,FALSE)*VLOOKUP($J36,リスト用!$H:$I,2,FALSE)*P36*W36,0)</f>
        <v>0</v>
      </c>
      <c r="AA36" s="5">
        <f t="shared" si="8"/>
        <v>0</v>
      </c>
      <c r="AB36" s="5">
        <f t="shared" si="9"/>
        <v>0</v>
      </c>
    </row>
    <row r="37" spans="1:28">
      <c r="A37" s="5" t="str">
        <f t="shared" si="10"/>
        <v/>
      </c>
      <c r="H37" s="54"/>
      <c r="I37" s="54"/>
      <c r="L37" s="41"/>
      <c r="M37" s="42" t="e">
        <f t="shared" si="1"/>
        <v>#NUM!</v>
      </c>
      <c r="N37" s="42" t="e">
        <f t="shared" si="2"/>
        <v>#NUM!</v>
      </c>
      <c r="O37" s="5">
        <f t="shared" si="3"/>
        <v>0</v>
      </c>
      <c r="P37" s="5" t="e">
        <f t="shared" si="4"/>
        <v>#NUM!</v>
      </c>
      <c r="Q37" s="5">
        <f>IF(I37&gt;'入力シート（基本情報）'!$I$1,1,0)</f>
        <v>0</v>
      </c>
      <c r="R37" s="5">
        <f>IFERROR(VLOOKUP($F37,リスト用!$P:$Q,2,FALSE)*VLOOKUP($J37,リスト用!$H:$I,2,FALSE)*O37*Q37,0)</f>
        <v>0</v>
      </c>
      <c r="S37" s="5">
        <f>IFERROR(VLOOKUP($F37,リスト用!$P:$Q,2,FALSE)*VLOOKUP($J37,リスト用!$H:$I,2,FALSE)*P37*Q37,0)</f>
        <v>0</v>
      </c>
      <c r="U37" s="5">
        <f t="shared" si="6"/>
        <v>0</v>
      </c>
      <c r="V37" s="5">
        <f t="shared" si="7"/>
        <v>0</v>
      </c>
      <c r="W37" s="5">
        <f t="shared" si="5"/>
        <v>1</v>
      </c>
      <c r="X37" s="5">
        <f>IFERROR(VLOOKUP($E37,リスト用!$M:$N,2,FALSE)*VLOOKUP($J37,リスト用!$H:$I,2,FALSE)*O37*W37,0)</f>
        <v>0</v>
      </c>
      <c r="Y37" s="5">
        <f>IFERROR(VLOOKUP($E37,リスト用!$M:$N,2,FALSE)*VLOOKUP($J37,リスト用!$H:$I,2,FALSE)*P37*W37,0)</f>
        <v>0</v>
      </c>
      <c r="AA37" s="5">
        <f t="shared" si="8"/>
        <v>0</v>
      </c>
      <c r="AB37" s="5">
        <f t="shared" si="9"/>
        <v>0</v>
      </c>
    </row>
    <row r="38" spans="1:28">
      <c r="A38" s="5" t="str">
        <f t="shared" si="10"/>
        <v/>
      </c>
      <c r="H38" s="54"/>
      <c r="I38" s="54"/>
      <c r="L38" s="41"/>
      <c r="M38" s="42" t="e">
        <f t="shared" si="1"/>
        <v>#NUM!</v>
      </c>
      <c r="N38" s="42" t="e">
        <f t="shared" si="2"/>
        <v>#NUM!</v>
      </c>
      <c r="O38" s="5">
        <f t="shared" si="3"/>
        <v>0</v>
      </c>
      <c r="P38" s="5" t="e">
        <f t="shared" si="4"/>
        <v>#NUM!</v>
      </c>
      <c r="Q38" s="5">
        <f>IF(I38&gt;'入力シート（基本情報）'!$I$1,1,0)</f>
        <v>0</v>
      </c>
      <c r="R38" s="5">
        <f>IFERROR(VLOOKUP($F38,リスト用!$P:$Q,2,FALSE)*VLOOKUP($J38,リスト用!$H:$I,2,FALSE)*O38*Q38,0)</f>
        <v>0</v>
      </c>
      <c r="S38" s="5">
        <f>IFERROR(VLOOKUP($F38,リスト用!$P:$Q,2,FALSE)*VLOOKUP($J38,リスト用!$H:$I,2,FALSE)*P38*Q38,0)</f>
        <v>0</v>
      </c>
      <c r="U38" s="5">
        <f t="shared" si="6"/>
        <v>0</v>
      </c>
      <c r="V38" s="5">
        <f t="shared" si="7"/>
        <v>0</v>
      </c>
      <c r="W38" s="5">
        <f t="shared" si="5"/>
        <v>1</v>
      </c>
      <c r="X38" s="5">
        <f>IFERROR(VLOOKUP($E38,リスト用!$M:$N,2,FALSE)*VLOOKUP($J38,リスト用!$H:$I,2,FALSE)*O38*W38,0)</f>
        <v>0</v>
      </c>
      <c r="Y38" s="5">
        <f>IFERROR(VLOOKUP($E38,リスト用!$M:$N,2,FALSE)*VLOOKUP($J38,リスト用!$H:$I,2,FALSE)*P38*W38,0)</f>
        <v>0</v>
      </c>
      <c r="AA38" s="5">
        <f t="shared" si="8"/>
        <v>0</v>
      </c>
      <c r="AB38" s="5">
        <f t="shared" si="9"/>
        <v>0</v>
      </c>
    </row>
    <row r="39" spans="1:28">
      <c r="A39" s="5" t="str">
        <f t="shared" si="10"/>
        <v/>
      </c>
      <c r="H39" s="54"/>
      <c r="I39" s="54"/>
      <c r="L39" s="41"/>
      <c r="M39" s="42" t="e">
        <f t="shared" si="1"/>
        <v>#NUM!</v>
      </c>
      <c r="N39" s="42" t="e">
        <f t="shared" si="2"/>
        <v>#NUM!</v>
      </c>
      <c r="O39" s="5">
        <f t="shared" si="3"/>
        <v>0</v>
      </c>
      <c r="P39" s="5" t="e">
        <f t="shared" si="4"/>
        <v>#NUM!</v>
      </c>
      <c r="Q39" s="5">
        <f>IF(I39&gt;'入力シート（基本情報）'!$I$1,1,0)</f>
        <v>0</v>
      </c>
      <c r="R39" s="5">
        <f>IFERROR(VLOOKUP($F39,リスト用!$P:$Q,2,FALSE)*VLOOKUP($J39,リスト用!$H:$I,2,FALSE)*O39*Q39,0)</f>
        <v>0</v>
      </c>
      <c r="S39" s="5">
        <f>IFERROR(VLOOKUP($F39,リスト用!$P:$Q,2,FALSE)*VLOOKUP($J39,リスト用!$H:$I,2,FALSE)*P39*Q39,0)</f>
        <v>0</v>
      </c>
      <c r="U39" s="5">
        <f t="shared" si="6"/>
        <v>0</v>
      </c>
      <c r="V39" s="5">
        <f t="shared" si="7"/>
        <v>0</v>
      </c>
      <c r="W39" s="5">
        <f t="shared" si="5"/>
        <v>1</v>
      </c>
      <c r="X39" s="5">
        <f>IFERROR(VLOOKUP($E39,リスト用!$M:$N,2,FALSE)*VLOOKUP($J39,リスト用!$H:$I,2,FALSE)*O39*W39,0)</f>
        <v>0</v>
      </c>
      <c r="Y39" s="5">
        <f>IFERROR(VLOOKUP($E39,リスト用!$M:$N,2,FALSE)*VLOOKUP($J39,リスト用!$H:$I,2,FALSE)*P39*W39,0)</f>
        <v>0</v>
      </c>
      <c r="AA39" s="5">
        <f t="shared" si="8"/>
        <v>0</v>
      </c>
      <c r="AB39" s="5">
        <f t="shared" si="9"/>
        <v>0</v>
      </c>
    </row>
    <row r="40" spans="1:28">
      <c r="A40" s="5" t="str">
        <f t="shared" si="10"/>
        <v/>
      </c>
      <c r="H40" s="54"/>
      <c r="I40" s="54"/>
      <c r="L40" s="41"/>
      <c r="M40" s="42" t="e">
        <f t="shared" si="1"/>
        <v>#NUM!</v>
      </c>
      <c r="N40" s="42" t="e">
        <f t="shared" si="2"/>
        <v>#NUM!</v>
      </c>
      <c r="O40" s="5">
        <f t="shared" si="3"/>
        <v>0</v>
      </c>
      <c r="P40" s="5" t="e">
        <f t="shared" si="4"/>
        <v>#NUM!</v>
      </c>
      <c r="Q40" s="5">
        <f>IF(I40&gt;'入力シート（基本情報）'!$I$1,1,0)</f>
        <v>0</v>
      </c>
      <c r="R40" s="5">
        <f>IFERROR(VLOOKUP($F40,リスト用!$P:$Q,2,FALSE)*VLOOKUP($J40,リスト用!$H:$I,2,FALSE)*O40*Q40,0)</f>
        <v>0</v>
      </c>
      <c r="S40" s="5">
        <f>IFERROR(VLOOKUP($F40,リスト用!$P:$Q,2,FALSE)*VLOOKUP($J40,リスト用!$H:$I,2,FALSE)*P40*Q40,0)</f>
        <v>0</v>
      </c>
      <c r="U40" s="5">
        <f t="shared" si="6"/>
        <v>0</v>
      </c>
      <c r="V40" s="5">
        <f t="shared" si="7"/>
        <v>0</v>
      </c>
      <c r="W40" s="5">
        <f t="shared" si="5"/>
        <v>1</v>
      </c>
      <c r="X40" s="5">
        <f>IFERROR(VLOOKUP($E40,リスト用!$M:$N,2,FALSE)*VLOOKUP($J40,リスト用!$H:$I,2,FALSE)*O40*W40,0)</f>
        <v>0</v>
      </c>
      <c r="Y40" s="5">
        <f>IFERROR(VLOOKUP($E40,リスト用!$M:$N,2,FALSE)*VLOOKUP($J40,リスト用!$H:$I,2,FALSE)*P40*W40,0)</f>
        <v>0</v>
      </c>
      <c r="AA40" s="5">
        <f t="shared" si="8"/>
        <v>0</v>
      </c>
      <c r="AB40" s="5">
        <f t="shared" si="9"/>
        <v>0</v>
      </c>
    </row>
    <row r="41" spans="1:28">
      <c r="A41" s="5" t="str">
        <f t="shared" si="10"/>
        <v/>
      </c>
      <c r="H41" s="54"/>
      <c r="I41" s="54"/>
      <c r="L41" s="41"/>
      <c r="M41" s="42" t="e">
        <f t="shared" si="1"/>
        <v>#NUM!</v>
      </c>
      <c r="N41" s="42" t="e">
        <f t="shared" si="2"/>
        <v>#NUM!</v>
      </c>
      <c r="O41" s="5">
        <f t="shared" si="3"/>
        <v>0</v>
      </c>
      <c r="P41" s="5" t="e">
        <f t="shared" si="4"/>
        <v>#NUM!</v>
      </c>
      <c r="Q41" s="5">
        <f>IF(I41&gt;'入力シート（基本情報）'!$I$1,1,0)</f>
        <v>0</v>
      </c>
      <c r="R41" s="5">
        <f>IFERROR(VLOOKUP($F41,リスト用!$P:$Q,2,FALSE)*VLOOKUP($J41,リスト用!$H:$I,2,FALSE)*O41*Q41,0)</f>
        <v>0</v>
      </c>
      <c r="S41" s="5">
        <f>IFERROR(VLOOKUP($F41,リスト用!$P:$Q,2,FALSE)*VLOOKUP($J41,リスト用!$H:$I,2,FALSE)*P41*Q41,0)</f>
        <v>0</v>
      </c>
      <c r="U41" s="5">
        <f t="shared" si="6"/>
        <v>0</v>
      </c>
      <c r="V41" s="5">
        <f t="shared" si="7"/>
        <v>0</v>
      </c>
      <c r="W41" s="5">
        <f t="shared" si="5"/>
        <v>1</v>
      </c>
      <c r="X41" s="5">
        <f>IFERROR(VLOOKUP($E41,リスト用!$M:$N,2,FALSE)*VLOOKUP($J41,リスト用!$H:$I,2,FALSE)*O41*W41,0)</f>
        <v>0</v>
      </c>
      <c r="Y41" s="5">
        <f>IFERROR(VLOOKUP($E41,リスト用!$M:$N,2,FALSE)*VLOOKUP($J41,リスト用!$H:$I,2,FALSE)*P41*W41,0)</f>
        <v>0</v>
      </c>
      <c r="AA41" s="5">
        <f t="shared" si="8"/>
        <v>0</v>
      </c>
      <c r="AB41" s="5">
        <f t="shared" si="9"/>
        <v>0</v>
      </c>
    </row>
    <row r="42" spans="1:28">
      <c r="A42" s="5" t="str">
        <f t="shared" si="10"/>
        <v/>
      </c>
      <c r="H42" s="54"/>
      <c r="I42" s="54"/>
      <c r="L42" s="41"/>
      <c r="M42" s="42" t="e">
        <f t="shared" si="1"/>
        <v>#NUM!</v>
      </c>
      <c r="N42" s="42" t="e">
        <f t="shared" si="2"/>
        <v>#NUM!</v>
      </c>
      <c r="O42" s="5">
        <f t="shared" si="3"/>
        <v>0</v>
      </c>
      <c r="P42" s="5" t="e">
        <f t="shared" si="4"/>
        <v>#NUM!</v>
      </c>
      <c r="Q42" s="5">
        <f>IF(I42&gt;'入力シート（基本情報）'!$I$1,1,0)</f>
        <v>0</v>
      </c>
      <c r="R42" s="5">
        <f>IFERROR(VLOOKUP($F42,リスト用!$P:$Q,2,FALSE)*VLOOKUP($J42,リスト用!$H:$I,2,FALSE)*O42*Q42,0)</f>
        <v>0</v>
      </c>
      <c r="S42" s="5">
        <f>IFERROR(VLOOKUP($F42,リスト用!$P:$Q,2,FALSE)*VLOOKUP($J42,リスト用!$H:$I,2,FALSE)*P42*Q42,0)</f>
        <v>0</v>
      </c>
      <c r="U42" s="5">
        <f t="shared" si="6"/>
        <v>0</v>
      </c>
      <c r="V42" s="5">
        <f t="shared" si="7"/>
        <v>0</v>
      </c>
      <c r="W42" s="5">
        <f t="shared" si="5"/>
        <v>1</v>
      </c>
      <c r="X42" s="5">
        <f>IFERROR(VLOOKUP($E42,リスト用!$M:$N,2,FALSE)*VLOOKUP($J42,リスト用!$H:$I,2,FALSE)*O42*W42,0)</f>
        <v>0</v>
      </c>
      <c r="Y42" s="5">
        <f>IFERROR(VLOOKUP($E42,リスト用!$M:$N,2,FALSE)*VLOOKUP($J42,リスト用!$H:$I,2,FALSE)*P42*W42,0)</f>
        <v>0</v>
      </c>
      <c r="AA42" s="5">
        <f t="shared" si="8"/>
        <v>0</v>
      </c>
      <c r="AB42" s="5">
        <f t="shared" si="9"/>
        <v>0</v>
      </c>
    </row>
    <row r="43" spans="1:28">
      <c r="A43" s="5" t="str">
        <f t="shared" si="10"/>
        <v/>
      </c>
      <c r="H43" s="54"/>
      <c r="I43" s="54"/>
      <c r="L43" s="41"/>
      <c r="M43" s="42" t="e">
        <f t="shared" si="1"/>
        <v>#NUM!</v>
      </c>
      <c r="N43" s="42" t="e">
        <f t="shared" si="2"/>
        <v>#NUM!</v>
      </c>
      <c r="O43" s="5">
        <f t="shared" si="3"/>
        <v>0</v>
      </c>
      <c r="P43" s="5" t="e">
        <f t="shared" si="4"/>
        <v>#NUM!</v>
      </c>
      <c r="Q43" s="5">
        <f>IF(I43&gt;'入力シート（基本情報）'!$I$1,1,0)</f>
        <v>0</v>
      </c>
      <c r="R43" s="5">
        <f>IFERROR(VLOOKUP($F43,リスト用!$P:$Q,2,FALSE)*VLOOKUP($J43,リスト用!$H:$I,2,FALSE)*O43*Q43,0)</f>
        <v>0</v>
      </c>
      <c r="S43" s="5">
        <f>IFERROR(VLOOKUP($F43,リスト用!$P:$Q,2,FALSE)*VLOOKUP($J43,リスト用!$H:$I,2,FALSE)*P43*Q43,0)</f>
        <v>0</v>
      </c>
      <c r="U43" s="5">
        <f t="shared" si="6"/>
        <v>0</v>
      </c>
      <c r="V43" s="5">
        <f t="shared" si="7"/>
        <v>0</v>
      </c>
      <c r="W43" s="5">
        <f t="shared" si="5"/>
        <v>1</v>
      </c>
      <c r="X43" s="5">
        <f>IFERROR(VLOOKUP($E43,リスト用!$M:$N,2,FALSE)*VLOOKUP($J43,リスト用!$H:$I,2,FALSE)*O43*W43,0)</f>
        <v>0</v>
      </c>
      <c r="Y43" s="5">
        <f>IFERROR(VLOOKUP($E43,リスト用!$M:$N,2,FALSE)*VLOOKUP($J43,リスト用!$H:$I,2,FALSE)*P43*W43,0)</f>
        <v>0</v>
      </c>
      <c r="AA43" s="5">
        <f t="shared" si="8"/>
        <v>0</v>
      </c>
      <c r="AB43" s="5">
        <f t="shared" si="9"/>
        <v>0</v>
      </c>
    </row>
    <row r="44" spans="1:28">
      <c r="A44" s="5" t="str">
        <f t="shared" si="10"/>
        <v/>
      </c>
      <c r="H44" s="54"/>
      <c r="I44" s="54"/>
      <c r="L44" s="41"/>
      <c r="M44" s="42" t="e">
        <f t="shared" si="1"/>
        <v>#NUM!</v>
      </c>
      <c r="N44" s="42" t="e">
        <f t="shared" si="2"/>
        <v>#NUM!</v>
      </c>
      <c r="O44" s="5">
        <f t="shared" si="3"/>
        <v>0</v>
      </c>
      <c r="P44" s="5" t="e">
        <f t="shared" si="4"/>
        <v>#NUM!</v>
      </c>
      <c r="Q44" s="5">
        <f>IF(I44&gt;'入力シート（基本情報）'!$I$1,1,0)</f>
        <v>0</v>
      </c>
      <c r="R44" s="5">
        <f>IFERROR(VLOOKUP($F44,リスト用!$P:$Q,2,FALSE)*VLOOKUP($J44,リスト用!$H:$I,2,FALSE)*O44*Q44,0)</f>
        <v>0</v>
      </c>
      <c r="S44" s="5">
        <f>IFERROR(VLOOKUP($F44,リスト用!$P:$Q,2,FALSE)*VLOOKUP($J44,リスト用!$H:$I,2,FALSE)*P44*Q44,0)</f>
        <v>0</v>
      </c>
      <c r="U44" s="5">
        <f t="shared" si="6"/>
        <v>0</v>
      </c>
      <c r="V44" s="5">
        <f t="shared" si="7"/>
        <v>0</v>
      </c>
      <c r="W44" s="5">
        <f t="shared" si="5"/>
        <v>1</v>
      </c>
      <c r="X44" s="5">
        <f>IFERROR(VLOOKUP($E44,リスト用!$M:$N,2,FALSE)*VLOOKUP($J44,リスト用!$H:$I,2,FALSE)*O44*W44,0)</f>
        <v>0</v>
      </c>
      <c r="Y44" s="5">
        <f>IFERROR(VLOOKUP($E44,リスト用!$M:$N,2,FALSE)*VLOOKUP($J44,リスト用!$H:$I,2,FALSE)*P44*W44,0)</f>
        <v>0</v>
      </c>
      <c r="AA44" s="5">
        <f t="shared" si="8"/>
        <v>0</v>
      </c>
      <c r="AB44" s="5">
        <f t="shared" si="9"/>
        <v>0</v>
      </c>
    </row>
    <row r="45" spans="1:28">
      <c r="A45" s="5" t="str">
        <f t="shared" si="10"/>
        <v/>
      </c>
      <c r="H45" s="54"/>
      <c r="I45" s="54"/>
      <c r="L45" s="41"/>
      <c r="M45" s="42" t="e">
        <f t="shared" si="1"/>
        <v>#NUM!</v>
      </c>
      <c r="N45" s="42" t="e">
        <f t="shared" si="2"/>
        <v>#NUM!</v>
      </c>
      <c r="O45" s="5">
        <f t="shared" si="3"/>
        <v>0</v>
      </c>
      <c r="P45" s="5" t="e">
        <f t="shared" si="4"/>
        <v>#NUM!</v>
      </c>
      <c r="Q45" s="5">
        <f>IF(I45&gt;'入力シート（基本情報）'!$I$1,1,0)</f>
        <v>0</v>
      </c>
      <c r="R45" s="5">
        <f>IFERROR(VLOOKUP($F45,リスト用!$P:$Q,2,FALSE)*VLOOKUP($J45,リスト用!$H:$I,2,FALSE)*O45*Q45,0)</f>
        <v>0</v>
      </c>
      <c r="S45" s="5">
        <f>IFERROR(VLOOKUP($F45,リスト用!$P:$Q,2,FALSE)*VLOOKUP($J45,リスト用!$H:$I,2,FALSE)*P45*Q45,0)</f>
        <v>0</v>
      </c>
      <c r="U45" s="5">
        <f t="shared" si="6"/>
        <v>0</v>
      </c>
      <c r="V45" s="5">
        <f t="shared" si="7"/>
        <v>0</v>
      </c>
      <c r="W45" s="5">
        <f t="shared" si="5"/>
        <v>1</v>
      </c>
      <c r="X45" s="5">
        <f>IFERROR(VLOOKUP($E45,リスト用!$M:$N,2,FALSE)*VLOOKUP($J45,リスト用!$H:$I,2,FALSE)*O45*W45,0)</f>
        <v>0</v>
      </c>
      <c r="Y45" s="5">
        <f>IFERROR(VLOOKUP($E45,リスト用!$M:$N,2,FALSE)*VLOOKUP($J45,リスト用!$H:$I,2,FALSE)*P45*W45,0)</f>
        <v>0</v>
      </c>
      <c r="AA45" s="5">
        <f t="shared" si="8"/>
        <v>0</v>
      </c>
      <c r="AB45" s="5">
        <f t="shared" si="9"/>
        <v>0</v>
      </c>
    </row>
    <row r="46" spans="1:28">
      <c r="A46" s="5" t="str">
        <f t="shared" si="10"/>
        <v/>
      </c>
      <c r="H46" s="54"/>
      <c r="I46" s="54"/>
      <c r="L46" s="41"/>
      <c r="M46" s="42" t="e">
        <f t="shared" si="1"/>
        <v>#NUM!</v>
      </c>
      <c r="N46" s="42" t="e">
        <f t="shared" si="2"/>
        <v>#NUM!</v>
      </c>
      <c r="O46" s="5">
        <f t="shared" si="3"/>
        <v>0</v>
      </c>
      <c r="P46" s="5" t="e">
        <f t="shared" si="4"/>
        <v>#NUM!</v>
      </c>
      <c r="Q46" s="5">
        <f>IF(I46&gt;'入力シート（基本情報）'!$I$1,1,0)</f>
        <v>0</v>
      </c>
      <c r="R46" s="5">
        <f>IFERROR(VLOOKUP($F46,リスト用!$P:$Q,2,FALSE)*VLOOKUP($J46,リスト用!$H:$I,2,FALSE)*O46*Q46,0)</f>
        <v>0</v>
      </c>
      <c r="S46" s="5">
        <f>IFERROR(VLOOKUP($F46,リスト用!$P:$Q,2,FALSE)*VLOOKUP($J46,リスト用!$H:$I,2,FALSE)*P46*Q46,0)</f>
        <v>0</v>
      </c>
      <c r="U46" s="5">
        <f t="shared" si="6"/>
        <v>0</v>
      </c>
      <c r="V46" s="5">
        <f t="shared" si="7"/>
        <v>0</v>
      </c>
      <c r="W46" s="5">
        <f t="shared" si="5"/>
        <v>1</v>
      </c>
      <c r="X46" s="5">
        <f>IFERROR(VLOOKUP($E46,リスト用!$M:$N,2,FALSE)*VLOOKUP($J46,リスト用!$H:$I,2,FALSE)*O46*W46,0)</f>
        <v>0</v>
      </c>
      <c r="Y46" s="5">
        <f>IFERROR(VLOOKUP($E46,リスト用!$M:$N,2,FALSE)*VLOOKUP($J46,リスト用!$H:$I,2,FALSE)*P46*W46,0)</f>
        <v>0</v>
      </c>
      <c r="AA46" s="5">
        <f t="shared" si="8"/>
        <v>0</v>
      </c>
      <c r="AB46" s="5">
        <f t="shared" si="9"/>
        <v>0</v>
      </c>
    </row>
    <row r="47" spans="1:28">
      <c r="A47" s="5" t="str">
        <f t="shared" si="10"/>
        <v/>
      </c>
      <c r="H47" s="54"/>
      <c r="I47" s="54"/>
      <c r="L47" s="41"/>
      <c r="M47" s="42" t="e">
        <f t="shared" si="1"/>
        <v>#NUM!</v>
      </c>
      <c r="N47" s="42" t="e">
        <f t="shared" si="2"/>
        <v>#NUM!</v>
      </c>
      <c r="O47" s="5">
        <f t="shared" si="3"/>
        <v>0</v>
      </c>
      <c r="P47" s="5" t="e">
        <f t="shared" si="4"/>
        <v>#NUM!</v>
      </c>
      <c r="Q47" s="5">
        <f>IF(I47&gt;'入力シート（基本情報）'!$I$1,1,0)</f>
        <v>0</v>
      </c>
      <c r="R47" s="5">
        <f>IFERROR(VLOOKUP($F47,リスト用!$P:$Q,2,FALSE)*VLOOKUP($J47,リスト用!$H:$I,2,FALSE)*O47*Q47,0)</f>
        <v>0</v>
      </c>
      <c r="S47" s="5">
        <f>IFERROR(VLOOKUP($F47,リスト用!$P:$Q,2,FALSE)*VLOOKUP($J47,リスト用!$H:$I,2,FALSE)*P47*Q47,0)</f>
        <v>0</v>
      </c>
      <c r="U47" s="5">
        <f t="shared" si="6"/>
        <v>0</v>
      </c>
      <c r="V47" s="5">
        <f t="shared" si="7"/>
        <v>0</v>
      </c>
      <c r="W47" s="5">
        <f t="shared" si="5"/>
        <v>1</v>
      </c>
      <c r="X47" s="5">
        <f>IFERROR(VLOOKUP($E47,リスト用!$M:$N,2,FALSE)*VLOOKUP($J47,リスト用!$H:$I,2,FALSE)*O47*W47,0)</f>
        <v>0</v>
      </c>
      <c r="Y47" s="5">
        <f>IFERROR(VLOOKUP($E47,リスト用!$M:$N,2,FALSE)*VLOOKUP($J47,リスト用!$H:$I,2,FALSE)*P47*W47,0)</f>
        <v>0</v>
      </c>
      <c r="AA47" s="5">
        <f t="shared" si="8"/>
        <v>0</v>
      </c>
      <c r="AB47" s="5">
        <f t="shared" si="9"/>
        <v>0</v>
      </c>
    </row>
    <row r="48" spans="1:28">
      <c r="A48" s="5" t="str">
        <f t="shared" si="10"/>
        <v/>
      </c>
      <c r="H48" s="54"/>
      <c r="I48" s="54"/>
      <c r="L48" s="41"/>
      <c r="M48" s="42" t="e">
        <f t="shared" si="1"/>
        <v>#NUM!</v>
      </c>
      <c r="N48" s="42" t="e">
        <f t="shared" si="2"/>
        <v>#NUM!</v>
      </c>
      <c r="O48" s="5">
        <f t="shared" si="3"/>
        <v>0</v>
      </c>
      <c r="P48" s="5" t="e">
        <f t="shared" si="4"/>
        <v>#NUM!</v>
      </c>
      <c r="Q48" s="5">
        <f>IF(I48&gt;'入力シート（基本情報）'!$I$1,1,0)</f>
        <v>0</v>
      </c>
      <c r="R48" s="5">
        <f>IFERROR(VLOOKUP($F48,リスト用!$P:$Q,2,FALSE)*VLOOKUP($J48,リスト用!$H:$I,2,FALSE)*O48*Q48,0)</f>
        <v>0</v>
      </c>
      <c r="S48" s="5">
        <f>IFERROR(VLOOKUP($F48,リスト用!$P:$Q,2,FALSE)*VLOOKUP($J48,リスト用!$H:$I,2,FALSE)*P48*Q48,0)</f>
        <v>0</v>
      </c>
      <c r="U48" s="5">
        <f t="shared" si="6"/>
        <v>0</v>
      </c>
      <c r="V48" s="5">
        <f t="shared" si="7"/>
        <v>0</v>
      </c>
      <c r="W48" s="5">
        <f t="shared" si="5"/>
        <v>1</v>
      </c>
      <c r="X48" s="5">
        <f>IFERROR(VLOOKUP($E48,リスト用!$M:$N,2,FALSE)*VLOOKUP($J48,リスト用!$H:$I,2,FALSE)*O48*W48,0)</f>
        <v>0</v>
      </c>
      <c r="Y48" s="5">
        <f>IFERROR(VLOOKUP($E48,リスト用!$M:$N,2,FALSE)*VLOOKUP($J48,リスト用!$H:$I,2,FALSE)*P48*W48,0)</f>
        <v>0</v>
      </c>
      <c r="AA48" s="5">
        <f t="shared" si="8"/>
        <v>0</v>
      </c>
      <c r="AB48" s="5">
        <f t="shared" si="9"/>
        <v>0</v>
      </c>
    </row>
    <row r="49" spans="1:28">
      <c r="A49" s="5" t="str">
        <f t="shared" si="10"/>
        <v/>
      </c>
      <c r="H49" s="54"/>
      <c r="I49" s="54"/>
      <c r="L49" s="41"/>
      <c r="M49" s="42" t="e">
        <f t="shared" si="1"/>
        <v>#NUM!</v>
      </c>
      <c r="N49" s="42" t="e">
        <f t="shared" si="2"/>
        <v>#NUM!</v>
      </c>
      <c r="O49" s="5">
        <f t="shared" si="3"/>
        <v>0</v>
      </c>
      <c r="P49" s="5" t="e">
        <f t="shared" si="4"/>
        <v>#NUM!</v>
      </c>
      <c r="Q49" s="5">
        <f>IF(I49&gt;'入力シート（基本情報）'!$I$1,1,0)</f>
        <v>0</v>
      </c>
      <c r="R49" s="5">
        <f>IFERROR(VLOOKUP($F49,リスト用!$P:$Q,2,FALSE)*VLOOKUP($J49,リスト用!$H:$I,2,FALSE)*O49*Q49,0)</f>
        <v>0</v>
      </c>
      <c r="S49" s="5">
        <f>IFERROR(VLOOKUP($F49,リスト用!$P:$Q,2,FALSE)*VLOOKUP($J49,リスト用!$H:$I,2,FALSE)*P49*Q49,0)</f>
        <v>0</v>
      </c>
      <c r="U49" s="5">
        <f t="shared" si="6"/>
        <v>0</v>
      </c>
      <c r="V49" s="5">
        <f t="shared" si="7"/>
        <v>0</v>
      </c>
      <c r="W49" s="5">
        <f t="shared" si="5"/>
        <v>1</v>
      </c>
      <c r="X49" s="5">
        <f>IFERROR(VLOOKUP($E49,リスト用!$M:$N,2,FALSE)*VLOOKUP($J49,リスト用!$H:$I,2,FALSE)*O49*W49,0)</f>
        <v>0</v>
      </c>
      <c r="Y49" s="5">
        <f>IFERROR(VLOOKUP($E49,リスト用!$M:$N,2,FALSE)*VLOOKUP($J49,リスト用!$H:$I,2,FALSE)*P49*W49,0)</f>
        <v>0</v>
      </c>
      <c r="AA49" s="5">
        <f t="shared" si="8"/>
        <v>0</v>
      </c>
      <c r="AB49" s="5">
        <f t="shared" si="9"/>
        <v>0</v>
      </c>
    </row>
    <row r="50" spans="1:28">
      <c r="A50" s="5" t="str">
        <f t="shared" si="10"/>
        <v/>
      </c>
      <c r="H50" s="54"/>
      <c r="I50" s="54"/>
      <c r="L50" s="41"/>
      <c r="M50" s="42" t="e">
        <f t="shared" si="1"/>
        <v>#NUM!</v>
      </c>
      <c r="N50" s="42" t="e">
        <f t="shared" si="2"/>
        <v>#NUM!</v>
      </c>
      <c r="O50" s="5">
        <f t="shared" si="3"/>
        <v>0</v>
      </c>
      <c r="P50" s="5" t="e">
        <f t="shared" si="4"/>
        <v>#NUM!</v>
      </c>
      <c r="Q50" s="5">
        <f>IF(I50&gt;'入力シート（基本情報）'!$I$1,1,0)</f>
        <v>0</v>
      </c>
      <c r="R50" s="5">
        <f>IFERROR(VLOOKUP($F50,リスト用!$P:$Q,2,FALSE)*VLOOKUP($J50,リスト用!$H:$I,2,FALSE)*O50*Q50,0)</f>
        <v>0</v>
      </c>
      <c r="S50" s="5">
        <f>IFERROR(VLOOKUP($F50,リスト用!$P:$Q,2,FALSE)*VLOOKUP($J50,リスト用!$H:$I,2,FALSE)*P50*Q50,0)</f>
        <v>0</v>
      </c>
      <c r="U50" s="5">
        <f t="shared" si="6"/>
        <v>0</v>
      </c>
      <c r="V50" s="5">
        <f t="shared" si="7"/>
        <v>0</v>
      </c>
      <c r="W50" s="5">
        <f t="shared" si="5"/>
        <v>1</v>
      </c>
      <c r="X50" s="5">
        <f>IFERROR(VLOOKUP($E50,リスト用!$M:$N,2,FALSE)*VLOOKUP($J50,リスト用!$H:$I,2,FALSE)*O50*W50,0)</f>
        <v>0</v>
      </c>
      <c r="Y50" s="5">
        <f>IFERROR(VLOOKUP($E50,リスト用!$M:$N,2,FALSE)*VLOOKUP($J50,リスト用!$H:$I,2,FALSE)*P50*W50,0)</f>
        <v>0</v>
      </c>
      <c r="AA50" s="5">
        <f t="shared" si="8"/>
        <v>0</v>
      </c>
      <c r="AB50" s="5">
        <f t="shared" si="9"/>
        <v>0</v>
      </c>
    </row>
    <row r="51" spans="1:28">
      <c r="A51" s="5" t="str">
        <f t="shared" si="10"/>
        <v/>
      </c>
      <c r="H51" s="54"/>
      <c r="I51" s="54"/>
      <c r="L51" s="41"/>
      <c r="M51" s="42" t="e">
        <f t="shared" si="1"/>
        <v>#NUM!</v>
      </c>
      <c r="N51" s="42" t="e">
        <f t="shared" si="2"/>
        <v>#NUM!</v>
      </c>
      <c r="O51" s="5">
        <f t="shared" si="3"/>
        <v>0</v>
      </c>
      <c r="P51" s="5" t="e">
        <f t="shared" si="4"/>
        <v>#NUM!</v>
      </c>
      <c r="Q51" s="5">
        <f>IF(I51&gt;'入力シート（基本情報）'!$I$1,1,0)</f>
        <v>0</v>
      </c>
      <c r="R51" s="5">
        <f>IFERROR(VLOOKUP($F51,リスト用!$P:$Q,2,FALSE)*VLOOKUP($J51,リスト用!$H:$I,2,FALSE)*O51*Q51,0)</f>
        <v>0</v>
      </c>
      <c r="S51" s="5">
        <f>IFERROR(VLOOKUP($F51,リスト用!$P:$Q,2,FALSE)*VLOOKUP($J51,リスト用!$H:$I,2,FALSE)*P51*Q51,0)</f>
        <v>0</v>
      </c>
      <c r="U51" s="5">
        <f t="shared" si="6"/>
        <v>0</v>
      </c>
      <c r="V51" s="5">
        <f t="shared" si="7"/>
        <v>0</v>
      </c>
      <c r="W51" s="5">
        <f t="shared" si="5"/>
        <v>1</v>
      </c>
      <c r="X51" s="5">
        <f>IFERROR(VLOOKUP($E51,リスト用!$M:$N,2,FALSE)*VLOOKUP($J51,リスト用!$H:$I,2,FALSE)*O51*W51,0)</f>
        <v>0</v>
      </c>
      <c r="Y51" s="5">
        <f>IFERROR(VLOOKUP($E51,リスト用!$M:$N,2,FALSE)*VLOOKUP($J51,リスト用!$H:$I,2,FALSE)*P51*W51,0)</f>
        <v>0</v>
      </c>
      <c r="AA51" s="5">
        <f t="shared" si="8"/>
        <v>0</v>
      </c>
      <c r="AB51" s="5">
        <f t="shared" si="9"/>
        <v>0</v>
      </c>
    </row>
    <row r="52" spans="1:28">
      <c r="A52" s="5" t="str">
        <f t="shared" si="10"/>
        <v/>
      </c>
      <c r="H52" s="54"/>
      <c r="I52" s="54"/>
      <c r="L52" s="41"/>
      <c r="M52" s="42" t="e">
        <f t="shared" si="1"/>
        <v>#NUM!</v>
      </c>
      <c r="N52" s="42" t="e">
        <f t="shared" si="2"/>
        <v>#NUM!</v>
      </c>
      <c r="O52" s="5">
        <f t="shared" si="3"/>
        <v>0</v>
      </c>
      <c r="P52" s="5" t="e">
        <f t="shared" si="4"/>
        <v>#NUM!</v>
      </c>
      <c r="Q52" s="5">
        <f>IF(I52&gt;'入力シート（基本情報）'!$I$1,1,0)</f>
        <v>0</v>
      </c>
      <c r="R52" s="5">
        <f>IFERROR(VLOOKUP($F52,リスト用!$P:$Q,2,FALSE)*VLOOKUP($J52,リスト用!$H:$I,2,FALSE)*O52*Q52,0)</f>
        <v>0</v>
      </c>
      <c r="S52" s="5">
        <f>IFERROR(VLOOKUP($F52,リスト用!$P:$Q,2,FALSE)*VLOOKUP($J52,リスト用!$H:$I,2,FALSE)*P52*Q52,0)</f>
        <v>0</v>
      </c>
      <c r="U52" s="5">
        <f t="shared" si="6"/>
        <v>0</v>
      </c>
      <c r="V52" s="5">
        <f t="shared" si="7"/>
        <v>0</v>
      </c>
      <c r="W52" s="5">
        <f t="shared" si="5"/>
        <v>1</v>
      </c>
      <c r="X52" s="5">
        <f>IFERROR(VLOOKUP($E52,リスト用!$M:$N,2,FALSE)*VLOOKUP($J52,リスト用!$H:$I,2,FALSE)*O52*W52,0)</f>
        <v>0</v>
      </c>
      <c r="Y52" s="5">
        <f>IFERROR(VLOOKUP($E52,リスト用!$M:$N,2,FALSE)*VLOOKUP($J52,リスト用!$H:$I,2,FALSE)*P52*W52,0)</f>
        <v>0</v>
      </c>
      <c r="AA52" s="5">
        <f t="shared" si="8"/>
        <v>0</v>
      </c>
      <c r="AB52" s="5">
        <f t="shared" si="9"/>
        <v>0</v>
      </c>
    </row>
    <row r="53" spans="1:28">
      <c r="A53" s="5" t="str">
        <f t="shared" si="10"/>
        <v/>
      </c>
      <c r="H53" s="54"/>
      <c r="I53" s="54"/>
      <c r="L53" s="41"/>
      <c r="M53" s="42" t="e">
        <f t="shared" si="1"/>
        <v>#NUM!</v>
      </c>
      <c r="N53" s="42" t="e">
        <f t="shared" si="2"/>
        <v>#NUM!</v>
      </c>
      <c r="O53" s="5">
        <f t="shared" si="3"/>
        <v>0</v>
      </c>
      <c r="P53" s="5" t="e">
        <f t="shared" si="4"/>
        <v>#NUM!</v>
      </c>
      <c r="Q53" s="5">
        <f>IF(I53&gt;'入力シート（基本情報）'!$I$1,1,0)</f>
        <v>0</v>
      </c>
      <c r="R53" s="5">
        <f>IFERROR(VLOOKUP($F53,リスト用!$P:$Q,2,FALSE)*VLOOKUP($J53,リスト用!$H:$I,2,FALSE)*O53*Q53,0)</f>
        <v>0</v>
      </c>
      <c r="S53" s="5">
        <f>IFERROR(VLOOKUP($F53,リスト用!$P:$Q,2,FALSE)*VLOOKUP($J53,リスト用!$H:$I,2,FALSE)*P53*Q53,0)</f>
        <v>0</v>
      </c>
      <c r="U53" s="5">
        <f t="shared" si="6"/>
        <v>0</v>
      </c>
      <c r="V53" s="5">
        <f t="shared" si="7"/>
        <v>0</v>
      </c>
      <c r="W53" s="5">
        <f t="shared" si="5"/>
        <v>1</v>
      </c>
      <c r="X53" s="5">
        <f>IFERROR(VLOOKUP($E53,リスト用!$M:$N,2,FALSE)*VLOOKUP($J53,リスト用!$H:$I,2,FALSE)*O53*W53,0)</f>
        <v>0</v>
      </c>
      <c r="Y53" s="5">
        <f>IFERROR(VLOOKUP($E53,リスト用!$M:$N,2,FALSE)*VLOOKUP($J53,リスト用!$H:$I,2,FALSE)*P53*W53,0)</f>
        <v>0</v>
      </c>
      <c r="AA53" s="5">
        <f t="shared" si="8"/>
        <v>0</v>
      </c>
      <c r="AB53" s="5">
        <f t="shared" si="9"/>
        <v>0</v>
      </c>
    </row>
    <row r="54" spans="1:28">
      <c r="A54" s="5" t="str">
        <f t="shared" si="10"/>
        <v/>
      </c>
      <c r="H54" s="54"/>
      <c r="I54" s="54"/>
      <c r="L54" s="41"/>
      <c r="M54" s="42" t="e">
        <f t="shared" si="1"/>
        <v>#NUM!</v>
      </c>
      <c r="N54" s="42" t="e">
        <f t="shared" si="2"/>
        <v>#NUM!</v>
      </c>
      <c r="O54" s="5">
        <f t="shared" si="3"/>
        <v>0</v>
      </c>
      <c r="P54" s="5" t="e">
        <f t="shared" si="4"/>
        <v>#NUM!</v>
      </c>
      <c r="Q54" s="5">
        <f>IF(I54&gt;'入力シート（基本情報）'!$I$1,1,0)</f>
        <v>0</v>
      </c>
      <c r="R54" s="5">
        <f>IFERROR(VLOOKUP($F54,リスト用!$P:$Q,2,FALSE)*VLOOKUP($J54,リスト用!$H:$I,2,FALSE)*O54*Q54,0)</f>
        <v>0</v>
      </c>
      <c r="S54" s="5">
        <f>IFERROR(VLOOKUP($F54,リスト用!$P:$Q,2,FALSE)*VLOOKUP($J54,リスト用!$H:$I,2,FALSE)*P54*Q54,0)</f>
        <v>0</v>
      </c>
      <c r="U54" s="5">
        <f t="shared" si="6"/>
        <v>0</v>
      </c>
      <c r="V54" s="5">
        <f t="shared" si="7"/>
        <v>0</v>
      </c>
      <c r="W54" s="5">
        <f t="shared" si="5"/>
        <v>1</v>
      </c>
      <c r="X54" s="5">
        <f>IFERROR(VLOOKUP($E54,リスト用!$M:$N,2,FALSE)*VLOOKUP($J54,リスト用!$H:$I,2,FALSE)*O54*W54,0)</f>
        <v>0</v>
      </c>
      <c r="Y54" s="5">
        <f>IFERROR(VLOOKUP($E54,リスト用!$M:$N,2,FALSE)*VLOOKUP($J54,リスト用!$H:$I,2,FALSE)*P54*W54,0)</f>
        <v>0</v>
      </c>
      <c r="AA54" s="5">
        <f t="shared" si="8"/>
        <v>0</v>
      </c>
      <c r="AB54" s="5">
        <f t="shared" si="9"/>
        <v>0</v>
      </c>
    </row>
    <row r="55" spans="1:28">
      <c r="A55" s="5" t="str">
        <f t="shared" si="10"/>
        <v/>
      </c>
      <c r="H55" s="54"/>
      <c r="I55" s="54"/>
      <c r="L55" s="41"/>
      <c r="M55" s="42" t="e">
        <f t="shared" si="1"/>
        <v>#NUM!</v>
      </c>
      <c r="N55" s="42" t="e">
        <f t="shared" si="2"/>
        <v>#NUM!</v>
      </c>
      <c r="O55" s="5">
        <f t="shared" si="3"/>
        <v>0</v>
      </c>
      <c r="P55" s="5" t="e">
        <f t="shared" si="4"/>
        <v>#NUM!</v>
      </c>
      <c r="Q55" s="5">
        <f>IF(I55&gt;'入力シート（基本情報）'!$I$1,1,0)</f>
        <v>0</v>
      </c>
      <c r="R55" s="5">
        <f>IFERROR(VLOOKUP($F55,リスト用!$P:$Q,2,FALSE)*VLOOKUP($J55,リスト用!$H:$I,2,FALSE)*O55*Q55,0)</f>
        <v>0</v>
      </c>
      <c r="S55" s="5">
        <f>IFERROR(VLOOKUP($F55,リスト用!$P:$Q,2,FALSE)*VLOOKUP($J55,リスト用!$H:$I,2,FALSE)*P55*Q55,0)</f>
        <v>0</v>
      </c>
      <c r="U55" s="5">
        <f t="shared" si="6"/>
        <v>0</v>
      </c>
      <c r="V55" s="5">
        <f t="shared" si="7"/>
        <v>0</v>
      </c>
      <c r="W55" s="5">
        <f t="shared" si="5"/>
        <v>1</v>
      </c>
      <c r="X55" s="5">
        <f>IFERROR(VLOOKUP($E55,リスト用!$M:$N,2,FALSE)*VLOOKUP($J55,リスト用!$H:$I,2,FALSE)*O55*W55,0)</f>
        <v>0</v>
      </c>
      <c r="Y55" s="5">
        <f>IFERROR(VLOOKUP($E55,リスト用!$M:$N,2,FALSE)*VLOOKUP($J55,リスト用!$H:$I,2,FALSE)*P55*W55,0)</f>
        <v>0</v>
      </c>
      <c r="AA55" s="5">
        <f t="shared" si="8"/>
        <v>0</v>
      </c>
      <c r="AB55" s="5">
        <f t="shared" si="9"/>
        <v>0</v>
      </c>
    </row>
    <row r="56" spans="1:28">
      <c r="A56" s="5" t="str">
        <f t="shared" si="10"/>
        <v/>
      </c>
      <c r="H56" s="54"/>
      <c r="I56" s="54"/>
      <c r="L56" s="41"/>
      <c r="M56" s="42" t="e">
        <f t="shared" si="1"/>
        <v>#NUM!</v>
      </c>
      <c r="N56" s="42" t="e">
        <f t="shared" si="2"/>
        <v>#NUM!</v>
      </c>
      <c r="O56" s="5">
        <f t="shared" si="3"/>
        <v>0</v>
      </c>
      <c r="P56" s="5" t="e">
        <f t="shared" si="4"/>
        <v>#NUM!</v>
      </c>
      <c r="Q56" s="5">
        <f>IF(I56&gt;'入力シート（基本情報）'!$I$1,1,0)</f>
        <v>0</v>
      </c>
      <c r="R56" s="5">
        <f>IFERROR(VLOOKUP($F56,リスト用!$P:$Q,2,FALSE)*VLOOKUP($J56,リスト用!$H:$I,2,FALSE)*O56*Q56,0)</f>
        <v>0</v>
      </c>
      <c r="S56" s="5">
        <f>IFERROR(VLOOKUP($F56,リスト用!$P:$Q,2,FALSE)*VLOOKUP($J56,リスト用!$H:$I,2,FALSE)*P56*Q56,0)</f>
        <v>0</v>
      </c>
      <c r="U56" s="5">
        <f t="shared" si="6"/>
        <v>0</v>
      </c>
      <c r="V56" s="5">
        <f t="shared" si="7"/>
        <v>0</v>
      </c>
      <c r="W56" s="5">
        <f t="shared" si="5"/>
        <v>1</v>
      </c>
      <c r="X56" s="5">
        <f>IFERROR(VLOOKUP($E56,リスト用!$M:$N,2,FALSE)*VLOOKUP($J56,リスト用!$H:$I,2,FALSE)*O56*W56,0)</f>
        <v>0</v>
      </c>
      <c r="Y56" s="5">
        <f>IFERROR(VLOOKUP($E56,リスト用!$M:$N,2,FALSE)*VLOOKUP($J56,リスト用!$H:$I,2,FALSE)*P56*W56,0)</f>
        <v>0</v>
      </c>
      <c r="AA56" s="5">
        <f t="shared" si="8"/>
        <v>0</v>
      </c>
      <c r="AB56" s="5">
        <f t="shared" si="9"/>
        <v>0</v>
      </c>
    </row>
    <row r="57" spans="1:28">
      <c r="A57" s="5" t="str">
        <f t="shared" si="10"/>
        <v/>
      </c>
      <c r="H57" s="54"/>
      <c r="I57" s="54"/>
      <c r="L57" s="41"/>
      <c r="M57" s="42" t="e">
        <f t="shared" si="1"/>
        <v>#NUM!</v>
      </c>
      <c r="N57" s="42" t="e">
        <f t="shared" si="2"/>
        <v>#NUM!</v>
      </c>
      <c r="O57" s="5">
        <f t="shared" si="3"/>
        <v>0</v>
      </c>
      <c r="P57" s="5" t="e">
        <f t="shared" si="4"/>
        <v>#NUM!</v>
      </c>
      <c r="Q57" s="5">
        <f>IF(I57&gt;'入力シート（基本情報）'!$I$1,1,0)</f>
        <v>0</v>
      </c>
      <c r="R57" s="5">
        <f>IFERROR(VLOOKUP($F57,リスト用!$P:$Q,2,FALSE)*VLOOKUP($J57,リスト用!$H:$I,2,FALSE)*O57*Q57,0)</f>
        <v>0</v>
      </c>
      <c r="S57" s="5">
        <f>IFERROR(VLOOKUP($F57,リスト用!$P:$Q,2,FALSE)*VLOOKUP($J57,リスト用!$H:$I,2,FALSE)*P57*Q57,0)</f>
        <v>0</v>
      </c>
      <c r="U57" s="5">
        <f t="shared" si="6"/>
        <v>0</v>
      </c>
      <c r="V57" s="5">
        <f t="shared" si="7"/>
        <v>0</v>
      </c>
      <c r="W57" s="5">
        <f t="shared" si="5"/>
        <v>1</v>
      </c>
      <c r="X57" s="5">
        <f>IFERROR(VLOOKUP($E57,リスト用!$M:$N,2,FALSE)*VLOOKUP($J57,リスト用!$H:$I,2,FALSE)*O57*W57,0)</f>
        <v>0</v>
      </c>
      <c r="Y57" s="5">
        <f>IFERROR(VLOOKUP($E57,リスト用!$M:$N,2,FALSE)*VLOOKUP($J57,リスト用!$H:$I,2,FALSE)*P57*W57,0)</f>
        <v>0</v>
      </c>
      <c r="AA57" s="5">
        <f t="shared" si="8"/>
        <v>0</v>
      </c>
      <c r="AB57" s="5">
        <f t="shared" si="9"/>
        <v>0</v>
      </c>
    </row>
    <row r="58" spans="1:28">
      <c r="A58" s="5" t="str">
        <f t="shared" si="10"/>
        <v/>
      </c>
      <c r="H58" s="54"/>
      <c r="I58" s="54"/>
      <c r="L58" s="41"/>
      <c r="M58" s="42" t="e">
        <f t="shared" si="1"/>
        <v>#NUM!</v>
      </c>
      <c r="N58" s="42" t="e">
        <f t="shared" si="2"/>
        <v>#NUM!</v>
      </c>
      <c r="O58" s="5">
        <f t="shared" si="3"/>
        <v>0</v>
      </c>
      <c r="P58" s="5" t="e">
        <f t="shared" si="4"/>
        <v>#NUM!</v>
      </c>
      <c r="Q58" s="5">
        <f>IF(I58&gt;'入力シート（基本情報）'!$I$1,1,0)</f>
        <v>0</v>
      </c>
      <c r="R58" s="5">
        <f>IFERROR(VLOOKUP($F58,リスト用!$P:$Q,2,FALSE)*VLOOKUP($J58,リスト用!$H:$I,2,FALSE)*O58*Q58,0)</f>
        <v>0</v>
      </c>
      <c r="S58" s="5">
        <f>IFERROR(VLOOKUP($F58,リスト用!$P:$Q,2,FALSE)*VLOOKUP($J58,リスト用!$H:$I,2,FALSE)*P58*Q58,0)</f>
        <v>0</v>
      </c>
      <c r="U58" s="5">
        <f t="shared" si="6"/>
        <v>0</v>
      </c>
      <c r="V58" s="5">
        <f t="shared" si="7"/>
        <v>0</v>
      </c>
      <c r="W58" s="5">
        <f t="shared" si="5"/>
        <v>1</v>
      </c>
      <c r="X58" s="5">
        <f>IFERROR(VLOOKUP($E58,リスト用!$M:$N,2,FALSE)*VLOOKUP($J58,リスト用!$H:$I,2,FALSE)*O58*W58,0)</f>
        <v>0</v>
      </c>
      <c r="Y58" s="5">
        <f>IFERROR(VLOOKUP($E58,リスト用!$M:$N,2,FALSE)*VLOOKUP($J58,リスト用!$H:$I,2,FALSE)*P58*W58,0)</f>
        <v>0</v>
      </c>
      <c r="AA58" s="5">
        <f t="shared" si="8"/>
        <v>0</v>
      </c>
      <c r="AB58" s="5">
        <f t="shared" si="9"/>
        <v>0</v>
      </c>
    </row>
    <row r="59" spans="1:28">
      <c r="A59" s="5" t="str">
        <f t="shared" si="10"/>
        <v/>
      </c>
      <c r="H59" s="54"/>
      <c r="I59" s="54"/>
      <c r="L59" s="41"/>
      <c r="M59" s="42" t="e">
        <f t="shared" si="1"/>
        <v>#NUM!</v>
      </c>
      <c r="N59" s="42" t="e">
        <f t="shared" si="2"/>
        <v>#NUM!</v>
      </c>
      <c r="O59" s="5">
        <f t="shared" si="3"/>
        <v>0</v>
      </c>
      <c r="P59" s="5" t="e">
        <f t="shared" si="4"/>
        <v>#NUM!</v>
      </c>
      <c r="Q59" s="5">
        <f>IF(I59&gt;'入力シート（基本情報）'!$I$1,1,0)</f>
        <v>0</v>
      </c>
      <c r="R59" s="5">
        <f>IFERROR(VLOOKUP($F59,リスト用!$P:$Q,2,FALSE)*VLOOKUP($J59,リスト用!$H:$I,2,FALSE)*O59*Q59,0)</f>
        <v>0</v>
      </c>
      <c r="S59" s="5">
        <f>IFERROR(VLOOKUP($F59,リスト用!$P:$Q,2,FALSE)*VLOOKUP($J59,リスト用!$H:$I,2,FALSE)*P59*Q59,0)</f>
        <v>0</v>
      </c>
      <c r="U59" s="5">
        <f t="shared" si="6"/>
        <v>0</v>
      </c>
      <c r="V59" s="5">
        <f t="shared" si="7"/>
        <v>0</v>
      </c>
      <c r="W59" s="5">
        <f t="shared" si="5"/>
        <v>1</v>
      </c>
      <c r="X59" s="5">
        <f>IFERROR(VLOOKUP($E59,リスト用!$M:$N,2,FALSE)*VLOOKUP($J59,リスト用!$H:$I,2,FALSE)*O59*W59,0)</f>
        <v>0</v>
      </c>
      <c r="Y59" s="5">
        <f>IFERROR(VLOOKUP($E59,リスト用!$M:$N,2,FALSE)*VLOOKUP($J59,リスト用!$H:$I,2,FALSE)*P59*W59,0)</f>
        <v>0</v>
      </c>
      <c r="AA59" s="5">
        <f t="shared" si="8"/>
        <v>0</v>
      </c>
      <c r="AB59" s="5">
        <f t="shared" si="9"/>
        <v>0</v>
      </c>
    </row>
    <row r="60" spans="1:28">
      <c r="A60" s="5" t="str">
        <f t="shared" si="10"/>
        <v/>
      </c>
      <c r="H60" s="54"/>
      <c r="I60" s="54"/>
      <c r="L60" s="41"/>
      <c r="M60" s="42" t="e">
        <f t="shared" si="1"/>
        <v>#NUM!</v>
      </c>
      <c r="N60" s="42" t="e">
        <f t="shared" si="2"/>
        <v>#NUM!</v>
      </c>
      <c r="O60" s="5">
        <f t="shared" si="3"/>
        <v>0</v>
      </c>
      <c r="P60" s="5" t="e">
        <f t="shared" si="4"/>
        <v>#NUM!</v>
      </c>
      <c r="Q60" s="5">
        <f>IF(I60&gt;'入力シート（基本情報）'!$I$1,1,0)</f>
        <v>0</v>
      </c>
      <c r="R60" s="5">
        <f>IFERROR(VLOOKUP($F60,リスト用!$P:$Q,2,FALSE)*VLOOKUP($J60,リスト用!$H:$I,2,FALSE)*O60*Q60,0)</f>
        <v>0</v>
      </c>
      <c r="S60" s="5">
        <f>IFERROR(VLOOKUP($F60,リスト用!$P:$Q,2,FALSE)*VLOOKUP($J60,リスト用!$H:$I,2,FALSE)*P60*Q60,0)</f>
        <v>0</v>
      </c>
      <c r="U60" s="5">
        <f t="shared" si="6"/>
        <v>0</v>
      </c>
      <c r="V60" s="5">
        <f t="shared" si="7"/>
        <v>0</v>
      </c>
      <c r="W60" s="5">
        <f t="shared" si="5"/>
        <v>1</v>
      </c>
      <c r="X60" s="5">
        <f>IFERROR(VLOOKUP($E60,リスト用!$M:$N,2,FALSE)*VLOOKUP($J60,リスト用!$H:$I,2,FALSE)*O60*W60,0)</f>
        <v>0</v>
      </c>
      <c r="Y60" s="5">
        <f>IFERROR(VLOOKUP($E60,リスト用!$M:$N,2,FALSE)*VLOOKUP($J60,リスト用!$H:$I,2,FALSE)*P60*W60,0)</f>
        <v>0</v>
      </c>
      <c r="AA60" s="5">
        <f t="shared" si="8"/>
        <v>0</v>
      </c>
      <c r="AB60" s="5">
        <f t="shared" si="9"/>
        <v>0</v>
      </c>
    </row>
    <row r="61" spans="1:28">
      <c r="A61" s="5" t="str">
        <f t="shared" si="10"/>
        <v/>
      </c>
      <c r="H61" s="54"/>
      <c r="I61" s="54"/>
      <c r="L61" s="41"/>
      <c r="M61" s="42" t="e">
        <f t="shared" si="1"/>
        <v>#NUM!</v>
      </c>
      <c r="N61" s="42" t="e">
        <f t="shared" si="2"/>
        <v>#NUM!</v>
      </c>
      <c r="O61" s="5">
        <f t="shared" si="3"/>
        <v>0</v>
      </c>
      <c r="P61" s="5" t="e">
        <f t="shared" si="4"/>
        <v>#NUM!</v>
      </c>
      <c r="Q61" s="5">
        <f>IF(I61&gt;'入力シート（基本情報）'!$I$1,1,0)</f>
        <v>0</v>
      </c>
      <c r="R61" s="5">
        <f>IFERROR(VLOOKUP($F61,リスト用!$P:$Q,2,FALSE)*VLOOKUP($J61,リスト用!$H:$I,2,FALSE)*O61*Q61,0)</f>
        <v>0</v>
      </c>
      <c r="S61" s="5">
        <f>IFERROR(VLOOKUP($F61,リスト用!$P:$Q,2,FALSE)*VLOOKUP($J61,リスト用!$H:$I,2,FALSE)*P61*Q61,0)</f>
        <v>0</v>
      </c>
      <c r="U61" s="5">
        <f t="shared" si="6"/>
        <v>0</v>
      </c>
      <c r="V61" s="5">
        <f t="shared" si="7"/>
        <v>0</v>
      </c>
      <c r="W61" s="5">
        <f t="shared" si="5"/>
        <v>1</v>
      </c>
      <c r="X61" s="5">
        <f>IFERROR(VLOOKUP($E61,リスト用!$M:$N,2,FALSE)*VLOOKUP($J61,リスト用!$H:$I,2,FALSE)*O61*W61,0)</f>
        <v>0</v>
      </c>
      <c r="Y61" s="5">
        <f>IFERROR(VLOOKUP($E61,リスト用!$M:$N,2,FALSE)*VLOOKUP($J61,リスト用!$H:$I,2,FALSE)*P61*W61,0)</f>
        <v>0</v>
      </c>
      <c r="AA61" s="5">
        <f t="shared" si="8"/>
        <v>0</v>
      </c>
      <c r="AB61" s="5">
        <f t="shared" si="9"/>
        <v>0</v>
      </c>
    </row>
    <row r="62" spans="1:28">
      <c r="A62" s="5" t="str">
        <f t="shared" si="10"/>
        <v/>
      </c>
      <c r="H62" s="54"/>
      <c r="I62" s="54"/>
      <c r="L62" s="41"/>
      <c r="M62" s="42" t="e">
        <f t="shared" si="1"/>
        <v>#NUM!</v>
      </c>
      <c r="N62" s="42" t="e">
        <f t="shared" si="2"/>
        <v>#NUM!</v>
      </c>
      <c r="O62" s="5">
        <f t="shared" si="3"/>
        <v>0</v>
      </c>
      <c r="P62" s="5" t="e">
        <f t="shared" si="4"/>
        <v>#NUM!</v>
      </c>
      <c r="Q62" s="5">
        <f>IF(I62&gt;'入力シート（基本情報）'!$I$1,1,0)</f>
        <v>0</v>
      </c>
      <c r="R62" s="5">
        <f>IFERROR(VLOOKUP($F62,リスト用!$P:$Q,2,FALSE)*VLOOKUP($J62,リスト用!$H:$I,2,FALSE)*O62*Q62,0)</f>
        <v>0</v>
      </c>
      <c r="S62" s="5">
        <f>IFERROR(VLOOKUP($F62,リスト用!$P:$Q,2,FALSE)*VLOOKUP($J62,リスト用!$H:$I,2,FALSE)*P62*Q62,0)</f>
        <v>0</v>
      </c>
      <c r="U62" s="5">
        <f t="shared" si="6"/>
        <v>0</v>
      </c>
      <c r="V62" s="5">
        <f t="shared" si="7"/>
        <v>0</v>
      </c>
      <c r="W62" s="5">
        <f t="shared" si="5"/>
        <v>1</v>
      </c>
      <c r="X62" s="5">
        <f>IFERROR(VLOOKUP($E62,リスト用!$M:$N,2,FALSE)*VLOOKUP($J62,リスト用!$H:$I,2,FALSE)*O62*W62,0)</f>
        <v>0</v>
      </c>
      <c r="Y62" s="5">
        <f>IFERROR(VLOOKUP($E62,リスト用!$M:$N,2,FALSE)*VLOOKUP($J62,リスト用!$H:$I,2,FALSE)*P62*W62,0)</f>
        <v>0</v>
      </c>
      <c r="AA62" s="5">
        <f t="shared" si="8"/>
        <v>0</v>
      </c>
      <c r="AB62" s="5">
        <f t="shared" si="9"/>
        <v>0</v>
      </c>
    </row>
    <row r="63" spans="1:28">
      <c r="A63" s="5" t="str">
        <f t="shared" si="10"/>
        <v/>
      </c>
      <c r="H63" s="54"/>
      <c r="I63" s="54"/>
      <c r="L63" s="41"/>
      <c r="M63" s="42" t="e">
        <f t="shared" si="1"/>
        <v>#NUM!</v>
      </c>
      <c r="N63" s="42" t="e">
        <f t="shared" si="2"/>
        <v>#NUM!</v>
      </c>
      <c r="O63" s="5">
        <f t="shared" si="3"/>
        <v>0</v>
      </c>
      <c r="P63" s="5" t="e">
        <f t="shared" si="4"/>
        <v>#NUM!</v>
      </c>
      <c r="Q63" s="5">
        <f>IF(I63&gt;'入力シート（基本情報）'!$I$1,1,0)</f>
        <v>0</v>
      </c>
      <c r="R63" s="5">
        <f>IFERROR(VLOOKUP($F63,リスト用!$P:$Q,2,FALSE)*VLOOKUP($J63,リスト用!$H:$I,2,FALSE)*O63*Q63,0)</f>
        <v>0</v>
      </c>
      <c r="S63" s="5">
        <f>IFERROR(VLOOKUP($F63,リスト用!$P:$Q,2,FALSE)*VLOOKUP($J63,リスト用!$H:$I,2,FALSE)*P63*Q63,0)</f>
        <v>0</v>
      </c>
      <c r="U63" s="5">
        <f t="shared" si="6"/>
        <v>0</v>
      </c>
      <c r="V63" s="5">
        <f t="shared" si="7"/>
        <v>0</v>
      </c>
      <c r="W63" s="5">
        <f t="shared" si="5"/>
        <v>1</v>
      </c>
      <c r="X63" s="5">
        <f>IFERROR(VLOOKUP($E63,リスト用!$M:$N,2,FALSE)*VLOOKUP($J63,リスト用!$H:$I,2,FALSE)*O63*W63,0)</f>
        <v>0</v>
      </c>
      <c r="Y63" s="5">
        <f>IFERROR(VLOOKUP($E63,リスト用!$M:$N,2,FALSE)*VLOOKUP($J63,リスト用!$H:$I,2,FALSE)*P63*W63,0)</f>
        <v>0</v>
      </c>
      <c r="AA63" s="5">
        <f t="shared" si="8"/>
        <v>0</v>
      </c>
      <c r="AB63" s="5">
        <f t="shared" si="9"/>
        <v>0</v>
      </c>
    </row>
    <row r="64" spans="1:28">
      <c r="A64" s="5" t="str">
        <f t="shared" si="10"/>
        <v/>
      </c>
      <c r="H64" s="54"/>
      <c r="I64" s="54"/>
      <c r="L64" s="41"/>
      <c r="M64" s="42" t="e">
        <f t="shared" si="1"/>
        <v>#NUM!</v>
      </c>
      <c r="N64" s="42" t="e">
        <f t="shared" si="2"/>
        <v>#NUM!</v>
      </c>
      <c r="O64" s="5">
        <f t="shared" si="3"/>
        <v>0</v>
      </c>
      <c r="P64" s="5" t="e">
        <f t="shared" si="4"/>
        <v>#NUM!</v>
      </c>
      <c r="Q64" s="5">
        <f>IF(I64&gt;'入力シート（基本情報）'!$I$1,1,0)</f>
        <v>0</v>
      </c>
      <c r="R64" s="5">
        <f>IFERROR(VLOOKUP($F64,リスト用!$P:$Q,2,FALSE)*VLOOKUP($J64,リスト用!$H:$I,2,FALSE)*O64*Q64,0)</f>
        <v>0</v>
      </c>
      <c r="S64" s="5">
        <f>IFERROR(VLOOKUP($F64,リスト用!$P:$Q,2,FALSE)*VLOOKUP($J64,リスト用!$H:$I,2,FALSE)*P64*Q64,0)</f>
        <v>0</v>
      </c>
      <c r="U64" s="5">
        <f t="shared" si="6"/>
        <v>0</v>
      </c>
      <c r="V64" s="5">
        <f t="shared" si="7"/>
        <v>0</v>
      </c>
      <c r="W64" s="5">
        <f t="shared" si="5"/>
        <v>1</v>
      </c>
      <c r="X64" s="5">
        <f>IFERROR(VLOOKUP($E64,リスト用!$M:$N,2,FALSE)*VLOOKUP($J64,リスト用!$H:$I,2,FALSE)*O64*W64,0)</f>
        <v>0</v>
      </c>
      <c r="Y64" s="5">
        <f>IFERROR(VLOOKUP($E64,リスト用!$M:$N,2,FALSE)*VLOOKUP($J64,リスト用!$H:$I,2,FALSE)*P64*W64,0)</f>
        <v>0</v>
      </c>
      <c r="AA64" s="5">
        <f t="shared" si="8"/>
        <v>0</v>
      </c>
      <c r="AB64" s="5">
        <f t="shared" si="9"/>
        <v>0</v>
      </c>
    </row>
    <row r="65" spans="1:28">
      <c r="A65" s="5" t="str">
        <f t="shared" si="10"/>
        <v/>
      </c>
      <c r="H65" s="54"/>
      <c r="I65" s="54"/>
      <c r="L65" s="41"/>
      <c r="M65" s="42" t="e">
        <f t="shared" si="1"/>
        <v>#NUM!</v>
      </c>
      <c r="N65" s="42" t="e">
        <f t="shared" si="2"/>
        <v>#NUM!</v>
      </c>
      <c r="O65" s="5">
        <f t="shared" si="3"/>
        <v>0</v>
      </c>
      <c r="P65" s="5" t="e">
        <f t="shared" si="4"/>
        <v>#NUM!</v>
      </c>
      <c r="Q65" s="5">
        <f>IF(I65&gt;'入力シート（基本情報）'!$I$1,1,0)</f>
        <v>0</v>
      </c>
      <c r="R65" s="5">
        <f>IFERROR(VLOOKUP($F65,リスト用!$P:$Q,2,FALSE)*VLOOKUP($J65,リスト用!$H:$I,2,FALSE)*O65*Q65,0)</f>
        <v>0</v>
      </c>
      <c r="S65" s="5">
        <f>IFERROR(VLOOKUP($F65,リスト用!$P:$Q,2,FALSE)*VLOOKUP($J65,リスト用!$H:$I,2,FALSE)*P65*Q65,0)</f>
        <v>0</v>
      </c>
      <c r="U65" s="5">
        <f t="shared" si="6"/>
        <v>0</v>
      </c>
      <c r="V65" s="5">
        <f t="shared" si="7"/>
        <v>0</v>
      </c>
      <c r="W65" s="5">
        <f t="shared" si="5"/>
        <v>1</v>
      </c>
      <c r="X65" s="5">
        <f>IFERROR(VLOOKUP($E65,リスト用!$M:$N,2,FALSE)*VLOOKUP($J65,リスト用!$H:$I,2,FALSE)*O65*W65,0)</f>
        <v>0</v>
      </c>
      <c r="Y65" s="5">
        <f>IFERROR(VLOOKUP($E65,リスト用!$M:$N,2,FALSE)*VLOOKUP($J65,リスト用!$H:$I,2,FALSE)*P65*W65,0)</f>
        <v>0</v>
      </c>
      <c r="AA65" s="5">
        <f t="shared" si="8"/>
        <v>0</v>
      </c>
      <c r="AB65" s="5">
        <f t="shared" si="9"/>
        <v>0</v>
      </c>
    </row>
    <row r="66" spans="1:28">
      <c r="A66" s="5" t="str">
        <f t="shared" si="10"/>
        <v/>
      </c>
      <c r="H66" s="54"/>
      <c r="I66" s="54"/>
      <c r="L66" s="41"/>
      <c r="M66" s="42" t="e">
        <f t="shared" si="1"/>
        <v>#NUM!</v>
      </c>
      <c r="N66" s="42" t="e">
        <f t="shared" si="2"/>
        <v>#NUM!</v>
      </c>
      <c r="O66" s="5">
        <f t="shared" si="3"/>
        <v>0</v>
      </c>
      <c r="P66" s="5" t="e">
        <f t="shared" si="4"/>
        <v>#NUM!</v>
      </c>
      <c r="Q66" s="5">
        <f>IF(I66&gt;'入力シート（基本情報）'!$I$1,1,0)</f>
        <v>0</v>
      </c>
      <c r="R66" s="5">
        <f>IFERROR(VLOOKUP($F66,リスト用!$P:$Q,2,FALSE)*VLOOKUP($J66,リスト用!$H:$I,2,FALSE)*O66*Q66,0)</f>
        <v>0</v>
      </c>
      <c r="S66" s="5">
        <f>IFERROR(VLOOKUP($F66,リスト用!$P:$Q,2,FALSE)*VLOOKUP($J66,リスト用!$H:$I,2,FALSE)*P66*Q66,0)</f>
        <v>0</v>
      </c>
      <c r="U66" s="5">
        <f t="shared" si="6"/>
        <v>0</v>
      </c>
      <c r="V66" s="5">
        <f t="shared" si="7"/>
        <v>0</v>
      </c>
      <c r="W66" s="5">
        <f t="shared" si="5"/>
        <v>1</v>
      </c>
      <c r="X66" s="5">
        <f>IFERROR(VLOOKUP($E66,リスト用!$M:$N,2,FALSE)*VLOOKUP($J66,リスト用!$H:$I,2,FALSE)*O66*W66,0)</f>
        <v>0</v>
      </c>
      <c r="Y66" s="5">
        <f>IFERROR(VLOOKUP($E66,リスト用!$M:$N,2,FALSE)*VLOOKUP($J66,リスト用!$H:$I,2,FALSE)*P66*W66,0)</f>
        <v>0</v>
      </c>
      <c r="AA66" s="5">
        <f t="shared" si="8"/>
        <v>0</v>
      </c>
      <c r="AB66" s="5">
        <f t="shared" si="9"/>
        <v>0</v>
      </c>
    </row>
    <row r="67" spans="1:28">
      <c r="A67" s="5" t="str">
        <f t="shared" si="10"/>
        <v/>
      </c>
      <c r="H67" s="54"/>
      <c r="I67" s="54"/>
      <c r="L67" s="41"/>
      <c r="M67" s="42" t="e">
        <f t="shared" si="1"/>
        <v>#NUM!</v>
      </c>
      <c r="N67" s="42" t="e">
        <f t="shared" si="2"/>
        <v>#NUM!</v>
      </c>
      <c r="O67" s="5">
        <f t="shared" si="3"/>
        <v>0</v>
      </c>
      <c r="P67" s="5" t="e">
        <f t="shared" si="4"/>
        <v>#NUM!</v>
      </c>
      <c r="Q67" s="5">
        <f>IF(I67&gt;'入力シート（基本情報）'!$I$1,1,0)</f>
        <v>0</v>
      </c>
      <c r="R67" s="5">
        <f>IFERROR(VLOOKUP($F67,リスト用!$P:$Q,2,FALSE)*VLOOKUP($J67,リスト用!$H:$I,2,FALSE)*O67*Q67,0)</f>
        <v>0</v>
      </c>
      <c r="S67" s="5">
        <f>IFERROR(VLOOKUP($F67,リスト用!$P:$Q,2,FALSE)*VLOOKUP($J67,リスト用!$H:$I,2,FALSE)*P67*Q67,0)</f>
        <v>0</v>
      </c>
      <c r="U67" s="5">
        <f t="shared" si="6"/>
        <v>0</v>
      </c>
      <c r="V67" s="5">
        <f t="shared" si="7"/>
        <v>0</v>
      </c>
      <c r="W67" s="5">
        <f t="shared" si="5"/>
        <v>1</v>
      </c>
      <c r="X67" s="5">
        <f>IFERROR(VLOOKUP($E67,リスト用!$M:$N,2,FALSE)*VLOOKUP($J67,リスト用!$H:$I,2,FALSE)*O67*W67,0)</f>
        <v>0</v>
      </c>
      <c r="Y67" s="5">
        <f>IFERROR(VLOOKUP($E67,リスト用!$M:$N,2,FALSE)*VLOOKUP($J67,リスト用!$H:$I,2,FALSE)*P67*W67,0)</f>
        <v>0</v>
      </c>
      <c r="AA67" s="5">
        <f t="shared" si="8"/>
        <v>0</v>
      </c>
      <c r="AB67" s="5">
        <f t="shared" si="9"/>
        <v>0</v>
      </c>
    </row>
    <row r="68" spans="1:28">
      <c r="A68" s="5" t="str">
        <f t="shared" si="10"/>
        <v/>
      </c>
      <c r="H68" s="54"/>
      <c r="I68" s="54"/>
      <c r="L68" s="41"/>
      <c r="M68" s="42" t="e">
        <f t="shared" si="1"/>
        <v>#NUM!</v>
      </c>
      <c r="N68" s="42" t="e">
        <f t="shared" si="2"/>
        <v>#NUM!</v>
      </c>
      <c r="O68" s="5">
        <f t="shared" si="3"/>
        <v>0</v>
      </c>
      <c r="P68" s="5" t="e">
        <f t="shared" si="4"/>
        <v>#NUM!</v>
      </c>
      <c r="Q68" s="5">
        <f>IF(I68&gt;'入力シート（基本情報）'!$I$1,1,0)</f>
        <v>0</v>
      </c>
      <c r="R68" s="5">
        <f>IFERROR(VLOOKUP($F68,リスト用!$P:$Q,2,FALSE)*VLOOKUP($J68,リスト用!$H:$I,2,FALSE)*O68*Q68,0)</f>
        <v>0</v>
      </c>
      <c r="S68" s="5">
        <f>IFERROR(VLOOKUP($F68,リスト用!$P:$Q,2,FALSE)*VLOOKUP($J68,リスト用!$H:$I,2,FALSE)*P68*Q68,0)</f>
        <v>0</v>
      </c>
      <c r="U68" s="5">
        <f t="shared" si="6"/>
        <v>0</v>
      </c>
      <c r="V68" s="5">
        <f t="shared" si="7"/>
        <v>0</v>
      </c>
      <c r="W68" s="5">
        <f t="shared" si="5"/>
        <v>1</v>
      </c>
      <c r="X68" s="5">
        <f>IFERROR(VLOOKUP($E68,リスト用!$M:$N,2,FALSE)*VLOOKUP($J68,リスト用!$H:$I,2,FALSE)*O68*W68,0)</f>
        <v>0</v>
      </c>
      <c r="Y68" s="5">
        <f>IFERROR(VLOOKUP($E68,リスト用!$M:$N,2,FALSE)*VLOOKUP($J68,リスト用!$H:$I,2,FALSE)*P68*W68,0)</f>
        <v>0</v>
      </c>
      <c r="AA68" s="5">
        <f t="shared" si="8"/>
        <v>0</v>
      </c>
      <c r="AB68" s="5">
        <f t="shared" si="9"/>
        <v>0</v>
      </c>
    </row>
    <row r="69" spans="1:28">
      <c r="A69" s="5" t="str">
        <f t="shared" ref="A69:A103" si="11">IF(ISBLANK(B69),"",ROW()-1)</f>
        <v/>
      </c>
      <c r="H69" s="54"/>
      <c r="I69" s="54"/>
      <c r="L69" s="41"/>
      <c r="M69" s="42" t="e">
        <f t="shared" ref="M69:M103" si="12">EOMONTH(H69-1,0)+1</f>
        <v>#NUM!</v>
      </c>
      <c r="N69" s="42" t="e">
        <f t="shared" ref="N69:N103" si="13">EOMONTH(I69+1,-1)</f>
        <v>#NUM!</v>
      </c>
      <c r="O69" s="5">
        <f t="shared" ref="O69:O103" si="14">IFERROR(DATEDIF(M69,N69+1,"M"),0)</f>
        <v>0</v>
      </c>
      <c r="P69" s="5" t="e">
        <f t="shared" ref="P69:P103" si="15">IF(N69+1&lt;M69,I69-H69+1,(M69-H69)+(I69-N69))</f>
        <v>#NUM!</v>
      </c>
      <c r="Q69" s="5">
        <f>IF(I69&gt;'入力シート（基本情報）'!$I$1,1,0)</f>
        <v>0</v>
      </c>
      <c r="R69" s="5">
        <f>IFERROR(VLOOKUP($F69,リスト用!$P:$Q,2,FALSE)*VLOOKUP($J69,リスト用!$H:$I,2,FALSE)*O69*Q69,0)</f>
        <v>0</v>
      </c>
      <c r="S69" s="5">
        <f>IFERROR(VLOOKUP($F69,リスト用!$P:$Q,2,FALSE)*VLOOKUP($J69,リスト用!$H:$I,2,FALSE)*P69*Q69,0)</f>
        <v>0</v>
      </c>
      <c r="U69" s="5">
        <f t="shared" si="6"/>
        <v>0</v>
      </c>
      <c r="V69" s="5">
        <f t="shared" si="7"/>
        <v>0</v>
      </c>
      <c r="W69" s="5">
        <f t="shared" ref="W69:W103" si="16">IF(D69="高校３",0,1)</f>
        <v>1</v>
      </c>
      <c r="X69" s="5">
        <f>IFERROR(VLOOKUP($E69,リスト用!$M:$N,2,FALSE)*VLOOKUP($J69,リスト用!$H:$I,2,FALSE)*O69*W69,0)</f>
        <v>0</v>
      </c>
      <c r="Y69" s="5">
        <f>IFERROR(VLOOKUP($E69,リスト用!$M:$N,2,FALSE)*VLOOKUP($J69,リスト用!$H:$I,2,FALSE)*P69*W69,0)</f>
        <v>0</v>
      </c>
      <c r="AA69" s="5">
        <f t="shared" si="8"/>
        <v>0</v>
      </c>
      <c r="AB69" s="5">
        <f t="shared" si="9"/>
        <v>0</v>
      </c>
    </row>
    <row r="70" spans="1:28">
      <c r="A70" s="5" t="str">
        <f t="shared" si="11"/>
        <v/>
      </c>
      <c r="H70" s="54"/>
      <c r="I70" s="54"/>
      <c r="L70" s="41"/>
      <c r="M70" s="42" t="e">
        <f t="shared" si="12"/>
        <v>#NUM!</v>
      </c>
      <c r="N70" s="42" t="e">
        <f t="shared" si="13"/>
        <v>#NUM!</v>
      </c>
      <c r="O70" s="5">
        <f t="shared" si="14"/>
        <v>0</v>
      </c>
      <c r="P70" s="5" t="e">
        <f t="shared" si="15"/>
        <v>#NUM!</v>
      </c>
      <c r="Q70" s="5">
        <f>IF(I70&gt;'入力シート（基本情報）'!$I$1,1,0)</f>
        <v>0</v>
      </c>
      <c r="R70" s="5">
        <f>IFERROR(VLOOKUP($F70,リスト用!$P:$Q,2,FALSE)*VLOOKUP($J70,リスト用!$H:$I,2,FALSE)*O70*Q70,0)</f>
        <v>0</v>
      </c>
      <c r="S70" s="5">
        <f>IFERROR(VLOOKUP($F70,リスト用!$P:$Q,2,FALSE)*VLOOKUP($J70,リスト用!$H:$I,2,FALSE)*P70*Q70,0)</f>
        <v>0</v>
      </c>
      <c r="U70" s="5">
        <f t="shared" ref="U70:U103" si="17">INT(R70)</f>
        <v>0</v>
      </c>
      <c r="V70" s="5">
        <f t="shared" ref="V70:V103" si="18">(R70-U70)*30+S70</f>
        <v>0</v>
      </c>
      <c r="W70" s="5">
        <f t="shared" si="16"/>
        <v>1</v>
      </c>
      <c r="X70" s="5">
        <f>IFERROR(VLOOKUP($E70,リスト用!$M:$N,2,FALSE)*VLOOKUP($J70,リスト用!$H:$I,2,FALSE)*O70*W70,0)</f>
        <v>0</v>
      </c>
      <c r="Y70" s="5">
        <f>IFERROR(VLOOKUP($E70,リスト用!$M:$N,2,FALSE)*VLOOKUP($J70,リスト用!$H:$I,2,FALSE)*P70*W70,0)</f>
        <v>0</v>
      </c>
      <c r="AA70" s="5">
        <f t="shared" ref="AA70:AA103" si="19">INT(X70)</f>
        <v>0</v>
      </c>
      <c r="AB70" s="5">
        <f t="shared" ref="AB70:AB103" si="20">(X70-AA70)*30+Y70</f>
        <v>0</v>
      </c>
    </row>
    <row r="71" spans="1:28">
      <c r="A71" s="5" t="str">
        <f t="shared" si="11"/>
        <v/>
      </c>
      <c r="H71" s="54"/>
      <c r="I71" s="54"/>
      <c r="L71" s="41"/>
      <c r="M71" s="42" t="e">
        <f t="shared" si="12"/>
        <v>#NUM!</v>
      </c>
      <c r="N71" s="42" t="e">
        <f t="shared" si="13"/>
        <v>#NUM!</v>
      </c>
      <c r="O71" s="5">
        <f t="shared" si="14"/>
        <v>0</v>
      </c>
      <c r="P71" s="5" t="e">
        <f t="shared" si="15"/>
        <v>#NUM!</v>
      </c>
      <c r="Q71" s="5">
        <f>IF(I71&gt;'入力シート（基本情報）'!$I$1,1,0)</f>
        <v>0</v>
      </c>
      <c r="R71" s="5">
        <f>IFERROR(VLOOKUP($F71,リスト用!$P:$Q,2,FALSE)*VLOOKUP($J71,リスト用!$H:$I,2,FALSE)*O71*Q71,0)</f>
        <v>0</v>
      </c>
      <c r="S71" s="5">
        <f>IFERROR(VLOOKUP($F71,リスト用!$P:$Q,2,FALSE)*VLOOKUP($J71,リスト用!$H:$I,2,FALSE)*P71*Q71,0)</f>
        <v>0</v>
      </c>
      <c r="U71" s="5">
        <f t="shared" si="17"/>
        <v>0</v>
      </c>
      <c r="V71" s="5">
        <f t="shared" si="18"/>
        <v>0</v>
      </c>
      <c r="W71" s="5">
        <f t="shared" si="16"/>
        <v>1</v>
      </c>
      <c r="X71" s="5">
        <f>IFERROR(VLOOKUP($E71,リスト用!$M:$N,2,FALSE)*VLOOKUP($J71,リスト用!$H:$I,2,FALSE)*O71*W71,0)</f>
        <v>0</v>
      </c>
      <c r="Y71" s="5">
        <f>IFERROR(VLOOKUP($E71,リスト用!$M:$N,2,FALSE)*VLOOKUP($J71,リスト用!$H:$I,2,FALSE)*P71*W71,0)</f>
        <v>0</v>
      </c>
      <c r="AA71" s="5">
        <f t="shared" si="19"/>
        <v>0</v>
      </c>
      <c r="AB71" s="5">
        <f t="shared" si="20"/>
        <v>0</v>
      </c>
    </row>
    <row r="72" spans="1:28">
      <c r="A72" s="5" t="str">
        <f t="shared" si="11"/>
        <v/>
      </c>
      <c r="H72" s="54"/>
      <c r="I72" s="54"/>
      <c r="L72" s="41"/>
      <c r="M72" s="42" t="e">
        <f t="shared" si="12"/>
        <v>#NUM!</v>
      </c>
      <c r="N72" s="42" t="e">
        <f t="shared" si="13"/>
        <v>#NUM!</v>
      </c>
      <c r="O72" s="5">
        <f t="shared" si="14"/>
        <v>0</v>
      </c>
      <c r="P72" s="5" t="e">
        <f t="shared" si="15"/>
        <v>#NUM!</v>
      </c>
      <c r="Q72" s="5">
        <f>IF(I72&gt;'入力シート（基本情報）'!$I$1,1,0)</f>
        <v>0</v>
      </c>
      <c r="R72" s="5">
        <f>IFERROR(VLOOKUP($F72,リスト用!$P:$Q,2,FALSE)*VLOOKUP($J72,リスト用!$H:$I,2,FALSE)*O72*Q72,0)</f>
        <v>0</v>
      </c>
      <c r="S72" s="5">
        <f>IFERROR(VLOOKUP($F72,リスト用!$P:$Q,2,FALSE)*VLOOKUP($J72,リスト用!$H:$I,2,FALSE)*P72*Q72,0)</f>
        <v>0</v>
      </c>
      <c r="U72" s="5">
        <f t="shared" si="17"/>
        <v>0</v>
      </c>
      <c r="V72" s="5">
        <f t="shared" si="18"/>
        <v>0</v>
      </c>
      <c r="W72" s="5">
        <f t="shared" si="16"/>
        <v>1</v>
      </c>
      <c r="X72" s="5">
        <f>IFERROR(VLOOKUP($E72,リスト用!$M:$N,2,FALSE)*VLOOKUP($J72,リスト用!$H:$I,2,FALSE)*O72*W72,0)</f>
        <v>0</v>
      </c>
      <c r="Y72" s="5">
        <f>IFERROR(VLOOKUP($E72,リスト用!$M:$N,2,FALSE)*VLOOKUP($J72,リスト用!$H:$I,2,FALSE)*P72*W72,0)</f>
        <v>0</v>
      </c>
      <c r="AA72" s="5">
        <f t="shared" si="19"/>
        <v>0</v>
      </c>
      <c r="AB72" s="5">
        <f t="shared" si="20"/>
        <v>0</v>
      </c>
    </row>
    <row r="73" spans="1:28">
      <c r="A73" s="5" t="str">
        <f t="shared" si="11"/>
        <v/>
      </c>
      <c r="H73" s="54"/>
      <c r="I73" s="54"/>
      <c r="L73" s="41"/>
      <c r="M73" s="42" t="e">
        <f t="shared" si="12"/>
        <v>#NUM!</v>
      </c>
      <c r="N73" s="42" t="e">
        <f t="shared" si="13"/>
        <v>#NUM!</v>
      </c>
      <c r="O73" s="5">
        <f t="shared" si="14"/>
        <v>0</v>
      </c>
      <c r="P73" s="5" t="e">
        <f t="shared" si="15"/>
        <v>#NUM!</v>
      </c>
      <c r="Q73" s="5">
        <f>IF(I73&gt;'入力シート（基本情報）'!$I$1,1,0)</f>
        <v>0</v>
      </c>
      <c r="R73" s="5">
        <f>IFERROR(VLOOKUP($F73,リスト用!$P:$Q,2,FALSE)*VLOOKUP($J73,リスト用!$H:$I,2,FALSE)*O73*Q73,0)</f>
        <v>0</v>
      </c>
      <c r="S73" s="5">
        <f>IFERROR(VLOOKUP($F73,リスト用!$P:$Q,2,FALSE)*VLOOKUP($J73,リスト用!$H:$I,2,FALSE)*P73*Q73,0)</f>
        <v>0</v>
      </c>
      <c r="U73" s="5">
        <f t="shared" si="17"/>
        <v>0</v>
      </c>
      <c r="V73" s="5">
        <f t="shared" si="18"/>
        <v>0</v>
      </c>
      <c r="W73" s="5">
        <f t="shared" si="16"/>
        <v>1</v>
      </c>
      <c r="X73" s="5">
        <f>IFERROR(VLOOKUP($E73,リスト用!$M:$N,2,FALSE)*VLOOKUP($J73,リスト用!$H:$I,2,FALSE)*O73*W73,0)</f>
        <v>0</v>
      </c>
      <c r="Y73" s="5">
        <f>IFERROR(VLOOKUP($E73,リスト用!$M:$N,2,FALSE)*VLOOKUP($J73,リスト用!$H:$I,2,FALSE)*P73*W73,0)</f>
        <v>0</v>
      </c>
      <c r="AA73" s="5">
        <f t="shared" si="19"/>
        <v>0</v>
      </c>
      <c r="AB73" s="5">
        <f t="shared" si="20"/>
        <v>0</v>
      </c>
    </row>
    <row r="74" spans="1:28">
      <c r="A74" s="5" t="str">
        <f t="shared" si="11"/>
        <v/>
      </c>
      <c r="H74" s="54"/>
      <c r="I74" s="54"/>
      <c r="L74" s="41"/>
      <c r="M74" s="42" t="e">
        <f t="shared" si="12"/>
        <v>#NUM!</v>
      </c>
      <c r="N74" s="42" t="e">
        <f t="shared" si="13"/>
        <v>#NUM!</v>
      </c>
      <c r="O74" s="5">
        <f t="shared" si="14"/>
        <v>0</v>
      </c>
      <c r="P74" s="5" t="e">
        <f t="shared" si="15"/>
        <v>#NUM!</v>
      </c>
      <c r="Q74" s="5">
        <f>IF(I74&gt;'入力シート（基本情報）'!$I$1,1,0)</f>
        <v>0</v>
      </c>
      <c r="R74" s="5">
        <f>IFERROR(VLOOKUP($F74,リスト用!$P:$Q,2,FALSE)*VLOOKUP($J74,リスト用!$H:$I,2,FALSE)*O74*Q74,0)</f>
        <v>0</v>
      </c>
      <c r="S74" s="5">
        <f>IFERROR(VLOOKUP($F74,リスト用!$P:$Q,2,FALSE)*VLOOKUP($J74,リスト用!$H:$I,2,FALSE)*P74*Q74,0)</f>
        <v>0</v>
      </c>
      <c r="U74" s="5">
        <f t="shared" si="17"/>
        <v>0</v>
      </c>
      <c r="V74" s="5">
        <f t="shared" si="18"/>
        <v>0</v>
      </c>
      <c r="W74" s="5">
        <f t="shared" si="16"/>
        <v>1</v>
      </c>
      <c r="X74" s="5">
        <f>IFERROR(VLOOKUP($E74,リスト用!$M:$N,2,FALSE)*VLOOKUP($J74,リスト用!$H:$I,2,FALSE)*O74*W74,0)</f>
        <v>0</v>
      </c>
      <c r="Y74" s="5">
        <f>IFERROR(VLOOKUP($E74,リスト用!$M:$N,2,FALSE)*VLOOKUP($J74,リスト用!$H:$I,2,FALSE)*P74*W74,0)</f>
        <v>0</v>
      </c>
      <c r="AA74" s="5">
        <f t="shared" si="19"/>
        <v>0</v>
      </c>
      <c r="AB74" s="5">
        <f t="shared" si="20"/>
        <v>0</v>
      </c>
    </row>
    <row r="75" spans="1:28">
      <c r="A75" s="5" t="str">
        <f t="shared" si="11"/>
        <v/>
      </c>
      <c r="H75" s="54"/>
      <c r="I75" s="54"/>
      <c r="L75" s="41"/>
      <c r="M75" s="42" t="e">
        <f t="shared" si="12"/>
        <v>#NUM!</v>
      </c>
      <c r="N75" s="42" t="e">
        <f t="shared" si="13"/>
        <v>#NUM!</v>
      </c>
      <c r="O75" s="5">
        <f t="shared" si="14"/>
        <v>0</v>
      </c>
      <c r="P75" s="5" t="e">
        <f t="shared" si="15"/>
        <v>#NUM!</v>
      </c>
      <c r="Q75" s="5">
        <f>IF(I75&gt;'入力シート（基本情報）'!$I$1,1,0)</f>
        <v>0</v>
      </c>
      <c r="R75" s="5">
        <f>IFERROR(VLOOKUP($F75,リスト用!$P:$Q,2,FALSE)*VLOOKUP($J75,リスト用!$H:$I,2,FALSE)*O75*Q75,0)</f>
        <v>0</v>
      </c>
      <c r="S75" s="5">
        <f>IFERROR(VLOOKUP($F75,リスト用!$P:$Q,2,FALSE)*VLOOKUP($J75,リスト用!$H:$I,2,FALSE)*P75*Q75,0)</f>
        <v>0</v>
      </c>
      <c r="U75" s="5">
        <f t="shared" si="17"/>
        <v>0</v>
      </c>
      <c r="V75" s="5">
        <f t="shared" si="18"/>
        <v>0</v>
      </c>
      <c r="W75" s="5">
        <f t="shared" si="16"/>
        <v>1</v>
      </c>
      <c r="X75" s="5">
        <f>IFERROR(VLOOKUP($E75,リスト用!$M:$N,2,FALSE)*VLOOKUP($J75,リスト用!$H:$I,2,FALSE)*O75*W75,0)</f>
        <v>0</v>
      </c>
      <c r="Y75" s="5">
        <f>IFERROR(VLOOKUP($E75,リスト用!$M:$N,2,FALSE)*VLOOKUP($J75,リスト用!$H:$I,2,FALSE)*P75*W75,0)</f>
        <v>0</v>
      </c>
      <c r="AA75" s="5">
        <f t="shared" si="19"/>
        <v>0</v>
      </c>
      <c r="AB75" s="5">
        <f t="shared" si="20"/>
        <v>0</v>
      </c>
    </row>
    <row r="76" spans="1:28">
      <c r="A76" s="5" t="str">
        <f t="shared" si="11"/>
        <v/>
      </c>
      <c r="H76" s="54"/>
      <c r="I76" s="54"/>
      <c r="L76" s="41"/>
      <c r="M76" s="42" t="e">
        <f t="shared" si="12"/>
        <v>#NUM!</v>
      </c>
      <c r="N76" s="42" t="e">
        <f t="shared" si="13"/>
        <v>#NUM!</v>
      </c>
      <c r="O76" s="5">
        <f t="shared" si="14"/>
        <v>0</v>
      </c>
      <c r="P76" s="5" t="e">
        <f t="shared" si="15"/>
        <v>#NUM!</v>
      </c>
      <c r="Q76" s="5">
        <f>IF(I76&gt;'入力シート（基本情報）'!$I$1,1,0)</f>
        <v>0</v>
      </c>
      <c r="R76" s="5">
        <f>IFERROR(VLOOKUP($F76,リスト用!$P:$Q,2,FALSE)*VLOOKUP($J76,リスト用!$H:$I,2,FALSE)*O76*Q76,0)</f>
        <v>0</v>
      </c>
      <c r="S76" s="5">
        <f>IFERROR(VLOOKUP($F76,リスト用!$P:$Q,2,FALSE)*VLOOKUP($J76,リスト用!$H:$I,2,FALSE)*P76*Q76,0)</f>
        <v>0</v>
      </c>
      <c r="U76" s="5">
        <f t="shared" si="17"/>
        <v>0</v>
      </c>
      <c r="V76" s="5">
        <f t="shared" si="18"/>
        <v>0</v>
      </c>
      <c r="W76" s="5">
        <f t="shared" si="16"/>
        <v>1</v>
      </c>
      <c r="X76" s="5">
        <f>IFERROR(VLOOKUP($E76,リスト用!$M:$N,2,FALSE)*VLOOKUP($J76,リスト用!$H:$I,2,FALSE)*O76*W76,0)</f>
        <v>0</v>
      </c>
      <c r="Y76" s="5">
        <f>IFERROR(VLOOKUP($E76,リスト用!$M:$N,2,FALSE)*VLOOKUP($J76,リスト用!$H:$I,2,FALSE)*P76*W76,0)</f>
        <v>0</v>
      </c>
      <c r="AA76" s="5">
        <f t="shared" si="19"/>
        <v>0</v>
      </c>
      <c r="AB76" s="5">
        <f t="shared" si="20"/>
        <v>0</v>
      </c>
    </row>
    <row r="77" spans="1:28">
      <c r="A77" s="5" t="str">
        <f t="shared" si="11"/>
        <v/>
      </c>
      <c r="H77" s="54"/>
      <c r="I77" s="54"/>
      <c r="L77" s="41"/>
      <c r="M77" s="42" t="e">
        <f t="shared" si="12"/>
        <v>#NUM!</v>
      </c>
      <c r="N77" s="42" t="e">
        <f t="shared" si="13"/>
        <v>#NUM!</v>
      </c>
      <c r="O77" s="5">
        <f t="shared" si="14"/>
        <v>0</v>
      </c>
      <c r="P77" s="5" t="e">
        <f t="shared" si="15"/>
        <v>#NUM!</v>
      </c>
      <c r="Q77" s="5">
        <f>IF(I77&gt;'入力シート（基本情報）'!$I$1,1,0)</f>
        <v>0</v>
      </c>
      <c r="R77" s="5">
        <f>IFERROR(VLOOKUP($F77,リスト用!$P:$Q,2,FALSE)*VLOOKUP($J77,リスト用!$H:$I,2,FALSE)*O77*Q77,0)</f>
        <v>0</v>
      </c>
      <c r="S77" s="5">
        <f>IFERROR(VLOOKUP($F77,リスト用!$P:$Q,2,FALSE)*VLOOKUP($J77,リスト用!$H:$I,2,FALSE)*P77*Q77,0)</f>
        <v>0</v>
      </c>
      <c r="U77" s="5">
        <f t="shared" si="17"/>
        <v>0</v>
      </c>
      <c r="V77" s="5">
        <f t="shared" si="18"/>
        <v>0</v>
      </c>
      <c r="W77" s="5">
        <f t="shared" si="16"/>
        <v>1</v>
      </c>
      <c r="X77" s="5">
        <f>IFERROR(VLOOKUP($E77,リスト用!$M:$N,2,FALSE)*VLOOKUP($J77,リスト用!$H:$I,2,FALSE)*O77*W77,0)</f>
        <v>0</v>
      </c>
      <c r="Y77" s="5">
        <f>IFERROR(VLOOKUP($E77,リスト用!$M:$N,2,FALSE)*VLOOKUP($J77,リスト用!$H:$I,2,FALSE)*P77*W77,0)</f>
        <v>0</v>
      </c>
      <c r="AA77" s="5">
        <f t="shared" si="19"/>
        <v>0</v>
      </c>
      <c r="AB77" s="5">
        <f t="shared" si="20"/>
        <v>0</v>
      </c>
    </row>
    <row r="78" spans="1:28">
      <c r="A78" s="5" t="str">
        <f t="shared" si="11"/>
        <v/>
      </c>
      <c r="H78" s="54"/>
      <c r="I78" s="54"/>
      <c r="L78" s="41"/>
      <c r="M78" s="42" t="e">
        <f t="shared" si="12"/>
        <v>#NUM!</v>
      </c>
      <c r="N78" s="42" t="e">
        <f t="shared" si="13"/>
        <v>#NUM!</v>
      </c>
      <c r="O78" s="5">
        <f t="shared" si="14"/>
        <v>0</v>
      </c>
      <c r="P78" s="5" t="e">
        <f t="shared" si="15"/>
        <v>#NUM!</v>
      </c>
      <c r="Q78" s="5">
        <f>IF(I78&gt;'入力シート（基本情報）'!$I$1,1,0)</f>
        <v>0</v>
      </c>
      <c r="R78" s="5">
        <f>IFERROR(VLOOKUP($F78,リスト用!$P:$Q,2,FALSE)*VLOOKUP($J78,リスト用!$H:$I,2,FALSE)*O78*Q78,0)</f>
        <v>0</v>
      </c>
      <c r="S78" s="5">
        <f>IFERROR(VLOOKUP($F78,リスト用!$P:$Q,2,FALSE)*VLOOKUP($J78,リスト用!$H:$I,2,FALSE)*P78*Q78,0)</f>
        <v>0</v>
      </c>
      <c r="U78" s="5">
        <f t="shared" si="17"/>
        <v>0</v>
      </c>
      <c r="V78" s="5">
        <f t="shared" si="18"/>
        <v>0</v>
      </c>
      <c r="W78" s="5">
        <f t="shared" si="16"/>
        <v>1</v>
      </c>
      <c r="X78" s="5">
        <f>IFERROR(VLOOKUP($E78,リスト用!$M:$N,2,FALSE)*VLOOKUP($J78,リスト用!$H:$I,2,FALSE)*O78*W78,0)</f>
        <v>0</v>
      </c>
      <c r="Y78" s="5">
        <f>IFERROR(VLOOKUP($E78,リスト用!$M:$N,2,FALSE)*VLOOKUP($J78,リスト用!$H:$I,2,FALSE)*P78*W78,0)</f>
        <v>0</v>
      </c>
      <c r="AA78" s="5">
        <f t="shared" si="19"/>
        <v>0</v>
      </c>
      <c r="AB78" s="5">
        <f t="shared" si="20"/>
        <v>0</v>
      </c>
    </row>
    <row r="79" spans="1:28">
      <c r="A79" s="5" t="str">
        <f t="shared" si="11"/>
        <v/>
      </c>
      <c r="H79" s="54"/>
      <c r="I79" s="54"/>
      <c r="L79" s="41"/>
      <c r="M79" s="42" t="e">
        <f t="shared" si="12"/>
        <v>#NUM!</v>
      </c>
      <c r="N79" s="42" t="e">
        <f t="shared" si="13"/>
        <v>#NUM!</v>
      </c>
      <c r="O79" s="5">
        <f t="shared" si="14"/>
        <v>0</v>
      </c>
      <c r="P79" s="5" t="e">
        <f t="shared" si="15"/>
        <v>#NUM!</v>
      </c>
      <c r="Q79" s="5">
        <f>IF(I79&gt;'入力シート（基本情報）'!$I$1,1,0)</f>
        <v>0</v>
      </c>
      <c r="R79" s="5">
        <f>IFERROR(VLOOKUP($F79,リスト用!$P:$Q,2,FALSE)*VLOOKUP($J79,リスト用!$H:$I,2,FALSE)*O79*Q79,0)</f>
        <v>0</v>
      </c>
      <c r="S79" s="5">
        <f>IFERROR(VLOOKUP($F79,リスト用!$P:$Q,2,FALSE)*VLOOKUP($J79,リスト用!$H:$I,2,FALSE)*P79*Q79,0)</f>
        <v>0</v>
      </c>
      <c r="U79" s="5">
        <f t="shared" si="17"/>
        <v>0</v>
      </c>
      <c r="V79" s="5">
        <f t="shared" si="18"/>
        <v>0</v>
      </c>
      <c r="W79" s="5">
        <f t="shared" si="16"/>
        <v>1</v>
      </c>
      <c r="X79" s="5">
        <f>IFERROR(VLOOKUP($E79,リスト用!$M:$N,2,FALSE)*VLOOKUP($J79,リスト用!$H:$I,2,FALSE)*O79*W79,0)</f>
        <v>0</v>
      </c>
      <c r="Y79" s="5">
        <f>IFERROR(VLOOKUP($E79,リスト用!$M:$N,2,FALSE)*VLOOKUP($J79,リスト用!$H:$I,2,FALSE)*P79*W79,0)</f>
        <v>0</v>
      </c>
      <c r="AA79" s="5">
        <f t="shared" si="19"/>
        <v>0</v>
      </c>
      <c r="AB79" s="5">
        <f t="shared" si="20"/>
        <v>0</v>
      </c>
    </row>
    <row r="80" spans="1:28">
      <c r="A80" s="5" t="str">
        <f t="shared" si="11"/>
        <v/>
      </c>
      <c r="H80" s="54"/>
      <c r="I80" s="54"/>
      <c r="L80" s="41"/>
      <c r="M80" s="42" t="e">
        <f t="shared" si="12"/>
        <v>#NUM!</v>
      </c>
      <c r="N80" s="42" t="e">
        <f t="shared" si="13"/>
        <v>#NUM!</v>
      </c>
      <c r="O80" s="5">
        <f t="shared" si="14"/>
        <v>0</v>
      </c>
      <c r="P80" s="5" t="e">
        <f t="shared" si="15"/>
        <v>#NUM!</v>
      </c>
      <c r="Q80" s="5">
        <f>IF(I80&gt;'入力シート（基本情報）'!$I$1,1,0)</f>
        <v>0</v>
      </c>
      <c r="R80" s="5">
        <f>IFERROR(VLOOKUP($F80,リスト用!$P:$Q,2,FALSE)*VLOOKUP($J80,リスト用!$H:$I,2,FALSE)*O80*Q80,0)</f>
        <v>0</v>
      </c>
      <c r="S80" s="5">
        <f>IFERROR(VLOOKUP($F80,リスト用!$P:$Q,2,FALSE)*VLOOKUP($J80,リスト用!$H:$I,2,FALSE)*P80*Q80,0)</f>
        <v>0</v>
      </c>
      <c r="U80" s="5">
        <f t="shared" si="17"/>
        <v>0</v>
      </c>
      <c r="V80" s="5">
        <f t="shared" si="18"/>
        <v>0</v>
      </c>
      <c r="W80" s="5">
        <f t="shared" si="16"/>
        <v>1</v>
      </c>
      <c r="X80" s="5">
        <f>IFERROR(VLOOKUP($E80,リスト用!$M:$N,2,FALSE)*VLOOKUP($J80,リスト用!$H:$I,2,FALSE)*O80*W80,0)</f>
        <v>0</v>
      </c>
      <c r="Y80" s="5">
        <f>IFERROR(VLOOKUP($E80,リスト用!$M:$N,2,FALSE)*VLOOKUP($J80,リスト用!$H:$I,2,FALSE)*P80*W80,0)</f>
        <v>0</v>
      </c>
      <c r="AA80" s="5">
        <f t="shared" si="19"/>
        <v>0</v>
      </c>
      <c r="AB80" s="5">
        <f t="shared" si="20"/>
        <v>0</v>
      </c>
    </row>
    <row r="81" spans="1:28">
      <c r="A81" s="5" t="str">
        <f t="shared" si="11"/>
        <v/>
      </c>
      <c r="H81" s="54"/>
      <c r="I81" s="54"/>
      <c r="L81" s="41"/>
      <c r="M81" s="42" t="e">
        <f t="shared" si="12"/>
        <v>#NUM!</v>
      </c>
      <c r="N81" s="42" t="e">
        <f t="shared" si="13"/>
        <v>#NUM!</v>
      </c>
      <c r="O81" s="5">
        <f t="shared" si="14"/>
        <v>0</v>
      </c>
      <c r="P81" s="5" t="e">
        <f t="shared" si="15"/>
        <v>#NUM!</v>
      </c>
      <c r="Q81" s="5">
        <f>IF(I81&gt;'入力シート（基本情報）'!$I$1,1,0)</f>
        <v>0</v>
      </c>
      <c r="R81" s="5">
        <f>IFERROR(VLOOKUP($F81,リスト用!$P:$Q,2,FALSE)*VLOOKUP($J81,リスト用!$H:$I,2,FALSE)*O81*Q81,0)</f>
        <v>0</v>
      </c>
      <c r="S81" s="5">
        <f>IFERROR(VLOOKUP($F81,リスト用!$P:$Q,2,FALSE)*VLOOKUP($J81,リスト用!$H:$I,2,FALSE)*P81*Q81,0)</f>
        <v>0</v>
      </c>
      <c r="U81" s="5">
        <f t="shared" si="17"/>
        <v>0</v>
      </c>
      <c r="V81" s="5">
        <f t="shared" si="18"/>
        <v>0</v>
      </c>
      <c r="W81" s="5">
        <f t="shared" si="16"/>
        <v>1</v>
      </c>
      <c r="X81" s="5">
        <f>IFERROR(VLOOKUP($E81,リスト用!$M:$N,2,FALSE)*VLOOKUP($J81,リスト用!$H:$I,2,FALSE)*O81*W81,0)</f>
        <v>0</v>
      </c>
      <c r="Y81" s="5">
        <f>IFERROR(VLOOKUP($E81,リスト用!$M:$N,2,FALSE)*VLOOKUP($J81,リスト用!$H:$I,2,FALSE)*P81*W81,0)</f>
        <v>0</v>
      </c>
      <c r="AA81" s="5">
        <f t="shared" si="19"/>
        <v>0</v>
      </c>
      <c r="AB81" s="5">
        <f t="shared" si="20"/>
        <v>0</v>
      </c>
    </row>
    <row r="82" spans="1:28">
      <c r="A82" s="5" t="str">
        <f t="shared" si="11"/>
        <v/>
      </c>
      <c r="H82" s="54"/>
      <c r="I82" s="54"/>
      <c r="L82" s="41"/>
      <c r="M82" s="42" t="e">
        <f t="shared" si="12"/>
        <v>#NUM!</v>
      </c>
      <c r="N82" s="42" t="e">
        <f t="shared" si="13"/>
        <v>#NUM!</v>
      </c>
      <c r="O82" s="5">
        <f t="shared" si="14"/>
        <v>0</v>
      </c>
      <c r="P82" s="5" t="e">
        <f t="shared" si="15"/>
        <v>#NUM!</v>
      </c>
      <c r="Q82" s="5">
        <f>IF(I82&gt;'入力シート（基本情報）'!$I$1,1,0)</f>
        <v>0</v>
      </c>
      <c r="R82" s="5">
        <f>IFERROR(VLOOKUP($F82,リスト用!$P:$Q,2,FALSE)*VLOOKUP($J82,リスト用!$H:$I,2,FALSE)*O82*Q82,0)</f>
        <v>0</v>
      </c>
      <c r="S82" s="5">
        <f>IFERROR(VLOOKUP($F82,リスト用!$P:$Q,2,FALSE)*VLOOKUP($J82,リスト用!$H:$I,2,FALSE)*P82*Q82,0)</f>
        <v>0</v>
      </c>
      <c r="U82" s="5">
        <f t="shared" si="17"/>
        <v>0</v>
      </c>
      <c r="V82" s="5">
        <f t="shared" si="18"/>
        <v>0</v>
      </c>
      <c r="W82" s="5">
        <f t="shared" si="16"/>
        <v>1</v>
      </c>
      <c r="X82" s="5">
        <f>IFERROR(VLOOKUP($E82,リスト用!$M:$N,2,FALSE)*VLOOKUP($J82,リスト用!$H:$I,2,FALSE)*O82*W82,0)</f>
        <v>0</v>
      </c>
      <c r="Y82" s="5">
        <f>IFERROR(VLOOKUP($E82,リスト用!$M:$N,2,FALSE)*VLOOKUP($J82,リスト用!$H:$I,2,FALSE)*P82*W82,0)</f>
        <v>0</v>
      </c>
      <c r="AA82" s="5">
        <f t="shared" si="19"/>
        <v>0</v>
      </c>
      <c r="AB82" s="5">
        <f t="shared" si="20"/>
        <v>0</v>
      </c>
    </row>
    <row r="83" spans="1:28">
      <c r="A83" s="5" t="str">
        <f t="shared" si="11"/>
        <v/>
      </c>
      <c r="H83" s="54"/>
      <c r="I83" s="54"/>
      <c r="L83" s="41"/>
      <c r="M83" s="42" t="e">
        <f t="shared" si="12"/>
        <v>#NUM!</v>
      </c>
      <c r="N83" s="42" t="e">
        <f t="shared" si="13"/>
        <v>#NUM!</v>
      </c>
      <c r="O83" s="5">
        <f t="shared" si="14"/>
        <v>0</v>
      </c>
      <c r="P83" s="5" t="e">
        <f t="shared" si="15"/>
        <v>#NUM!</v>
      </c>
      <c r="Q83" s="5">
        <f>IF(I83&gt;'入力シート（基本情報）'!$I$1,1,0)</f>
        <v>0</v>
      </c>
      <c r="R83" s="5">
        <f>IFERROR(VLOOKUP($F83,リスト用!$P:$Q,2,FALSE)*VLOOKUP($J83,リスト用!$H:$I,2,FALSE)*O83*Q83,0)</f>
        <v>0</v>
      </c>
      <c r="S83" s="5">
        <f>IFERROR(VLOOKUP($F83,リスト用!$P:$Q,2,FALSE)*VLOOKUP($J83,リスト用!$H:$I,2,FALSE)*P83*Q83,0)</f>
        <v>0</v>
      </c>
      <c r="U83" s="5">
        <f t="shared" si="17"/>
        <v>0</v>
      </c>
      <c r="V83" s="5">
        <f t="shared" si="18"/>
        <v>0</v>
      </c>
      <c r="W83" s="5">
        <f t="shared" si="16"/>
        <v>1</v>
      </c>
      <c r="X83" s="5">
        <f>IFERROR(VLOOKUP($E83,リスト用!$M:$N,2,FALSE)*VLOOKUP($J83,リスト用!$H:$I,2,FALSE)*O83*W83,0)</f>
        <v>0</v>
      </c>
      <c r="Y83" s="5">
        <f>IFERROR(VLOOKUP($E83,リスト用!$M:$N,2,FALSE)*VLOOKUP($J83,リスト用!$H:$I,2,FALSE)*P83*W83,0)</f>
        <v>0</v>
      </c>
      <c r="AA83" s="5">
        <f t="shared" si="19"/>
        <v>0</v>
      </c>
      <c r="AB83" s="5">
        <f t="shared" si="20"/>
        <v>0</v>
      </c>
    </row>
    <row r="84" spans="1:28">
      <c r="A84" s="5" t="str">
        <f t="shared" si="11"/>
        <v/>
      </c>
      <c r="H84" s="54"/>
      <c r="I84" s="54"/>
      <c r="L84" s="41"/>
      <c r="M84" s="42" t="e">
        <f t="shared" si="12"/>
        <v>#NUM!</v>
      </c>
      <c r="N84" s="42" t="e">
        <f t="shared" si="13"/>
        <v>#NUM!</v>
      </c>
      <c r="O84" s="5">
        <f t="shared" si="14"/>
        <v>0</v>
      </c>
      <c r="P84" s="5" t="e">
        <f t="shared" si="15"/>
        <v>#NUM!</v>
      </c>
      <c r="Q84" s="5">
        <f>IF(I84&gt;'入力シート（基本情報）'!$I$1,1,0)</f>
        <v>0</v>
      </c>
      <c r="R84" s="5">
        <f>IFERROR(VLOOKUP($F84,リスト用!$P:$Q,2,FALSE)*VLOOKUP($J84,リスト用!$H:$I,2,FALSE)*O84*Q84,0)</f>
        <v>0</v>
      </c>
      <c r="S84" s="5">
        <f>IFERROR(VLOOKUP($F84,リスト用!$P:$Q,2,FALSE)*VLOOKUP($J84,リスト用!$H:$I,2,FALSE)*P84*Q84,0)</f>
        <v>0</v>
      </c>
      <c r="U84" s="5">
        <f t="shared" si="17"/>
        <v>0</v>
      </c>
      <c r="V84" s="5">
        <f t="shared" si="18"/>
        <v>0</v>
      </c>
      <c r="W84" s="5">
        <f t="shared" si="16"/>
        <v>1</v>
      </c>
      <c r="X84" s="5">
        <f>IFERROR(VLOOKUP($E84,リスト用!$M:$N,2,FALSE)*VLOOKUP($J84,リスト用!$H:$I,2,FALSE)*O84*W84,0)</f>
        <v>0</v>
      </c>
      <c r="Y84" s="5">
        <f>IFERROR(VLOOKUP($E84,リスト用!$M:$N,2,FALSE)*VLOOKUP($J84,リスト用!$H:$I,2,FALSE)*P84*W84,0)</f>
        <v>0</v>
      </c>
      <c r="AA84" s="5">
        <f t="shared" si="19"/>
        <v>0</v>
      </c>
      <c r="AB84" s="5">
        <f t="shared" si="20"/>
        <v>0</v>
      </c>
    </row>
    <row r="85" spans="1:28">
      <c r="A85" s="5" t="str">
        <f t="shared" si="11"/>
        <v/>
      </c>
      <c r="H85" s="54"/>
      <c r="I85" s="54"/>
      <c r="L85" s="41"/>
      <c r="M85" s="42" t="e">
        <f t="shared" si="12"/>
        <v>#NUM!</v>
      </c>
      <c r="N85" s="42" t="e">
        <f t="shared" si="13"/>
        <v>#NUM!</v>
      </c>
      <c r="O85" s="5">
        <f t="shared" si="14"/>
        <v>0</v>
      </c>
      <c r="P85" s="5" t="e">
        <f t="shared" si="15"/>
        <v>#NUM!</v>
      </c>
      <c r="Q85" s="5">
        <f>IF(I85&gt;'入力シート（基本情報）'!$I$1,1,0)</f>
        <v>0</v>
      </c>
      <c r="R85" s="5">
        <f>IFERROR(VLOOKUP($F85,リスト用!$P:$Q,2,FALSE)*VLOOKUP($J85,リスト用!$H:$I,2,FALSE)*O85*Q85,0)</f>
        <v>0</v>
      </c>
      <c r="S85" s="5">
        <f>IFERROR(VLOOKUP($F85,リスト用!$P:$Q,2,FALSE)*VLOOKUP($J85,リスト用!$H:$I,2,FALSE)*P85*Q85,0)</f>
        <v>0</v>
      </c>
      <c r="U85" s="5">
        <f t="shared" si="17"/>
        <v>0</v>
      </c>
      <c r="V85" s="5">
        <f t="shared" si="18"/>
        <v>0</v>
      </c>
      <c r="W85" s="5">
        <f t="shared" si="16"/>
        <v>1</v>
      </c>
      <c r="X85" s="5">
        <f>IFERROR(VLOOKUP($E85,リスト用!$M:$N,2,FALSE)*VLOOKUP($J85,リスト用!$H:$I,2,FALSE)*O85*W85,0)</f>
        <v>0</v>
      </c>
      <c r="Y85" s="5">
        <f>IFERROR(VLOOKUP($E85,リスト用!$M:$N,2,FALSE)*VLOOKUP($J85,リスト用!$H:$I,2,FALSE)*P85*W85,0)</f>
        <v>0</v>
      </c>
      <c r="AA85" s="5">
        <f t="shared" si="19"/>
        <v>0</v>
      </c>
      <c r="AB85" s="5">
        <f t="shared" si="20"/>
        <v>0</v>
      </c>
    </row>
    <row r="86" spans="1:28">
      <c r="A86" s="5" t="str">
        <f t="shared" si="11"/>
        <v/>
      </c>
      <c r="H86" s="54"/>
      <c r="I86" s="54"/>
      <c r="L86" s="41"/>
      <c r="M86" s="42" t="e">
        <f t="shared" si="12"/>
        <v>#NUM!</v>
      </c>
      <c r="N86" s="42" t="e">
        <f t="shared" si="13"/>
        <v>#NUM!</v>
      </c>
      <c r="O86" s="5">
        <f t="shared" si="14"/>
        <v>0</v>
      </c>
      <c r="P86" s="5" t="e">
        <f t="shared" si="15"/>
        <v>#NUM!</v>
      </c>
      <c r="Q86" s="5">
        <f>IF(I86&gt;'入力シート（基本情報）'!$I$1,1,0)</f>
        <v>0</v>
      </c>
      <c r="R86" s="5">
        <f>IFERROR(VLOOKUP($F86,リスト用!$P:$Q,2,FALSE)*VLOOKUP($J86,リスト用!$H:$I,2,FALSE)*O86*Q86,0)</f>
        <v>0</v>
      </c>
      <c r="S86" s="5">
        <f>IFERROR(VLOOKUP($F86,リスト用!$P:$Q,2,FALSE)*VLOOKUP($J86,リスト用!$H:$I,2,FALSE)*P86*Q86,0)</f>
        <v>0</v>
      </c>
      <c r="U86" s="5">
        <f t="shared" si="17"/>
        <v>0</v>
      </c>
      <c r="V86" s="5">
        <f t="shared" si="18"/>
        <v>0</v>
      </c>
      <c r="W86" s="5">
        <f t="shared" si="16"/>
        <v>1</v>
      </c>
      <c r="X86" s="5">
        <f>IFERROR(VLOOKUP($E86,リスト用!$M:$N,2,FALSE)*VLOOKUP($J86,リスト用!$H:$I,2,FALSE)*O86*W86,0)</f>
        <v>0</v>
      </c>
      <c r="Y86" s="5">
        <f>IFERROR(VLOOKUP($E86,リスト用!$M:$N,2,FALSE)*VLOOKUP($J86,リスト用!$H:$I,2,FALSE)*P86*W86,0)</f>
        <v>0</v>
      </c>
      <c r="AA86" s="5">
        <f t="shared" si="19"/>
        <v>0</v>
      </c>
      <c r="AB86" s="5">
        <f t="shared" si="20"/>
        <v>0</v>
      </c>
    </row>
    <row r="87" spans="1:28">
      <c r="A87" s="5" t="str">
        <f t="shared" si="11"/>
        <v/>
      </c>
      <c r="H87" s="54"/>
      <c r="I87" s="54"/>
      <c r="L87" s="41"/>
      <c r="M87" s="42" t="e">
        <f t="shared" si="12"/>
        <v>#NUM!</v>
      </c>
      <c r="N87" s="42" t="e">
        <f t="shared" si="13"/>
        <v>#NUM!</v>
      </c>
      <c r="O87" s="5">
        <f t="shared" si="14"/>
        <v>0</v>
      </c>
      <c r="P87" s="5" t="e">
        <f t="shared" si="15"/>
        <v>#NUM!</v>
      </c>
      <c r="Q87" s="5">
        <f>IF(I87&gt;'入力シート（基本情報）'!$I$1,1,0)</f>
        <v>0</v>
      </c>
      <c r="R87" s="5">
        <f>IFERROR(VLOOKUP($F87,リスト用!$P:$Q,2,FALSE)*VLOOKUP($J87,リスト用!$H:$I,2,FALSE)*O87*Q87,0)</f>
        <v>0</v>
      </c>
      <c r="S87" s="5">
        <f>IFERROR(VLOOKUP($F87,リスト用!$P:$Q,2,FALSE)*VLOOKUP($J87,リスト用!$H:$I,2,FALSE)*P87*Q87,0)</f>
        <v>0</v>
      </c>
      <c r="U87" s="5">
        <f t="shared" si="17"/>
        <v>0</v>
      </c>
      <c r="V87" s="5">
        <f t="shared" si="18"/>
        <v>0</v>
      </c>
      <c r="W87" s="5">
        <f t="shared" si="16"/>
        <v>1</v>
      </c>
      <c r="X87" s="5">
        <f>IFERROR(VLOOKUP($E87,リスト用!$M:$N,2,FALSE)*VLOOKUP($J87,リスト用!$H:$I,2,FALSE)*O87*W87,0)</f>
        <v>0</v>
      </c>
      <c r="Y87" s="5">
        <f>IFERROR(VLOOKUP($E87,リスト用!$M:$N,2,FALSE)*VLOOKUP($J87,リスト用!$H:$I,2,FALSE)*P87*W87,0)</f>
        <v>0</v>
      </c>
      <c r="AA87" s="5">
        <f t="shared" si="19"/>
        <v>0</v>
      </c>
      <c r="AB87" s="5">
        <f t="shared" si="20"/>
        <v>0</v>
      </c>
    </row>
    <row r="88" spans="1:28">
      <c r="A88" s="5" t="str">
        <f t="shared" si="11"/>
        <v/>
      </c>
      <c r="H88" s="54"/>
      <c r="I88" s="54"/>
      <c r="L88" s="41"/>
      <c r="M88" s="42" t="e">
        <f t="shared" si="12"/>
        <v>#NUM!</v>
      </c>
      <c r="N88" s="42" t="e">
        <f t="shared" si="13"/>
        <v>#NUM!</v>
      </c>
      <c r="O88" s="5">
        <f t="shared" si="14"/>
        <v>0</v>
      </c>
      <c r="P88" s="5" t="e">
        <f t="shared" si="15"/>
        <v>#NUM!</v>
      </c>
      <c r="Q88" s="5">
        <f>IF(I88&gt;'入力シート（基本情報）'!$I$1,1,0)</f>
        <v>0</v>
      </c>
      <c r="R88" s="5">
        <f>IFERROR(VLOOKUP($F88,リスト用!$P:$Q,2,FALSE)*VLOOKUP($J88,リスト用!$H:$I,2,FALSE)*O88*Q88,0)</f>
        <v>0</v>
      </c>
      <c r="S88" s="5">
        <f>IFERROR(VLOOKUP($F88,リスト用!$P:$Q,2,FALSE)*VLOOKUP($J88,リスト用!$H:$I,2,FALSE)*P88*Q88,0)</f>
        <v>0</v>
      </c>
      <c r="U88" s="5">
        <f t="shared" si="17"/>
        <v>0</v>
      </c>
      <c r="V88" s="5">
        <f t="shared" si="18"/>
        <v>0</v>
      </c>
      <c r="W88" s="5">
        <f t="shared" si="16"/>
        <v>1</v>
      </c>
      <c r="X88" s="5">
        <f>IFERROR(VLOOKUP($E88,リスト用!$M:$N,2,FALSE)*VLOOKUP($J88,リスト用!$H:$I,2,FALSE)*O88*W88,0)</f>
        <v>0</v>
      </c>
      <c r="Y88" s="5">
        <f>IFERROR(VLOOKUP($E88,リスト用!$M:$N,2,FALSE)*VLOOKUP($J88,リスト用!$H:$I,2,FALSE)*P88*W88,0)</f>
        <v>0</v>
      </c>
      <c r="AA88" s="5">
        <f t="shared" si="19"/>
        <v>0</v>
      </c>
      <c r="AB88" s="5">
        <f t="shared" si="20"/>
        <v>0</v>
      </c>
    </row>
    <row r="89" spans="1:28">
      <c r="A89" s="5" t="str">
        <f t="shared" si="11"/>
        <v/>
      </c>
      <c r="H89" s="54"/>
      <c r="I89" s="54"/>
      <c r="L89" s="41"/>
      <c r="M89" s="42" t="e">
        <f t="shared" si="12"/>
        <v>#NUM!</v>
      </c>
      <c r="N89" s="42" t="e">
        <f t="shared" si="13"/>
        <v>#NUM!</v>
      </c>
      <c r="O89" s="5">
        <f t="shared" si="14"/>
        <v>0</v>
      </c>
      <c r="P89" s="5" t="e">
        <f t="shared" si="15"/>
        <v>#NUM!</v>
      </c>
      <c r="Q89" s="5">
        <f>IF(I89&gt;'入力シート（基本情報）'!$I$1,1,0)</f>
        <v>0</v>
      </c>
      <c r="R89" s="5">
        <f>IFERROR(VLOOKUP($F89,リスト用!$P:$Q,2,FALSE)*VLOOKUP($J89,リスト用!$H:$I,2,FALSE)*O89*Q89,0)</f>
        <v>0</v>
      </c>
      <c r="S89" s="5">
        <f>IFERROR(VLOOKUP($F89,リスト用!$P:$Q,2,FALSE)*VLOOKUP($J89,リスト用!$H:$I,2,FALSE)*P89*Q89,0)</f>
        <v>0</v>
      </c>
      <c r="U89" s="5">
        <f t="shared" si="17"/>
        <v>0</v>
      </c>
      <c r="V89" s="5">
        <f t="shared" si="18"/>
        <v>0</v>
      </c>
      <c r="W89" s="5">
        <f t="shared" si="16"/>
        <v>1</v>
      </c>
      <c r="X89" s="5">
        <f>IFERROR(VLOOKUP($E89,リスト用!$M:$N,2,FALSE)*VLOOKUP($J89,リスト用!$H:$I,2,FALSE)*O89*W89,0)</f>
        <v>0</v>
      </c>
      <c r="Y89" s="5">
        <f>IFERROR(VLOOKUP($E89,リスト用!$M:$N,2,FALSE)*VLOOKUP($J89,リスト用!$H:$I,2,FALSE)*P89*W89,0)</f>
        <v>0</v>
      </c>
      <c r="AA89" s="5">
        <f t="shared" si="19"/>
        <v>0</v>
      </c>
      <c r="AB89" s="5">
        <f t="shared" si="20"/>
        <v>0</v>
      </c>
    </row>
    <row r="90" spans="1:28">
      <c r="A90" s="5" t="str">
        <f t="shared" si="11"/>
        <v/>
      </c>
      <c r="H90" s="54"/>
      <c r="I90" s="54"/>
      <c r="L90" s="41"/>
      <c r="M90" s="42" t="e">
        <f t="shared" si="12"/>
        <v>#NUM!</v>
      </c>
      <c r="N90" s="42" t="e">
        <f t="shared" si="13"/>
        <v>#NUM!</v>
      </c>
      <c r="O90" s="5">
        <f t="shared" si="14"/>
        <v>0</v>
      </c>
      <c r="P90" s="5" t="e">
        <f t="shared" si="15"/>
        <v>#NUM!</v>
      </c>
      <c r="Q90" s="5">
        <f>IF(I90&gt;'入力シート（基本情報）'!$I$1,1,0)</f>
        <v>0</v>
      </c>
      <c r="R90" s="5">
        <f>IFERROR(VLOOKUP($F90,リスト用!$P:$Q,2,FALSE)*VLOOKUP($J90,リスト用!$H:$I,2,FALSE)*O90*Q90,0)</f>
        <v>0</v>
      </c>
      <c r="S90" s="5">
        <f>IFERROR(VLOOKUP($F90,リスト用!$P:$Q,2,FALSE)*VLOOKUP($J90,リスト用!$H:$I,2,FALSE)*P90*Q90,0)</f>
        <v>0</v>
      </c>
      <c r="U90" s="5">
        <f t="shared" si="17"/>
        <v>0</v>
      </c>
      <c r="V90" s="5">
        <f t="shared" si="18"/>
        <v>0</v>
      </c>
      <c r="W90" s="5">
        <f t="shared" si="16"/>
        <v>1</v>
      </c>
      <c r="X90" s="5">
        <f>IFERROR(VLOOKUP($E90,リスト用!$M:$N,2,FALSE)*VLOOKUP($J90,リスト用!$H:$I,2,FALSE)*O90*W90,0)</f>
        <v>0</v>
      </c>
      <c r="Y90" s="5">
        <f>IFERROR(VLOOKUP($E90,リスト用!$M:$N,2,FALSE)*VLOOKUP($J90,リスト用!$H:$I,2,FALSE)*P90*W90,0)</f>
        <v>0</v>
      </c>
      <c r="AA90" s="5">
        <f t="shared" si="19"/>
        <v>0</v>
      </c>
      <c r="AB90" s="5">
        <f t="shared" si="20"/>
        <v>0</v>
      </c>
    </row>
    <row r="91" spans="1:28">
      <c r="A91" s="5" t="str">
        <f t="shared" si="11"/>
        <v/>
      </c>
      <c r="H91" s="54"/>
      <c r="I91" s="54"/>
      <c r="L91" s="41"/>
      <c r="M91" s="42" t="e">
        <f t="shared" si="12"/>
        <v>#NUM!</v>
      </c>
      <c r="N91" s="42" t="e">
        <f t="shared" si="13"/>
        <v>#NUM!</v>
      </c>
      <c r="O91" s="5">
        <f t="shared" si="14"/>
        <v>0</v>
      </c>
      <c r="P91" s="5" t="e">
        <f t="shared" si="15"/>
        <v>#NUM!</v>
      </c>
      <c r="Q91" s="5">
        <f>IF(I91&gt;'入力シート（基本情報）'!$I$1,1,0)</f>
        <v>0</v>
      </c>
      <c r="R91" s="5">
        <f>IFERROR(VLOOKUP($F91,リスト用!$P:$Q,2,FALSE)*VLOOKUP($J91,リスト用!$H:$I,2,FALSE)*O91*Q91,0)</f>
        <v>0</v>
      </c>
      <c r="S91" s="5">
        <f>IFERROR(VLOOKUP($F91,リスト用!$P:$Q,2,FALSE)*VLOOKUP($J91,リスト用!$H:$I,2,FALSE)*P91*Q91,0)</f>
        <v>0</v>
      </c>
      <c r="U91" s="5">
        <f t="shared" si="17"/>
        <v>0</v>
      </c>
      <c r="V91" s="5">
        <f t="shared" si="18"/>
        <v>0</v>
      </c>
      <c r="W91" s="5">
        <f t="shared" si="16"/>
        <v>1</v>
      </c>
      <c r="X91" s="5">
        <f>IFERROR(VLOOKUP($E91,リスト用!$M:$N,2,FALSE)*VLOOKUP($J91,リスト用!$H:$I,2,FALSE)*O91*W91,0)</f>
        <v>0</v>
      </c>
      <c r="Y91" s="5">
        <f>IFERROR(VLOOKUP($E91,リスト用!$M:$N,2,FALSE)*VLOOKUP($J91,リスト用!$H:$I,2,FALSE)*P91*W91,0)</f>
        <v>0</v>
      </c>
      <c r="AA91" s="5">
        <f t="shared" si="19"/>
        <v>0</v>
      </c>
      <c r="AB91" s="5">
        <f t="shared" si="20"/>
        <v>0</v>
      </c>
    </row>
    <row r="92" spans="1:28">
      <c r="A92" s="5" t="str">
        <f t="shared" si="11"/>
        <v/>
      </c>
      <c r="H92" s="54"/>
      <c r="I92" s="54"/>
      <c r="L92" s="41"/>
      <c r="M92" s="42" t="e">
        <f t="shared" si="12"/>
        <v>#NUM!</v>
      </c>
      <c r="N92" s="42" t="e">
        <f t="shared" si="13"/>
        <v>#NUM!</v>
      </c>
      <c r="O92" s="5">
        <f t="shared" si="14"/>
        <v>0</v>
      </c>
      <c r="P92" s="5" t="e">
        <f t="shared" si="15"/>
        <v>#NUM!</v>
      </c>
      <c r="Q92" s="5">
        <f>IF(I92&gt;'入力シート（基本情報）'!$I$1,1,0)</f>
        <v>0</v>
      </c>
      <c r="R92" s="5">
        <f>IFERROR(VLOOKUP($F92,リスト用!$P:$Q,2,FALSE)*VLOOKUP($J92,リスト用!$H:$I,2,FALSE)*O92*Q92,0)</f>
        <v>0</v>
      </c>
      <c r="S92" s="5">
        <f>IFERROR(VLOOKUP($F92,リスト用!$P:$Q,2,FALSE)*VLOOKUP($J92,リスト用!$H:$I,2,FALSE)*P92*Q92,0)</f>
        <v>0</v>
      </c>
      <c r="U92" s="5">
        <f t="shared" si="17"/>
        <v>0</v>
      </c>
      <c r="V92" s="5">
        <f t="shared" si="18"/>
        <v>0</v>
      </c>
      <c r="W92" s="5">
        <f t="shared" si="16"/>
        <v>1</v>
      </c>
      <c r="X92" s="5">
        <f>IFERROR(VLOOKUP($E92,リスト用!$M:$N,2,FALSE)*VLOOKUP($J92,リスト用!$H:$I,2,FALSE)*O92*W92,0)</f>
        <v>0</v>
      </c>
      <c r="Y92" s="5">
        <f>IFERROR(VLOOKUP($E92,リスト用!$M:$N,2,FALSE)*VLOOKUP($J92,リスト用!$H:$I,2,FALSE)*P92*W92,0)</f>
        <v>0</v>
      </c>
      <c r="AA92" s="5">
        <f t="shared" si="19"/>
        <v>0</v>
      </c>
      <c r="AB92" s="5">
        <f t="shared" si="20"/>
        <v>0</v>
      </c>
    </row>
    <row r="93" spans="1:28">
      <c r="A93" s="5" t="str">
        <f t="shared" si="11"/>
        <v/>
      </c>
      <c r="H93" s="54"/>
      <c r="I93" s="54"/>
      <c r="L93" s="41"/>
      <c r="M93" s="42" t="e">
        <f t="shared" si="12"/>
        <v>#NUM!</v>
      </c>
      <c r="N93" s="42" t="e">
        <f t="shared" si="13"/>
        <v>#NUM!</v>
      </c>
      <c r="O93" s="5">
        <f t="shared" si="14"/>
        <v>0</v>
      </c>
      <c r="P93" s="5" t="e">
        <f t="shared" si="15"/>
        <v>#NUM!</v>
      </c>
      <c r="Q93" s="5">
        <f>IF(I93&gt;'入力シート（基本情報）'!$I$1,1,0)</f>
        <v>0</v>
      </c>
      <c r="R93" s="5">
        <f>IFERROR(VLOOKUP($F93,リスト用!$P:$Q,2,FALSE)*VLOOKUP($J93,リスト用!$H:$I,2,FALSE)*O93*Q93,0)</f>
        <v>0</v>
      </c>
      <c r="S93" s="5">
        <f>IFERROR(VLOOKUP($F93,リスト用!$P:$Q,2,FALSE)*VLOOKUP($J93,リスト用!$H:$I,2,FALSE)*P93*Q93,0)</f>
        <v>0</v>
      </c>
      <c r="U93" s="5">
        <f t="shared" si="17"/>
        <v>0</v>
      </c>
      <c r="V93" s="5">
        <f t="shared" si="18"/>
        <v>0</v>
      </c>
      <c r="W93" s="5">
        <f t="shared" si="16"/>
        <v>1</v>
      </c>
      <c r="X93" s="5">
        <f>IFERROR(VLOOKUP($E93,リスト用!$M:$N,2,FALSE)*VLOOKUP($J93,リスト用!$H:$I,2,FALSE)*O93*W93,0)</f>
        <v>0</v>
      </c>
      <c r="Y93" s="5">
        <f>IFERROR(VLOOKUP($E93,リスト用!$M:$N,2,FALSE)*VLOOKUP($J93,リスト用!$H:$I,2,FALSE)*P93*W93,0)</f>
        <v>0</v>
      </c>
      <c r="AA93" s="5">
        <f t="shared" si="19"/>
        <v>0</v>
      </c>
      <c r="AB93" s="5">
        <f t="shared" si="20"/>
        <v>0</v>
      </c>
    </row>
    <row r="94" spans="1:28">
      <c r="A94" s="5" t="str">
        <f t="shared" si="11"/>
        <v/>
      </c>
      <c r="H94" s="54"/>
      <c r="I94" s="54"/>
      <c r="L94" s="41"/>
      <c r="M94" s="42" t="e">
        <f t="shared" si="12"/>
        <v>#NUM!</v>
      </c>
      <c r="N94" s="42" t="e">
        <f t="shared" si="13"/>
        <v>#NUM!</v>
      </c>
      <c r="O94" s="5">
        <f t="shared" si="14"/>
        <v>0</v>
      </c>
      <c r="P94" s="5" t="e">
        <f t="shared" si="15"/>
        <v>#NUM!</v>
      </c>
      <c r="Q94" s="5">
        <f>IF(I94&gt;'入力シート（基本情報）'!$I$1,1,0)</f>
        <v>0</v>
      </c>
      <c r="R94" s="5">
        <f>IFERROR(VLOOKUP($F94,リスト用!$P:$Q,2,FALSE)*VLOOKUP($J94,リスト用!$H:$I,2,FALSE)*O94*Q94,0)</f>
        <v>0</v>
      </c>
      <c r="S94" s="5">
        <f>IFERROR(VLOOKUP($F94,リスト用!$P:$Q,2,FALSE)*VLOOKUP($J94,リスト用!$H:$I,2,FALSE)*P94*Q94,0)</f>
        <v>0</v>
      </c>
      <c r="U94" s="5">
        <f t="shared" si="17"/>
        <v>0</v>
      </c>
      <c r="V94" s="5">
        <f t="shared" si="18"/>
        <v>0</v>
      </c>
      <c r="W94" s="5">
        <f t="shared" si="16"/>
        <v>1</v>
      </c>
      <c r="X94" s="5">
        <f>IFERROR(VLOOKUP($E94,リスト用!$M:$N,2,FALSE)*VLOOKUP($J94,リスト用!$H:$I,2,FALSE)*O94*W94,0)</f>
        <v>0</v>
      </c>
      <c r="Y94" s="5">
        <f>IFERROR(VLOOKUP($E94,リスト用!$M:$N,2,FALSE)*VLOOKUP($J94,リスト用!$H:$I,2,FALSE)*P94*W94,0)</f>
        <v>0</v>
      </c>
      <c r="AA94" s="5">
        <f t="shared" si="19"/>
        <v>0</v>
      </c>
      <c r="AB94" s="5">
        <f t="shared" si="20"/>
        <v>0</v>
      </c>
    </row>
    <row r="95" spans="1:28">
      <c r="A95" s="5" t="str">
        <f t="shared" si="11"/>
        <v/>
      </c>
      <c r="H95" s="54"/>
      <c r="I95" s="54"/>
      <c r="L95" s="41"/>
      <c r="M95" s="42" t="e">
        <f t="shared" si="12"/>
        <v>#NUM!</v>
      </c>
      <c r="N95" s="42" t="e">
        <f t="shared" si="13"/>
        <v>#NUM!</v>
      </c>
      <c r="O95" s="5">
        <f t="shared" si="14"/>
        <v>0</v>
      </c>
      <c r="P95" s="5" t="e">
        <f t="shared" si="15"/>
        <v>#NUM!</v>
      </c>
      <c r="Q95" s="5">
        <f>IF(I95&gt;'入力シート（基本情報）'!$I$1,1,0)</f>
        <v>0</v>
      </c>
      <c r="R95" s="5">
        <f>IFERROR(VLOOKUP($F95,リスト用!$P:$Q,2,FALSE)*VLOOKUP($J95,リスト用!$H:$I,2,FALSE)*O95*Q95,0)</f>
        <v>0</v>
      </c>
      <c r="S95" s="5">
        <f>IFERROR(VLOOKUP($F95,リスト用!$P:$Q,2,FALSE)*VLOOKUP($J95,リスト用!$H:$I,2,FALSE)*P95*Q95,0)</f>
        <v>0</v>
      </c>
      <c r="U95" s="5">
        <f t="shared" si="17"/>
        <v>0</v>
      </c>
      <c r="V95" s="5">
        <f t="shared" si="18"/>
        <v>0</v>
      </c>
      <c r="W95" s="5">
        <f t="shared" si="16"/>
        <v>1</v>
      </c>
      <c r="X95" s="5">
        <f>IFERROR(VLOOKUP($E95,リスト用!$M:$N,2,FALSE)*VLOOKUP($J95,リスト用!$H:$I,2,FALSE)*O95*W95,0)</f>
        <v>0</v>
      </c>
      <c r="Y95" s="5">
        <f>IFERROR(VLOOKUP($E95,リスト用!$M:$N,2,FALSE)*VLOOKUP($J95,リスト用!$H:$I,2,FALSE)*P95*W95,0)</f>
        <v>0</v>
      </c>
      <c r="AA95" s="5">
        <f t="shared" si="19"/>
        <v>0</v>
      </c>
      <c r="AB95" s="5">
        <f t="shared" si="20"/>
        <v>0</v>
      </c>
    </row>
    <row r="96" spans="1:28">
      <c r="A96" s="5" t="str">
        <f t="shared" si="11"/>
        <v/>
      </c>
      <c r="H96" s="54"/>
      <c r="I96" s="54"/>
      <c r="L96" s="41"/>
      <c r="M96" s="42" t="e">
        <f t="shared" si="12"/>
        <v>#NUM!</v>
      </c>
      <c r="N96" s="42" t="e">
        <f t="shared" si="13"/>
        <v>#NUM!</v>
      </c>
      <c r="O96" s="5">
        <f t="shared" si="14"/>
        <v>0</v>
      </c>
      <c r="P96" s="5" t="e">
        <f t="shared" si="15"/>
        <v>#NUM!</v>
      </c>
      <c r="Q96" s="5">
        <f>IF(I96&gt;'入力シート（基本情報）'!$I$1,1,0)</f>
        <v>0</v>
      </c>
      <c r="R96" s="5">
        <f>IFERROR(VLOOKUP($F96,リスト用!$P:$Q,2,FALSE)*VLOOKUP($J96,リスト用!$H:$I,2,FALSE)*O96*Q96,0)</f>
        <v>0</v>
      </c>
      <c r="S96" s="5">
        <f>IFERROR(VLOOKUP($F96,リスト用!$P:$Q,2,FALSE)*VLOOKUP($J96,リスト用!$H:$I,2,FALSE)*P96*Q96,0)</f>
        <v>0</v>
      </c>
      <c r="U96" s="5">
        <f t="shared" si="17"/>
        <v>0</v>
      </c>
      <c r="V96" s="5">
        <f t="shared" si="18"/>
        <v>0</v>
      </c>
      <c r="W96" s="5">
        <f t="shared" si="16"/>
        <v>1</v>
      </c>
      <c r="X96" s="5">
        <f>IFERROR(VLOOKUP($E96,リスト用!$M:$N,2,FALSE)*VLOOKUP($J96,リスト用!$H:$I,2,FALSE)*O96*W96,0)</f>
        <v>0</v>
      </c>
      <c r="Y96" s="5">
        <f>IFERROR(VLOOKUP($E96,リスト用!$M:$N,2,FALSE)*VLOOKUP($J96,リスト用!$H:$I,2,FALSE)*P96*W96,0)</f>
        <v>0</v>
      </c>
      <c r="AA96" s="5">
        <f t="shared" si="19"/>
        <v>0</v>
      </c>
      <c r="AB96" s="5">
        <f t="shared" si="20"/>
        <v>0</v>
      </c>
    </row>
    <row r="97" spans="1:28">
      <c r="A97" s="5" t="str">
        <f t="shared" si="11"/>
        <v/>
      </c>
      <c r="H97" s="54"/>
      <c r="I97" s="54"/>
      <c r="L97" s="41"/>
      <c r="M97" s="42" t="e">
        <f t="shared" si="12"/>
        <v>#NUM!</v>
      </c>
      <c r="N97" s="42" t="e">
        <f t="shared" si="13"/>
        <v>#NUM!</v>
      </c>
      <c r="O97" s="5">
        <f t="shared" si="14"/>
        <v>0</v>
      </c>
      <c r="P97" s="5" t="e">
        <f t="shared" si="15"/>
        <v>#NUM!</v>
      </c>
      <c r="Q97" s="5">
        <f>IF(I97&gt;'入力シート（基本情報）'!$I$1,1,0)</f>
        <v>0</v>
      </c>
      <c r="R97" s="5">
        <f>IFERROR(VLOOKUP($F97,リスト用!$P:$Q,2,FALSE)*VLOOKUP($J97,リスト用!$H:$I,2,FALSE)*O97*Q97,0)</f>
        <v>0</v>
      </c>
      <c r="S97" s="5">
        <f>IFERROR(VLOOKUP($F97,リスト用!$P:$Q,2,FALSE)*VLOOKUP($J97,リスト用!$H:$I,2,FALSE)*P97*Q97,0)</f>
        <v>0</v>
      </c>
      <c r="U97" s="5">
        <f t="shared" si="17"/>
        <v>0</v>
      </c>
      <c r="V97" s="5">
        <f t="shared" si="18"/>
        <v>0</v>
      </c>
      <c r="W97" s="5">
        <f t="shared" si="16"/>
        <v>1</v>
      </c>
      <c r="X97" s="5">
        <f>IFERROR(VLOOKUP($E97,リスト用!$M:$N,2,FALSE)*VLOOKUP($J97,リスト用!$H:$I,2,FALSE)*O97*W97,0)</f>
        <v>0</v>
      </c>
      <c r="Y97" s="5">
        <f>IFERROR(VLOOKUP($E97,リスト用!$M:$N,2,FALSE)*VLOOKUP($J97,リスト用!$H:$I,2,FALSE)*P97*W97,0)</f>
        <v>0</v>
      </c>
      <c r="AA97" s="5">
        <f t="shared" si="19"/>
        <v>0</v>
      </c>
      <c r="AB97" s="5">
        <f t="shared" si="20"/>
        <v>0</v>
      </c>
    </row>
    <row r="98" spans="1:28">
      <c r="A98" s="5" t="str">
        <f t="shared" si="11"/>
        <v/>
      </c>
      <c r="H98" s="54"/>
      <c r="I98" s="54"/>
      <c r="L98" s="41"/>
      <c r="M98" s="42" t="e">
        <f t="shared" si="12"/>
        <v>#NUM!</v>
      </c>
      <c r="N98" s="42" t="e">
        <f t="shared" si="13"/>
        <v>#NUM!</v>
      </c>
      <c r="O98" s="5">
        <f t="shared" si="14"/>
        <v>0</v>
      </c>
      <c r="P98" s="5" t="e">
        <f t="shared" si="15"/>
        <v>#NUM!</v>
      </c>
      <c r="Q98" s="5">
        <f>IF(I98&gt;'入力シート（基本情報）'!$I$1,1,0)</f>
        <v>0</v>
      </c>
      <c r="R98" s="5">
        <f>IFERROR(VLOOKUP($F98,リスト用!$P:$Q,2,FALSE)*VLOOKUP($J98,リスト用!$H:$I,2,FALSE)*O98*Q98,0)</f>
        <v>0</v>
      </c>
      <c r="S98" s="5">
        <f>IFERROR(VLOOKUP($F98,リスト用!$P:$Q,2,FALSE)*VLOOKUP($J98,リスト用!$H:$I,2,FALSE)*P98*Q98,0)</f>
        <v>0</v>
      </c>
      <c r="U98" s="5">
        <f t="shared" si="17"/>
        <v>0</v>
      </c>
      <c r="V98" s="5">
        <f t="shared" si="18"/>
        <v>0</v>
      </c>
      <c r="W98" s="5">
        <f t="shared" si="16"/>
        <v>1</v>
      </c>
      <c r="X98" s="5">
        <f>IFERROR(VLOOKUP($E98,リスト用!$M:$N,2,FALSE)*VLOOKUP($J98,リスト用!$H:$I,2,FALSE)*O98*W98,0)</f>
        <v>0</v>
      </c>
      <c r="Y98" s="5">
        <f>IFERROR(VLOOKUP($E98,リスト用!$M:$N,2,FALSE)*VLOOKUP($J98,リスト用!$H:$I,2,FALSE)*P98*W98,0)</f>
        <v>0</v>
      </c>
      <c r="AA98" s="5">
        <f t="shared" si="19"/>
        <v>0</v>
      </c>
      <c r="AB98" s="5">
        <f t="shared" si="20"/>
        <v>0</v>
      </c>
    </row>
    <row r="99" spans="1:28">
      <c r="A99" s="5" t="str">
        <f t="shared" si="11"/>
        <v/>
      </c>
      <c r="H99" s="54"/>
      <c r="I99" s="54"/>
      <c r="L99" s="41"/>
      <c r="M99" s="42" t="e">
        <f t="shared" si="12"/>
        <v>#NUM!</v>
      </c>
      <c r="N99" s="42" t="e">
        <f t="shared" si="13"/>
        <v>#NUM!</v>
      </c>
      <c r="O99" s="5">
        <f t="shared" si="14"/>
        <v>0</v>
      </c>
      <c r="P99" s="5" t="e">
        <f t="shared" si="15"/>
        <v>#NUM!</v>
      </c>
      <c r="Q99" s="5">
        <f>IF(I99&gt;'入力シート（基本情報）'!$I$1,1,0)</f>
        <v>0</v>
      </c>
      <c r="R99" s="5">
        <f>IFERROR(VLOOKUP($F99,リスト用!$P:$Q,2,FALSE)*VLOOKUP($J99,リスト用!$H:$I,2,FALSE)*O99*Q99,0)</f>
        <v>0</v>
      </c>
      <c r="S99" s="5">
        <f>IFERROR(VLOOKUP($F99,リスト用!$P:$Q,2,FALSE)*VLOOKUP($J99,リスト用!$H:$I,2,FALSE)*P99*Q99,0)</f>
        <v>0</v>
      </c>
      <c r="U99" s="5">
        <f t="shared" si="17"/>
        <v>0</v>
      </c>
      <c r="V99" s="5">
        <f t="shared" si="18"/>
        <v>0</v>
      </c>
      <c r="W99" s="5">
        <f t="shared" si="16"/>
        <v>1</v>
      </c>
      <c r="X99" s="5">
        <f>IFERROR(VLOOKUP($E99,リスト用!$M:$N,2,FALSE)*VLOOKUP($J99,リスト用!$H:$I,2,FALSE)*O99*W99,0)</f>
        <v>0</v>
      </c>
      <c r="Y99" s="5">
        <f>IFERROR(VLOOKUP($E99,リスト用!$M:$N,2,FALSE)*VLOOKUP($J99,リスト用!$H:$I,2,FALSE)*P99*W99,0)</f>
        <v>0</v>
      </c>
      <c r="AA99" s="5">
        <f t="shared" si="19"/>
        <v>0</v>
      </c>
      <c r="AB99" s="5">
        <f t="shared" si="20"/>
        <v>0</v>
      </c>
    </row>
    <row r="100" spans="1:28">
      <c r="A100" s="5" t="str">
        <f t="shared" si="11"/>
        <v/>
      </c>
      <c r="H100" s="54"/>
      <c r="I100" s="54"/>
      <c r="L100" s="41"/>
      <c r="M100" s="42" t="e">
        <f t="shared" si="12"/>
        <v>#NUM!</v>
      </c>
      <c r="N100" s="42" t="e">
        <f t="shared" si="13"/>
        <v>#NUM!</v>
      </c>
      <c r="O100" s="5">
        <f t="shared" si="14"/>
        <v>0</v>
      </c>
      <c r="P100" s="5" t="e">
        <f t="shared" si="15"/>
        <v>#NUM!</v>
      </c>
      <c r="Q100" s="5">
        <f>IF(I100&gt;'入力シート（基本情報）'!$I$1,1,0)</f>
        <v>0</v>
      </c>
      <c r="R100" s="5">
        <f>IFERROR(VLOOKUP($F100,リスト用!$P:$Q,2,FALSE)*VLOOKUP($J100,リスト用!$H:$I,2,FALSE)*O100*Q100,0)</f>
        <v>0</v>
      </c>
      <c r="S100" s="5">
        <f>IFERROR(VLOOKUP($F100,リスト用!$P:$Q,2,FALSE)*VLOOKUP($J100,リスト用!$H:$I,2,FALSE)*P100*Q100,0)</f>
        <v>0</v>
      </c>
      <c r="U100" s="5">
        <f t="shared" si="17"/>
        <v>0</v>
      </c>
      <c r="V100" s="5">
        <f t="shared" si="18"/>
        <v>0</v>
      </c>
      <c r="W100" s="5">
        <f t="shared" si="16"/>
        <v>1</v>
      </c>
      <c r="X100" s="5">
        <f>IFERROR(VLOOKUP($E100,リスト用!$M:$N,2,FALSE)*VLOOKUP($J100,リスト用!$H:$I,2,FALSE)*O100*W100,0)</f>
        <v>0</v>
      </c>
      <c r="Y100" s="5">
        <f>IFERROR(VLOOKUP($E100,リスト用!$M:$N,2,FALSE)*VLOOKUP($J100,リスト用!$H:$I,2,FALSE)*P100*W100,0)</f>
        <v>0</v>
      </c>
      <c r="AA100" s="5">
        <f t="shared" si="19"/>
        <v>0</v>
      </c>
      <c r="AB100" s="5">
        <f t="shared" si="20"/>
        <v>0</v>
      </c>
    </row>
    <row r="101" spans="1:28">
      <c r="A101" s="5" t="str">
        <f t="shared" si="11"/>
        <v/>
      </c>
      <c r="H101" s="54"/>
      <c r="I101" s="54"/>
      <c r="L101" s="41"/>
      <c r="M101" s="42" t="e">
        <f t="shared" si="12"/>
        <v>#NUM!</v>
      </c>
      <c r="N101" s="42" t="e">
        <f t="shared" si="13"/>
        <v>#NUM!</v>
      </c>
      <c r="O101" s="5">
        <f t="shared" si="14"/>
        <v>0</v>
      </c>
      <c r="P101" s="5" t="e">
        <f t="shared" si="15"/>
        <v>#NUM!</v>
      </c>
      <c r="Q101" s="5">
        <f>IF(I101&gt;'入力シート（基本情報）'!$I$1,1,0)</f>
        <v>0</v>
      </c>
      <c r="R101" s="5">
        <f>IFERROR(VLOOKUP($F101,リスト用!$P:$Q,2,FALSE)*VLOOKUP($J101,リスト用!$H:$I,2,FALSE)*O101*Q101,0)</f>
        <v>0</v>
      </c>
      <c r="S101" s="5">
        <f>IFERROR(VLOOKUP($F101,リスト用!$P:$Q,2,FALSE)*VLOOKUP($J101,リスト用!$H:$I,2,FALSE)*P101*Q101,0)</f>
        <v>0</v>
      </c>
      <c r="U101" s="5">
        <f t="shared" si="17"/>
        <v>0</v>
      </c>
      <c r="V101" s="5">
        <f t="shared" si="18"/>
        <v>0</v>
      </c>
      <c r="W101" s="5">
        <f t="shared" si="16"/>
        <v>1</v>
      </c>
      <c r="X101" s="5">
        <f>IFERROR(VLOOKUP($E101,リスト用!$M:$N,2,FALSE)*VLOOKUP($J101,リスト用!$H:$I,2,FALSE)*O101*W101,0)</f>
        <v>0</v>
      </c>
      <c r="Y101" s="5">
        <f>IFERROR(VLOOKUP($E101,リスト用!$M:$N,2,FALSE)*VLOOKUP($J101,リスト用!$H:$I,2,FALSE)*P101*W101,0)</f>
        <v>0</v>
      </c>
      <c r="AA101" s="5">
        <f t="shared" si="19"/>
        <v>0</v>
      </c>
      <c r="AB101" s="5">
        <f t="shared" si="20"/>
        <v>0</v>
      </c>
    </row>
    <row r="102" spans="1:28">
      <c r="A102" s="5" t="str">
        <f t="shared" si="11"/>
        <v/>
      </c>
      <c r="H102" s="54"/>
      <c r="I102" s="54"/>
      <c r="L102" s="41"/>
      <c r="M102" s="42" t="e">
        <f t="shared" si="12"/>
        <v>#NUM!</v>
      </c>
      <c r="N102" s="42" t="e">
        <f t="shared" si="13"/>
        <v>#NUM!</v>
      </c>
      <c r="O102" s="5">
        <f t="shared" si="14"/>
        <v>0</v>
      </c>
      <c r="P102" s="5" t="e">
        <f t="shared" si="15"/>
        <v>#NUM!</v>
      </c>
      <c r="Q102" s="5">
        <f>IF(I102&gt;'入力シート（基本情報）'!$I$1,1,0)</f>
        <v>0</v>
      </c>
      <c r="R102" s="5">
        <f>IFERROR(VLOOKUP($F102,リスト用!$P:$Q,2,FALSE)*VLOOKUP($J102,リスト用!$H:$I,2,FALSE)*O102*Q102,0)</f>
        <v>0</v>
      </c>
      <c r="S102" s="5">
        <f>IFERROR(VLOOKUP($F102,リスト用!$P:$Q,2,FALSE)*VLOOKUP($J102,リスト用!$H:$I,2,FALSE)*P102*Q102,0)</f>
        <v>0</v>
      </c>
      <c r="U102" s="5">
        <f t="shared" si="17"/>
        <v>0</v>
      </c>
      <c r="V102" s="5">
        <f t="shared" si="18"/>
        <v>0</v>
      </c>
      <c r="W102" s="5">
        <f t="shared" si="16"/>
        <v>1</v>
      </c>
      <c r="X102" s="5">
        <f>IFERROR(VLOOKUP($E102,リスト用!$M:$N,2,FALSE)*VLOOKUP($J102,リスト用!$H:$I,2,FALSE)*O102*W102,0)</f>
        <v>0</v>
      </c>
      <c r="Y102" s="5">
        <f>IFERROR(VLOOKUP($E102,リスト用!$M:$N,2,FALSE)*VLOOKUP($J102,リスト用!$H:$I,2,FALSE)*P102*W102,0)</f>
        <v>0</v>
      </c>
      <c r="AA102" s="5">
        <f t="shared" si="19"/>
        <v>0</v>
      </c>
      <c r="AB102" s="5">
        <f t="shared" si="20"/>
        <v>0</v>
      </c>
    </row>
    <row r="103" spans="1:28">
      <c r="A103" s="5" t="str">
        <f t="shared" si="11"/>
        <v/>
      </c>
      <c r="H103" s="54"/>
      <c r="I103" s="54"/>
      <c r="L103" s="41"/>
      <c r="M103" s="42" t="e">
        <f t="shared" si="12"/>
        <v>#NUM!</v>
      </c>
      <c r="N103" s="42" t="e">
        <f t="shared" si="13"/>
        <v>#NUM!</v>
      </c>
      <c r="O103" s="5">
        <f t="shared" si="14"/>
        <v>0</v>
      </c>
      <c r="P103" s="5" t="e">
        <f t="shared" si="15"/>
        <v>#NUM!</v>
      </c>
      <c r="Q103" s="5">
        <f>IF(I103&gt;'入力シート（基本情報）'!$I$1,1,0)</f>
        <v>0</v>
      </c>
      <c r="R103" s="5">
        <f>IFERROR(VLOOKUP($F103,リスト用!$P:$Q,2,FALSE)*VLOOKUP($J103,リスト用!$H:$I,2,FALSE)*O103*Q103,0)</f>
        <v>0</v>
      </c>
      <c r="S103" s="5">
        <f>IFERROR(VLOOKUP($F103,リスト用!$P:$Q,2,FALSE)*VLOOKUP($J103,リスト用!$H:$I,2,FALSE)*P103*Q103,0)</f>
        <v>0</v>
      </c>
      <c r="U103" s="5">
        <f t="shared" si="17"/>
        <v>0</v>
      </c>
      <c r="V103" s="5">
        <f t="shared" si="18"/>
        <v>0</v>
      </c>
      <c r="W103" s="5">
        <f t="shared" si="16"/>
        <v>1</v>
      </c>
      <c r="X103" s="5">
        <f>IFERROR(VLOOKUP($E103,リスト用!$M:$N,2,FALSE)*VLOOKUP($J103,リスト用!$H:$I,2,FALSE)*O103*W103,0)</f>
        <v>0</v>
      </c>
      <c r="Y103" s="5">
        <f>IFERROR(VLOOKUP($E103,リスト用!$M:$N,2,FALSE)*VLOOKUP($J103,リスト用!$H:$I,2,FALSE)*P103*W103,0)</f>
        <v>0</v>
      </c>
      <c r="AA103" s="5">
        <f t="shared" si="19"/>
        <v>0</v>
      </c>
      <c r="AB103" s="5">
        <f t="shared" si="20"/>
        <v>0</v>
      </c>
    </row>
  </sheetData>
  <sheetProtection algorithmName="SHA-512" hashValue="CYfUcEk6lNLm+ZNuu0qFDowArS/Ntei2hpXhEBi0VPIXs1F4U8Ldfxg4Bkf+A5DAZqLNLfOajvLEDR7RISOIrQ==" saltValue="yV1gwF4T46CxASb6oqb7vw==" spinCount="100000" sheet="1" objects="1" scenarios="1" selectLockedCells="1" selectUnlockedCells="1"/>
  <dataConsolidate/>
  <phoneticPr fontId="1"/>
  <dataValidations count="1">
    <dataValidation allowBlank="1" showInputMessage="1" showErrorMessage="1" prompt="入力内容に不備がある場合、セルが赤色に塗りつぶされます。_x000a_塗りつぶされた場合は、入力内容を必ず確認してください。" sqref="G7 G14" xr:uid="{00000000-0002-0000-0500-000000000000}"/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1" bestFit="1" customWidth="1"/>
    <col min="2" max="2" width="40.8984375" style="11" bestFit="1" customWidth="1"/>
    <col min="3" max="3" width="47.8984375" style="11" bestFit="1" customWidth="1"/>
    <col min="4" max="5" width="40.8984375" style="11" bestFit="1" customWidth="1"/>
    <col min="6" max="6" width="50.69921875" style="11" bestFit="1" customWidth="1"/>
    <col min="7" max="9" width="40.8984375" style="11" bestFit="1" customWidth="1"/>
    <col min="10" max="10" width="50.69921875" style="11" bestFit="1" customWidth="1"/>
    <col min="11" max="11" width="47.8984375" style="11" bestFit="1" customWidth="1"/>
    <col min="12" max="12" width="40.8984375" style="11" bestFit="1" customWidth="1"/>
    <col min="13" max="13" width="47.8984375" style="11" bestFit="1" customWidth="1"/>
    <col min="14" max="14" width="40.8984375" style="11" bestFit="1" customWidth="1"/>
    <col min="15" max="16" width="50.69921875" style="11" bestFit="1" customWidth="1"/>
    <col min="17" max="21" width="40.8984375" style="11" bestFit="1" customWidth="1"/>
    <col min="22" max="16384" width="8.69921875" style="11"/>
  </cols>
  <sheetData>
    <row r="1" spans="1:2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158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159</v>
      </c>
      <c r="U1" s="10" t="s">
        <v>160</v>
      </c>
    </row>
    <row r="2" spans="1:21">
      <c r="A2" s="10" t="s">
        <v>18</v>
      </c>
      <c r="B2" s="10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27</v>
      </c>
      <c r="K2" s="10" t="s">
        <v>28</v>
      </c>
      <c r="L2" s="10" t="s">
        <v>29</v>
      </c>
      <c r="M2" s="10" t="s">
        <v>30</v>
      </c>
      <c r="N2" s="10" t="s">
        <v>31</v>
      </c>
      <c r="O2" s="10" t="s">
        <v>161</v>
      </c>
      <c r="P2" s="10" t="s">
        <v>32</v>
      </c>
      <c r="Q2" s="10" t="s">
        <v>162</v>
      </c>
      <c r="R2" s="10" t="s">
        <v>163</v>
      </c>
      <c r="S2" s="10" t="s">
        <v>33</v>
      </c>
      <c r="T2" s="10" t="s">
        <v>164</v>
      </c>
      <c r="U2" s="10" t="s">
        <v>165</v>
      </c>
    </row>
    <row r="3" spans="1:21">
      <c r="A3" s="10" t="s">
        <v>34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36</v>
      </c>
      <c r="G3" s="10" t="s">
        <v>36</v>
      </c>
      <c r="H3" s="10" t="s">
        <v>37</v>
      </c>
      <c r="I3" s="10" t="s">
        <v>38</v>
      </c>
      <c r="J3" s="10" t="s">
        <v>38</v>
      </c>
      <c r="K3" s="10" t="s">
        <v>35</v>
      </c>
      <c r="L3" s="10" t="s">
        <v>39</v>
      </c>
      <c r="M3" s="10" t="s">
        <v>39</v>
      </c>
      <c r="N3" s="10" t="s">
        <v>38</v>
      </c>
      <c r="O3" s="10" t="s">
        <v>38</v>
      </c>
      <c r="P3" s="10" t="s">
        <v>36</v>
      </c>
      <c r="Q3" s="10" t="s">
        <v>36</v>
      </c>
      <c r="R3" s="10" t="s">
        <v>36</v>
      </c>
      <c r="S3" s="10" t="s">
        <v>36</v>
      </c>
      <c r="T3" s="10" t="s">
        <v>37</v>
      </c>
      <c r="U3" s="10" t="s">
        <v>37</v>
      </c>
    </row>
    <row r="4" spans="1:21">
      <c r="A4" s="10" t="s">
        <v>40</v>
      </c>
      <c r="B4" s="10" t="s">
        <v>41</v>
      </c>
      <c r="C4" s="10" t="s">
        <v>42</v>
      </c>
      <c r="D4" s="10" t="s">
        <v>42</v>
      </c>
      <c r="E4" s="10" t="s">
        <v>42</v>
      </c>
      <c r="F4" s="10" t="s">
        <v>43</v>
      </c>
      <c r="G4" s="10" t="s">
        <v>43</v>
      </c>
      <c r="H4" s="10" t="s">
        <v>44</v>
      </c>
      <c r="I4" s="10" t="s">
        <v>45</v>
      </c>
      <c r="J4" s="10" t="s">
        <v>45</v>
      </c>
      <c r="K4" s="10" t="s">
        <v>46</v>
      </c>
      <c r="L4" s="10" t="s">
        <v>44</v>
      </c>
      <c r="M4" s="10" t="s">
        <v>47</v>
      </c>
      <c r="N4" s="10" t="s">
        <v>42</v>
      </c>
      <c r="O4" s="10" t="s">
        <v>45</v>
      </c>
      <c r="P4" s="10" t="s">
        <v>48</v>
      </c>
      <c r="Q4" s="10" t="s">
        <v>42</v>
      </c>
      <c r="R4" s="10" t="s">
        <v>42</v>
      </c>
      <c r="S4" s="10" t="s">
        <v>42</v>
      </c>
      <c r="T4" s="10" t="s">
        <v>44</v>
      </c>
      <c r="U4" s="10" t="s">
        <v>44</v>
      </c>
    </row>
    <row r="5" spans="1:21">
      <c r="A5" s="10" t="s">
        <v>166</v>
      </c>
      <c r="B5" s="10" t="s">
        <v>167</v>
      </c>
      <c r="C5" s="10" t="s">
        <v>168</v>
      </c>
      <c r="D5" s="10" t="s">
        <v>167</v>
      </c>
      <c r="E5" s="10" t="s">
        <v>167</v>
      </c>
      <c r="F5" s="10" t="s">
        <v>169</v>
      </c>
      <c r="G5" s="10" t="s">
        <v>167</v>
      </c>
      <c r="H5" s="10" t="s">
        <v>167</v>
      </c>
      <c r="I5" s="10" t="s">
        <v>167</v>
      </c>
      <c r="J5" s="10" t="s">
        <v>169</v>
      </c>
      <c r="K5" s="10" t="s">
        <v>168</v>
      </c>
      <c r="L5" s="10" t="s">
        <v>167</v>
      </c>
      <c r="M5" s="10" t="s">
        <v>168</v>
      </c>
      <c r="N5" s="10" t="s">
        <v>167</v>
      </c>
      <c r="O5" s="10" t="s">
        <v>169</v>
      </c>
      <c r="P5" s="10" t="s">
        <v>169</v>
      </c>
      <c r="Q5" s="10" t="s">
        <v>167</v>
      </c>
      <c r="R5" s="10" t="s">
        <v>167</v>
      </c>
      <c r="S5" s="10" t="s">
        <v>167</v>
      </c>
      <c r="T5" s="10" t="s">
        <v>167</v>
      </c>
      <c r="U5" s="10" t="s">
        <v>167</v>
      </c>
    </row>
    <row r="6" spans="1:21">
      <c r="A6" s="10" t="s">
        <v>170</v>
      </c>
      <c r="B6" s="10" t="s">
        <v>171</v>
      </c>
      <c r="C6" s="10" t="s">
        <v>171</v>
      </c>
      <c r="D6" s="10" t="s">
        <v>172</v>
      </c>
      <c r="E6" s="10" t="s">
        <v>171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171</v>
      </c>
      <c r="K6" s="10" t="s">
        <v>171</v>
      </c>
      <c r="L6" s="10" t="s">
        <v>171</v>
      </c>
      <c r="M6" s="10" t="s">
        <v>172</v>
      </c>
      <c r="N6" s="10" t="s">
        <v>172</v>
      </c>
      <c r="O6" s="10" t="s">
        <v>172</v>
      </c>
      <c r="P6" s="10" t="s">
        <v>172</v>
      </c>
      <c r="Q6" s="10" t="s">
        <v>172</v>
      </c>
      <c r="R6" s="10" t="s">
        <v>172</v>
      </c>
      <c r="S6" s="10" t="s">
        <v>172</v>
      </c>
      <c r="T6" s="10" t="s">
        <v>172</v>
      </c>
      <c r="U6" s="10" t="s">
        <v>172</v>
      </c>
    </row>
    <row r="7" spans="1:21">
      <c r="A7" s="10" t="s">
        <v>173</v>
      </c>
      <c r="B7" s="10" t="s">
        <v>174</v>
      </c>
      <c r="C7" s="10" t="s">
        <v>174</v>
      </c>
      <c r="D7" s="10" t="s">
        <v>175</v>
      </c>
      <c r="E7" s="10" t="s">
        <v>174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174</v>
      </c>
      <c r="K7" s="10" t="s">
        <v>174</v>
      </c>
      <c r="L7" s="10" t="s">
        <v>174</v>
      </c>
      <c r="M7" s="10" t="s">
        <v>175</v>
      </c>
      <c r="N7" s="10" t="s">
        <v>175</v>
      </c>
      <c r="O7" s="10" t="s">
        <v>175</v>
      </c>
      <c r="P7" s="10" t="s">
        <v>175</v>
      </c>
      <c r="Q7" s="10" t="s">
        <v>175</v>
      </c>
      <c r="R7" s="10" t="s">
        <v>175</v>
      </c>
      <c r="S7" s="10" t="s">
        <v>175</v>
      </c>
      <c r="T7" s="10" t="s">
        <v>175</v>
      </c>
      <c r="U7" s="10" t="s">
        <v>175</v>
      </c>
    </row>
    <row r="8" spans="1:21">
      <c r="A8" s="10" t="s">
        <v>176</v>
      </c>
      <c r="B8" s="10" t="s">
        <v>177</v>
      </c>
      <c r="C8" s="10" t="s">
        <v>177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  <c r="O8" s="10" t="s">
        <v>177</v>
      </c>
      <c r="P8" s="10" t="s">
        <v>177</v>
      </c>
      <c r="Q8" s="10" t="s">
        <v>177</v>
      </c>
      <c r="R8" s="10" t="s">
        <v>177</v>
      </c>
      <c r="S8" s="10" t="s">
        <v>177</v>
      </c>
      <c r="T8" s="10" t="s">
        <v>177</v>
      </c>
      <c r="U8" s="10" t="s">
        <v>177</v>
      </c>
    </row>
    <row r="9" spans="1:21">
      <c r="A9" s="10" t="s">
        <v>178</v>
      </c>
      <c r="B9" s="10" t="s">
        <v>179</v>
      </c>
      <c r="C9" s="10" t="s">
        <v>179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  <c r="O9" s="10" t="s">
        <v>179</v>
      </c>
      <c r="P9" s="10" t="s">
        <v>179</v>
      </c>
      <c r="Q9" s="10" t="s">
        <v>179</v>
      </c>
      <c r="R9" s="10" t="s">
        <v>179</v>
      </c>
      <c r="S9" s="10" t="s">
        <v>179</v>
      </c>
      <c r="T9" s="10" t="s">
        <v>179</v>
      </c>
      <c r="U9" s="10" t="s">
        <v>179</v>
      </c>
    </row>
    <row r="10" spans="1:21">
      <c r="A10" s="10" t="s">
        <v>180</v>
      </c>
      <c r="B10" s="10" t="s">
        <v>181</v>
      </c>
      <c r="C10" s="10" t="s">
        <v>181</v>
      </c>
      <c r="D10" s="10" t="s">
        <v>181</v>
      </c>
      <c r="E10" s="10" t="s">
        <v>181</v>
      </c>
      <c r="F10" s="10" t="s">
        <v>181</v>
      </c>
      <c r="G10" s="10" t="s">
        <v>181</v>
      </c>
      <c r="H10" s="10" t="s">
        <v>181</v>
      </c>
      <c r="I10" s="10" t="s">
        <v>182</v>
      </c>
      <c r="J10" s="10" t="s">
        <v>182</v>
      </c>
      <c r="K10" s="10" t="s">
        <v>181</v>
      </c>
      <c r="L10" s="10" t="s">
        <v>181</v>
      </c>
      <c r="M10" s="10" t="s">
        <v>183</v>
      </c>
      <c r="N10" s="10" t="s">
        <v>182</v>
      </c>
      <c r="O10" s="10" t="s">
        <v>182</v>
      </c>
      <c r="P10" s="10" t="s">
        <v>181</v>
      </c>
      <c r="Q10" s="10" t="s">
        <v>181</v>
      </c>
      <c r="R10" s="10" t="s">
        <v>181</v>
      </c>
      <c r="S10" s="10" t="s">
        <v>181</v>
      </c>
      <c r="T10" s="10" t="s">
        <v>181</v>
      </c>
      <c r="U10" s="10" t="s">
        <v>181</v>
      </c>
    </row>
    <row r="11" spans="1:21">
      <c r="A11" s="10" t="s">
        <v>184</v>
      </c>
      <c r="B11" s="10" t="s">
        <v>185</v>
      </c>
      <c r="C11" s="10" t="s">
        <v>185</v>
      </c>
      <c r="D11" s="10" t="s">
        <v>185</v>
      </c>
      <c r="E11" s="10" t="s">
        <v>185</v>
      </c>
      <c r="F11" s="10" t="s">
        <v>185</v>
      </c>
      <c r="G11" s="10" t="s">
        <v>185</v>
      </c>
      <c r="H11" s="10" t="s">
        <v>185</v>
      </c>
      <c r="I11" s="10" t="s">
        <v>186</v>
      </c>
      <c r="J11" s="10" t="s">
        <v>187</v>
      </c>
      <c r="K11" s="10" t="s">
        <v>185</v>
      </c>
      <c r="L11" s="10" t="s">
        <v>185</v>
      </c>
      <c r="M11" s="10" t="s">
        <v>188</v>
      </c>
      <c r="N11" s="10" t="s">
        <v>187</v>
      </c>
      <c r="O11" s="10" t="s">
        <v>187</v>
      </c>
      <c r="P11" s="10" t="s">
        <v>185</v>
      </c>
      <c r="Q11" s="10" t="s">
        <v>185</v>
      </c>
      <c r="R11" s="10" t="s">
        <v>185</v>
      </c>
      <c r="S11" s="10" t="s">
        <v>185</v>
      </c>
      <c r="T11" s="10" t="s">
        <v>185</v>
      </c>
      <c r="U11" s="10" t="s">
        <v>185</v>
      </c>
    </row>
    <row r="12" spans="1:21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190</v>
      </c>
      <c r="F12" s="10" t="s">
        <v>190</v>
      </c>
      <c r="G12" s="10" t="s">
        <v>190</v>
      </c>
      <c r="H12" s="10" t="s">
        <v>190</v>
      </c>
      <c r="I12" s="10" t="s">
        <v>190</v>
      </c>
      <c r="J12" s="10" t="s">
        <v>190</v>
      </c>
      <c r="K12" s="10" t="s">
        <v>190</v>
      </c>
      <c r="L12" s="10" t="s">
        <v>190</v>
      </c>
      <c r="M12" s="10" t="s">
        <v>190</v>
      </c>
      <c r="N12" s="10" t="s">
        <v>191</v>
      </c>
      <c r="O12" s="10" t="s">
        <v>190</v>
      </c>
      <c r="P12" s="10" t="s">
        <v>190</v>
      </c>
      <c r="Q12" s="10" t="s">
        <v>191</v>
      </c>
      <c r="R12" s="10" t="s">
        <v>191</v>
      </c>
      <c r="S12" s="10" t="s">
        <v>191</v>
      </c>
      <c r="T12" s="10" t="s">
        <v>190</v>
      </c>
      <c r="U12" s="10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8984375" style="11" bestFit="1" customWidth="1"/>
    <col min="2" max="2" width="47.8984375" style="11" bestFit="1" customWidth="1"/>
    <col min="3" max="5" width="40.8984375" style="11" bestFit="1" customWidth="1"/>
    <col min="6" max="16384" width="8.69921875" style="11"/>
  </cols>
  <sheetData>
    <row r="1" spans="1:5">
      <c r="A1" s="10" t="s">
        <v>49</v>
      </c>
      <c r="B1" s="10" t="s">
        <v>50</v>
      </c>
      <c r="C1" s="10" t="s">
        <v>51</v>
      </c>
      <c r="D1" s="10" t="s">
        <v>192</v>
      </c>
      <c r="E1" s="10" t="s">
        <v>193</v>
      </c>
    </row>
    <row r="2" spans="1:5">
      <c r="A2" s="10" t="s">
        <v>108</v>
      </c>
      <c r="B2" s="10" t="s">
        <v>53</v>
      </c>
      <c r="C2" s="10" t="s">
        <v>22</v>
      </c>
      <c r="D2" s="10" t="s">
        <v>194</v>
      </c>
      <c r="E2" s="10" t="s">
        <v>195</v>
      </c>
    </row>
    <row r="3" spans="1:5">
      <c r="A3" s="10" t="s">
        <v>34</v>
      </c>
      <c r="B3" s="10" t="s">
        <v>38</v>
      </c>
      <c r="C3" s="10" t="s">
        <v>35</v>
      </c>
      <c r="D3" s="10" t="s">
        <v>36</v>
      </c>
      <c r="E3" s="10" t="s">
        <v>35</v>
      </c>
    </row>
    <row r="4" spans="1:5">
      <c r="A4" s="10" t="s">
        <v>40</v>
      </c>
      <c r="B4" s="10" t="s">
        <v>45</v>
      </c>
      <c r="C4" s="10" t="s">
        <v>42</v>
      </c>
      <c r="D4" s="10" t="s">
        <v>43</v>
      </c>
      <c r="E4" s="10" t="s">
        <v>55</v>
      </c>
    </row>
    <row r="5" spans="1:5">
      <c r="A5" s="10" t="s">
        <v>166</v>
      </c>
      <c r="B5" s="10" t="s">
        <v>168</v>
      </c>
      <c r="C5" s="10" t="s">
        <v>167</v>
      </c>
      <c r="D5" s="10" t="s">
        <v>167</v>
      </c>
      <c r="E5" s="10" t="s">
        <v>167</v>
      </c>
    </row>
    <row r="6" spans="1:5">
      <c r="A6" s="10" t="s">
        <v>170</v>
      </c>
      <c r="B6" s="10" t="s">
        <v>172</v>
      </c>
      <c r="C6" s="10" t="s">
        <v>171</v>
      </c>
      <c r="D6" s="10" t="s">
        <v>172</v>
      </c>
      <c r="E6" s="10" t="s">
        <v>172</v>
      </c>
    </row>
    <row r="7" spans="1:5">
      <c r="A7" s="10" t="s">
        <v>173</v>
      </c>
      <c r="B7" s="10" t="s">
        <v>175</v>
      </c>
      <c r="C7" s="10" t="s">
        <v>174</v>
      </c>
      <c r="D7" s="10" t="s">
        <v>175</v>
      </c>
      <c r="E7" s="10" t="s">
        <v>175</v>
      </c>
    </row>
    <row r="8" spans="1:5">
      <c r="A8" s="10" t="s">
        <v>196</v>
      </c>
      <c r="B8" s="10" t="s">
        <v>197</v>
      </c>
      <c r="C8" s="10" t="s">
        <v>177</v>
      </c>
      <c r="D8" s="10" t="s">
        <v>177</v>
      </c>
      <c r="E8" s="10" t="s">
        <v>177</v>
      </c>
    </row>
    <row r="9" spans="1:5">
      <c r="A9" s="10" t="s">
        <v>198</v>
      </c>
      <c r="B9" s="10" t="s">
        <v>199</v>
      </c>
      <c r="C9" s="10" t="s">
        <v>179</v>
      </c>
      <c r="D9" s="10" t="s">
        <v>179</v>
      </c>
      <c r="E9" s="10" t="s">
        <v>179</v>
      </c>
    </row>
    <row r="10" spans="1:5">
      <c r="A10" s="10" t="s">
        <v>180</v>
      </c>
      <c r="B10" s="10" t="s">
        <v>182</v>
      </c>
      <c r="C10" s="10" t="s">
        <v>181</v>
      </c>
      <c r="D10" s="10" t="s">
        <v>181</v>
      </c>
      <c r="E10" s="10" t="s">
        <v>181</v>
      </c>
    </row>
    <row r="11" spans="1:5">
      <c r="A11" s="10" t="s">
        <v>184</v>
      </c>
      <c r="B11" s="10" t="s">
        <v>200</v>
      </c>
      <c r="C11" s="10" t="s">
        <v>185</v>
      </c>
      <c r="D11" s="10" t="s">
        <v>185</v>
      </c>
      <c r="E11" s="10" t="s">
        <v>185</v>
      </c>
    </row>
    <row r="12" spans="1:5">
      <c r="A12" s="10" t="s">
        <v>189</v>
      </c>
      <c r="B12" s="10" t="s">
        <v>190</v>
      </c>
      <c r="C12" s="10" t="s">
        <v>190</v>
      </c>
      <c r="D12" s="10" t="s">
        <v>191</v>
      </c>
      <c r="E12" s="10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1" bestFit="1" customWidth="1"/>
    <col min="2" max="3" width="47.8984375" style="11" bestFit="1" customWidth="1"/>
    <col min="4" max="21" width="40.8984375" style="11" bestFit="1" customWidth="1"/>
    <col min="22" max="16384" width="8.69921875" style="11"/>
  </cols>
  <sheetData>
    <row r="1" spans="1:21">
      <c r="A1" s="10" t="s">
        <v>0</v>
      </c>
      <c r="B1" s="10" t="s">
        <v>49</v>
      </c>
      <c r="C1" s="10" t="s">
        <v>50</v>
      </c>
      <c r="D1" s="10" t="s">
        <v>51</v>
      </c>
      <c r="E1" s="10" t="s">
        <v>64</v>
      </c>
      <c r="F1" s="10" t="s">
        <v>65</v>
      </c>
      <c r="G1" s="10" t="s">
        <v>66</v>
      </c>
      <c r="H1" s="10" t="s">
        <v>67</v>
      </c>
      <c r="I1" s="10" t="s">
        <v>68</v>
      </c>
      <c r="J1" s="10" t="s">
        <v>69</v>
      </c>
      <c r="K1" s="10" t="s">
        <v>70</v>
      </c>
      <c r="L1" s="10" t="s">
        <v>71</v>
      </c>
      <c r="M1" s="10" t="s">
        <v>72</v>
      </c>
      <c r="N1" s="10" t="s">
        <v>73</v>
      </c>
      <c r="O1" s="10" t="s">
        <v>74</v>
      </c>
      <c r="P1" s="10" t="s">
        <v>75</v>
      </c>
      <c r="Q1" s="10" t="s">
        <v>76</v>
      </c>
      <c r="R1" s="10" t="s">
        <v>77</v>
      </c>
      <c r="S1" s="10" t="s">
        <v>201</v>
      </c>
      <c r="T1" s="10" t="s">
        <v>78</v>
      </c>
      <c r="U1" s="10" t="s">
        <v>79</v>
      </c>
    </row>
    <row r="2" spans="1:21">
      <c r="A2" s="10" t="s">
        <v>18</v>
      </c>
      <c r="B2" s="10" t="s">
        <v>52</v>
      </c>
      <c r="C2" s="10" t="s">
        <v>53</v>
      </c>
      <c r="D2" s="10" t="s">
        <v>22</v>
      </c>
      <c r="E2" s="10" t="s">
        <v>80</v>
      </c>
      <c r="F2" s="10" t="s">
        <v>81</v>
      </c>
      <c r="G2" s="10" t="s">
        <v>82</v>
      </c>
      <c r="H2" s="10" t="s">
        <v>83</v>
      </c>
      <c r="I2" s="10" t="s">
        <v>84</v>
      </c>
      <c r="J2" s="10" t="s">
        <v>85</v>
      </c>
      <c r="K2" s="10" t="s">
        <v>86</v>
      </c>
      <c r="L2" s="10" t="s">
        <v>87</v>
      </c>
      <c r="M2" s="10" t="s">
        <v>88</v>
      </c>
      <c r="N2" s="10" t="s">
        <v>89</v>
      </c>
      <c r="O2" s="10" t="s">
        <v>90</v>
      </c>
      <c r="P2" s="10" t="s">
        <v>91</v>
      </c>
      <c r="Q2" s="10" t="s">
        <v>92</v>
      </c>
      <c r="R2" s="10" t="s">
        <v>93</v>
      </c>
      <c r="S2" s="10" t="s">
        <v>202</v>
      </c>
      <c r="T2" s="10" t="s">
        <v>94</v>
      </c>
      <c r="U2" s="10" t="s">
        <v>95</v>
      </c>
    </row>
    <row r="3" spans="1:21">
      <c r="A3" s="10" t="s">
        <v>34</v>
      </c>
      <c r="B3" s="10" t="s">
        <v>39</v>
      </c>
      <c r="C3" s="10" t="s">
        <v>38</v>
      </c>
      <c r="D3" s="10" t="s">
        <v>36</v>
      </c>
      <c r="E3" s="10" t="s">
        <v>37</v>
      </c>
      <c r="F3" s="10" t="s">
        <v>39</v>
      </c>
      <c r="G3" s="10" t="s">
        <v>39</v>
      </c>
      <c r="H3" s="10" t="s">
        <v>39</v>
      </c>
      <c r="I3" s="10" t="s">
        <v>39</v>
      </c>
      <c r="J3" s="10" t="s">
        <v>37</v>
      </c>
      <c r="K3" s="10" t="s">
        <v>36</v>
      </c>
      <c r="L3" s="10" t="s">
        <v>36</v>
      </c>
      <c r="M3" s="10" t="s">
        <v>36</v>
      </c>
      <c r="N3" s="10" t="s">
        <v>36</v>
      </c>
      <c r="O3" s="10" t="s">
        <v>36</v>
      </c>
      <c r="P3" s="10" t="s">
        <v>36</v>
      </c>
      <c r="Q3" s="10" t="s">
        <v>36</v>
      </c>
      <c r="R3" s="10" t="s">
        <v>36</v>
      </c>
      <c r="S3" s="10" t="s">
        <v>36</v>
      </c>
      <c r="T3" s="10" t="s">
        <v>36</v>
      </c>
      <c r="U3" s="10" t="s">
        <v>37</v>
      </c>
    </row>
    <row r="4" spans="1:21">
      <c r="A4" s="10" t="s">
        <v>40</v>
      </c>
      <c r="B4" s="10" t="s">
        <v>47</v>
      </c>
      <c r="C4" s="10" t="s">
        <v>45</v>
      </c>
      <c r="D4" s="10" t="s">
        <v>42</v>
      </c>
      <c r="E4" s="10" t="s">
        <v>44</v>
      </c>
      <c r="F4" s="10" t="s">
        <v>44</v>
      </c>
      <c r="G4" s="10" t="s">
        <v>54</v>
      </c>
      <c r="H4" s="10" t="s">
        <v>44</v>
      </c>
      <c r="I4" s="10" t="s">
        <v>54</v>
      </c>
      <c r="J4" s="10" t="s">
        <v>44</v>
      </c>
      <c r="K4" s="10" t="s">
        <v>42</v>
      </c>
      <c r="L4" s="10" t="s">
        <v>43</v>
      </c>
      <c r="M4" s="10" t="s">
        <v>42</v>
      </c>
      <c r="N4" s="10" t="s">
        <v>43</v>
      </c>
      <c r="O4" s="10" t="s">
        <v>42</v>
      </c>
      <c r="P4" s="10" t="s">
        <v>43</v>
      </c>
      <c r="Q4" s="10" t="s">
        <v>42</v>
      </c>
      <c r="R4" s="10" t="s">
        <v>43</v>
      </c>
      <c r="S4" s="10" t="s">
        <v>203</v>
      </c>
      <c r="T4" s="10" t="s">
        <v>96</v>
      </c>
      <c r="U4" s="10" t="s">
        <v>44</v>
      </c>
    </row>
    <row r="5" spans="1:21">
      <c r="A5" s="10" t="s">
        <v>166</v>
      </c>
      <c r="B5" s="10" t="s">
        <v>168</v>
      </c>
      <c r="C5" s="10" t="s">
        <v>168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  <c r="I5" s="10" t="s">
        <v>167</v>
      </c>
      <c r="J5" s="10" t="s">
        <v>167</v>
      </c>
      <c r="K5" s="10" t="s">
        <v>167</v>
      </c>
      <c r="L5" s="10" t="s">
        <v>167</v>
      </c>
      <c r="M5" s="10" t="s">
        <v>167</v>
      </c>
      <c r="N5" s="10" t="s">
        <v>167</v>
      </c>
      <c r="O5" s="10" t="s">
        <v>167</v>
      </c>
      <c r="P5" s="10" t="s">
        <v>167</v>
      </c>
      <c r="Q5" s="10" t="s">
        <v>167</v>
      </c>
      <c r="R5" s="10" t="s">
        <v>167</v>
      </c>
      <c r="S5" s="10" t="s">
        <v>167</v>
      </c>
      <c r="T5" s="10" t="s">
        <v>167</v>
      </c>
      <c r="U5" s="10" t="s">
        <v>167</v>
      </c>
    </row>
    <row r="6" spans="1:21">
      <c r="A6" s="10" t="s">
        <v>170</v>
      </c>
      <c r="B6" s="10" t="s">
        <v>172</v>
      </c>
      <c r="C6" s="10" t="s">
        <v>172</v>
      </c>
      <c r="D6" s="10" t="s">
        <v>171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N6" s="10" t="s">
        <v>172</v>
      </c>
      <c r="O6" s="10" t="s">
        <v>172</v>
      </c>
      <c r="P6" s="10" t="s">
        <v>172</v>
      </c>
      <c r="Q6" s="10" t="s">
        <v>172</v>
      </c>
      <c r="R6" s="10" t="s">
        <v>172</v>
      </c>
      <c r="S6" s="10" t="s">
        <v>172</v>
      </c>
      <c r="T6" s="10" t="s">
        <v>172</v>
      </c>
      <c r="U6" s="10" t="s">
        <v>172</v>
      </c>
    </row>
    <row r="7" spans="1:21">
      <c r="A7" s="10" t="s">
        <v>173</v>
      </c>
      <c r="B7" s="10" t="s">
        <v>175</v>
      </c>
      <c r="C7" s="10" t="s">
        <v>175</v>
      </c>
      <c r="D7" s="10" t="s">
        <v>174</v>
      </c>
      <c r="E7" s="10" t="s">
        <v>175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175</v>
      </c>
      <c r="K7" s="10" t="s">
        <v>175</v>
      </c>
      <c r="L7" s="10" t="s">
        <v>175</v>
      </c>
      <c r="M7" s="10" t="s">
        <v>175</v>
      </c>
      <c r="N7" s="10" t="s">
        <v>175</v>
      </c>
      <c r="O7" s="10" t="s">
        <v>175</v>
      </c>
      <c r="P7" s="10" t="s">
        <v>175</v>
      </c>
      <c r="Q7" s="10" t="s">
        <v>175</v>
      </c>
      <c r="R7" s="10" t="s">
        <v>175</v>
      </c>
      <c r="S7" s="10" t="s">
        <v>175</v>
      </c>
      <c r="T7" s="10" t="s">
        <v>175</v>
      </c>
      <c r="U7" s="10" t="s">
        <v>175</v>
      </c>
    </row>
    <row r="8" spans="1:21">
      <c r="A8" s="10" t="s">
        <v>176</v>
      </c>
      <c r="B8" s="10" t="s">
        <v>197</v>
      </c>
      <c r="C8" s="10" t="s">
        <v>197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  <c r="O8" s="10" t="s">
        <v>177</v>
      </c>
      <c r="P8" s="10" t="s">
        <v>177</v>
      </c>
      <c r="Q8" s="10" t="s">
        <v>177</v>
      </c>
      <c r="R8" s="10" t="s">
        <v>177</v>
      </c>
      <c r="S8" s="10" t="s">
        <v>177</v>
      </c>
      <c r="T8" s="10" t="s">
        <v>177</v>
      </c>
      <c r="U8" s="10" t="s">
        <v>177</v>
      </c>
    </row>
    <row r="9" spans="1:21">
      <c r="A9" s="10" t="s">
        <v>178</v>
      </c>
      <c r="B9" s="10" t="s">
        <v>204</v>
      </c>
      <c r="C9" s="10" t="s">
        <v>199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  <c r="O9" s="10" t="s">
        <v>179</v>
      </c>
      <c r="P9" s="10" t="s">
        <v>179</v>
      </c>
      <c r="Q9" s="10" t="s">
        <v>179</v>
      </c>
      <c r="R9" s="10" t="s">
        <v>179</v>
      </c>
      <c r="S9" s="10" t="s">
        <v>179</v>
      </c>
      <c r="T9" s="10" t="s">
        <v>179</v>
      </c>
      <c r="U9" s="10" t="s">
        <v>179</v>
      </c>
    </row>
    <row r="10" spans="1:21">
      <c r="A10" s="10" t="s">
        <v>205</v>
      </c>
      <c r="B10" s="10" t="s">
        <v>183</v>
      </c>
      <c r="C10" s="10" t="s">
        <v>182</v>
      </c>
      <c r="D10" s="10" t="s">
        <v>181</v>
      </c>
      <c r="E10" s="10" t="s">
        <v>181</v>
      </c>
      <c r="F10" s="10" t="s">
        <v>206</v>
      </c>
      <c r="G10" s="10" t="s">
        <v>207</v>
      </c>
      <c r="H10" s="10" t="s">
        <v>206</v>
      </c>
      <c r="I10" s="10" t="s">
        <v>207</v>
      </c>
      <c r="J10" s="10" t="s">
        <v>181</v>
      </c>
      <c r="K10" s="10" t="s">
        <v>181</v>
      </c>
      <c r="L10" s="10" t="s">
        <v>181</v>
      </c>
      <c r="M10" s="10" t="s">
        <v>181</v>
      </c>
      <c r="N10" s="10" t="s">
        <v>181</v>
      </c>
      <c r="O10" s="10" t="s">
        <v>181</v>
      </c>
      <c r="P10" s="10" t="s">
        <v>181</v>
      </c>
      <c r="Q10" s="10" t="s">
        <v>181</v>
      </c>
      <c r="R10" s="10" t="s">
        <v>181</v>
      </c>
      <c r="S10" s="10" t="s">
        <v>181</v>
      </c>
      <c r="T10" s="10" t="s">
        <v>181</v>
      </c>
      <c r="U10" s="10" t="s">
        <v>181</v>
      </c>
    </row>
    <row r="11" spans="1:21">
      <c r="A11" s="10" t="s">
        <v>184</v>
      </c>
      <c r="B11" s="10" t="s">
        <v>188</v>
      </c>
      <c r="C11" s="10" t="s">
        <v>200</v>
      </c>
      <c r="D11" s="10" t="s">
        <v>185</v>
      </c>
      <c r="E11" s="10" t="s">
        <v>185</v>
      </c>
      <c r="F11" s="10" t="s">
        <v>208</v>
      </c>
      <c r="G11" s="10" t="s">
        <v>209</v>
      </c>
      <c r="H11" s="10" t="s">
        <v>208</v>
      </c>
      <c r="I11" s="10" t="s">
        <v>209</v>
      </c>
      <c r="J11" s="10" t="s">
        <v>185</v>
      </c>
      <c r="K11" s="10" t="s">
        <v>185</v>
      </c>
      <c r="L11" s="10" t="s">
        <v>185</v>
      </c>
      <c r="M11" s="10" t="s">
        <v>185</v>
      </c>
      <c r="N11" s="10" t="s">
        <v>185</v>
      </c>
      <c r="O11" s="10" t="s">
        <v>185</v>
      </c>
      <c r="P11" s="10" t="s">
        <v>185</v>
      </c>
      <c r="Q11" s="10" t="s">
        <v>185</v>
      </c>
      <c r="R11" s="10" t="s">
        <v>185</v>
      </c>
      <c r="S11" s="10" t="s">
        <v>185</v>
      </c>
      <c r="T11" s="10" t="s">
        <v>185</v>
      </c>
      <c r="U11" s="10" t="s">
        <v>185</v>
      </c>
    </row>
    <row r="12" spans="1:21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191</v>
      </c>
      <c r="F12" s="10" t="s">
        <v>191</v>
      </c>
      <c r="G12" s="10" t="s">
        <v>191</v>
      </c>
      <c r="H12" s="10" t="s">
        <v>191</v>
      </c>
      <c r="I12" s="10" t="s">
        <v>191</v>
      </c>
      <c r="J12" s="10" t="s">
        <v>191</v>
      </c>
      <c r="K12" s="10" t="s">
        <v>191</v>
      </c>
      <c r="L12" s="10" t="s">
        <v>191</v>
      </c>
      <c r="M12" s="10" t="s">
        <v>191</v>
      </c>
      <c r="N12" s="10" t="s">
        <v>191</v>
      </c>
      <c r="O12" s="10" t="s">
        <v>191</v>
      </c>
      <c r="P12" s="10" t="s">
        <v>191</v>
      </c>
      <c r="Q12" s="10" t="s">
        <v>191</v>
      </c>
      <c r="R12" s="10" t="s">
        <v>191</v>
      </c>
      <c r="S12" s="10" t="s">
        <v>191</v>
      </c>
      <c r="T12" s="10" t="s">
        <v>191</v>
      </c>
      <c r="U12" s="10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8984375" style="11" bestFit="1" customWidth="1"/>
    <col min="2" max="2" width="47.8984375" style="11" bestFit="1" customWidth="1"/>
    <col min="3" max="14" width="40.8984375" style="11" bestFit="1" customWidth="1"/>
    <col min="15" max="16384" width="8.69921875" style="11"/>
  </cols>
  <sheetData>
    <row r="1" spans="1:14">
      <c r="A1" s="10" t="s">
        <v>49</v>
      </c>
      <c r="B1" s="10" t="s">
        <v>50</v>
      </c>
      <c r="C1" s="10" t="s">
        <v>51</v>
      </c>
      <c r="D1" s="10" t="s">
        <v>97</v>
      </c>
      <c r="E1" s="10" t="s">
        <v>98</v>
      </c>
      <c r="F1" s="10" t="s">
        <v>99</v>
      </c>
      <c r="G1" s="10" t="s">
        <v>100</v>
      </c>
      <c r="H1" s="10" t="s">
        <v>101</v>
      </c>
      <c r="I1" s="10" t="s">
        <v>102</v>
      </c>
      <c r="J1" s="10" t="s">
        <v>103</v>
      </c>
      <c r="K1" s="10" t="s">
        <v>104</v>
      </c>
      <c r="L1" s="10" t="s">
        <v>105</v>
      </c>
      <c r="M1" s="10" t="s">
        <v>106</v>
      </c>
      <c r="N1" s="10" t="s">
        <v>107</v>
      </c>
    </row>
    <row r="2" spans="1:14">
      <c r="A2" s="10" t="s">
        <v>108</v>
      </c>
      <c r="B2" s="10" t="s">
        <v>53</v>
      </c>
      <c r="C2" s="10" t="s">
        <v>22</v>
      </c>
      <c r="D2" s="10" t="s">
        <v>109</v>
      </c>
      <c r="E2" s="10" t="s">
        <v>110</v>
      </c>
      <c r="F2" s="10" t="s">
        <v>111</v>
      </c>
      <c r="G2" s="10" t="s">
        <v>112</v>
      </c>
      <c r="H2" s="10" t="s">
        <v>113</v>
      </c>
      <c r="I2" s="10" t="s">
        <v>114</v>
      </c>
      <c r="J2" s="10" t="s">
        <v>115</v>
      </c>
      <c r="K2" s="10" t="s">
        <v>116</v>
      </c>
      <c r="L2" s="10" t="s">
        <v>94</v>
      </c>
      <c r="M2" s="10" t="s">
        <v>117</v>
      </c>
      <c r="N2" s="10" t="s">
        <v>118</v>
      </c>
    </row>
    <row r="3" spans="1:14">
      <c r="A3" s="10" t="s">
        <v>34</v>
      </c>
      <c r="B3" s="10" t="s">
        <v>38</v>
      </c>
      <c r="C3" s="10" t="s">
        <v>36</v>
      </c>
      <c r="D3" s="10" t="s">
        <v>39</v>
      </c>
      <c r="E3" s="10" t="s">
        <v>39</v>
      </c>
      <c r="F3" s="10" t="s">
        <v>39</v>
      </c>
      <c r="G3" s="10" t="s">
        <v>39</v>
      </c>
      <c r="H3" s="10" t="s">
        <v>36</v>
      </c>
      <c r="I3" s="10" t="s">
        <v>36</v>
      </c>
      <c r="J3" s="10" t="s">
        <v>36</v>
      </c>
      <c r="K3" s="10" t="s">
        <v>36</v>
      </c>
      <c r="L3" s="10" t="s">
        <v>36</v>
      </c>
      <c r="M3" s="10" t="s">
        <v>36</v>
      </c>
      <c r="N3" s="10" t="s">
        <v>37</v>
      </c>
    </row>
    <row r="4" spans="1:14">
      <c r="A4" s="10" t="s">
        <v>40</v>
      </c>
      <c r="B4" s="10" t="s">
        <v>45</v>
      </c>
      <c r="C4" s="10" t="s">
        <v>42</v>
      </c>
      <c r="D4" s="10" t="s">
        <v>44</v>
      </c>
      <c r="E4" s="10" t="s">
        <v>54</v>
      </c>
      <c r="F4" s="10" t="s">
        <v>44</v>
      </c>
      <c r="G4" s="10" t="s">
        <v>54</v>
      </c>
      <c r="H4" s="10" t="s">
        <v>43</v>
      </c>
      <c r="I4" s="10" t="s">
        <v>43</v>
      </c>
      <c r="J4" s="10" t="s">
        <v>42</v>
      </c>
      <c r="K4" s="10" t="s">
        <v>42</v>
      </c>
      <c r="L4" s="10" t="s">
        <v>96</v>
      </c>
      <c r="M4" s="10" t="s">
        <v>42</v>
      </c>
      <c r="N4" s="10" t="s">
        <v>44</v>
      </c>
    </row>
    <row r="5" spans="1:14">
      <c r="A5" s="10" t="s">
        <v>166</v>
      </c>
      <c r="B5" s="10" t="s">
        <v>168</v>
      </c>
      <c r="C5" s="10" t="s">
        <v>167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  <c r="I5" s="10" t="s">
        <v>167</v>
      </c>
      <c r="J5" s="10" t="s">
        <v>167</v>
      </c>
      <c r="K5" s="10" t="s">
        <v>167</v>
      </c>
      <c r="L5" s="10" t="s">
        <v>167</v>
      </c>
      <c r="M5" s="10" t="s">
        <v>167</v>
      </c>
      <c r="N5" s="10" t="s">
        <v>167</v>
      </c>
    </row>
    <row r="6" spans="1:14">
      <c r="A6" s="10" t="s">
        <v>170</v>
      </c>
      <c r="B6" s="10" t="s">
        <v>172</v>
      </c>
      <c r="C6" s="10" t="s">
        <v>171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N6" s="10" t="s">
        <v>172</v>
      </c>
    </row>
    <row r="7" spans="1:14">
      <c r="A7" s="10" t="s">
        <v>173</v>
      </c>
      <c r="B7" s="10" t="s">
        <v>175</v>
      </c>
      <c r="C7" s="10" t="s">
        <v>174</v>
      </c>
      <c r="D7" s="10" t="s">
        <v>175</v>
      </c>
      <c r="E7" s="10" t="s">
        <v>175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175</v>
      </c>
      <c r="K7" s="10" t="s">
        <v>175</v>
      </c>
      <c r="L7" s="10" t="s">
        <v>175</v>
      </c>
      <c r="M7" s="10" t="s">
        <v>175</v>
      </c>
      <c r="N7" s="10" t="s">
        <v>175</v>
      </c>
    </row>
    <row r="8" spans="1:14">
      <c r="A8" s="10" t="s">
        <v>196</v>
      </c>
      <c r="B8" s="10" t="s">
        <v>197</v>
      </c>
      <c r="C8" s="10" t="s">
        <v>177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</row>
    <row r="9" spans="1:14">
      <c r="A9" s="10" t="s">
        <v>198</v>
      </c>
      <c r="B9" s="10" t="s">
        <v>199</v>
      </c>
      <c r="C9" s="10" t="s">
        <v>179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</row>
    <row r="10" spans="1:14">
      <c r="A10" s="10" t="s">
        <v>180</v>
      </c>
      <c r="B10" s="10" t="s">
        <v>182</v>
      </c>
      <c r="C10" s="10" t="s">
        <v>181</v>
      </c>
      <c r="D10" s="10" t="s">
        <v>206</v>
      </c>
      <c r="E10" s="10" t="s">
        <v>207</v>
      </c>
      <c r="F10" s="10" t="s">
        <v>206</v>
      </c>
      <c r="G10" s="10" t="s">
        <v>207</v>
      </c>
      <c r="H10" s="10" t="s">
        <v>181</v>
      </c>
      <c r="I10" s="10" t="s">
        <v>181</v>
      </c>
      <c r="J10" s="10" t="s">
        <v>181</v>
      </c>
      <c r="K10" s="10" t="s">
        <v>181</v>
      </c>
      <c r="L10" s="10" t="s">
        <v>181</v>
      </c>
      <c r="M10" s="10" t="s">
        <v>181</v>
      </c>
      <c r="N10" s="10" t="s">
        <v>181</v>
      </c>
    </row>
    <row r="11" spans="1:14">
      <c r="A11" s="10" t="s">
        <v>184</v>
      </c>
      <c r="B11" s="10" t="s">
        <v>200</v>
      </c>
      <c r="C11" s="10" t="s">
        <v>185</v>
      </c>
      <c r="D11" s="10" t="s">
        <v>208</v>
      </c>
      <c r="E11" s="10" t="s">
        <v>209</v>
      </c>
      <c r="F11" s="10" t="s">
        <v>208</v>
      </c>
      <c r="G11" s="10" t="s">
        <v>209</v>
      </c>
      <c r="H11" s="10" t="s">
        <v>185</v>
      </c>
      <c r="I11" s="10" t="s">
        <v>185</v>
      </c>
      <c r="J11" s="10" t="s">
        <v>185</v>
      </c>
      <c r="K11" s="10" t="s">
        <v>185</v>
      </c>
      <c r="L11" s="10" t="s">
        <v>185</v>
      </c>
      <c r="M11" s="10" t="s">
        <v>185</v>
      </c>
      <c r="N11" s="10" t="s">
        <v>185</v>
      </c>
    </row>
    <row r="12" spans="1:14">
      <c r="A12" s="10" t="s">
        <v>189</v>
      </c>
      <c r="B12" s="10" t="s">
        <v>190</v>
      </c>
      <c r="C12" s="10" t="s">
        <v>190</v>
      </c>
      <c r="D12" s="10" t="s">
        <v>191</v>
      </c>
      <c r="E12" s="10" t="s">
        <v>191</v>
      </c>
      <c r="F12" s="10" t="s">
        <v>191</v>
      </c>
      <c r="G12" s="10" t="s">
        <v>191</v>
      </c>
      <c r="H12" s="10" t="s">
        <v>191</v>
      </c>
      <c r="I12" s="10" t="s">
        <v>191</v>
      </c>
      <c r="J12" s="10" t="s">
        <v>191</v>
      </c>
      <c r="K12" s="10" t="s">
        <v>191</v>
      </c>
      <c r="L12" s="10" t="s">
        <v>191</v>
      </c>
      <c r="M12" s="10" t="s">
        <v>191</v>
      </c>
      <c r="N12" s="10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8984375" style="11" bestFit="1" customWidth="1"/>
    <col min="2" max="3" width="47.8984375" style="11" bestFit="1" customWidth="1"/>
    <col min="4" max="8" width="40.8984375" style="11" bestFit="1" customWidth="1"/>
    <col min="9" max="16384" width="8.69921875" style="11"/>
  </cols>
  <sheetData>
    <row r="1" spans="1:8">
      <c r="A1" s="10" t="s">
        <v>0</v>
      </c>
      <c r="B1" s="10" t="s">
        <v>49</v>
      </c>
      <c r="C1" s="10" t="s">
        <v>50</v>
      </c>
      <c r="D1" s="10" t="s">
        <v>51</v>
      </c>
      <c r="E1" s="10" t="s">
        <v>56</v>
      </c>
      <c r="F1" s="10" t="s">
        <v>57</v>
      </c>
      <c r="G1" s="10" t="s">
        <v>58</v>
      </c>
      <c r="H1" s="10" t="s">
        <v>59</v>
      </c>
    </row>
    <row r="2" spans="1:8">
      <c r="A2" s="10" t="s">
        <v>18</v>
      </c>
      <c r="B2" s="10" t="s">
        <v>52</v>
      </c>
      <c r="C2" s="10" t="s">
        <v>53</v>
      </c>
      <c r="D2" s="10" t="s">
        <v>22</v>
      </c>
      <c r="E2" s="10" t="s">
        <v>60</v>
      </c>
      <c r="F2" s="10" t="s">
        <v>210</v>
      </c>
      <c r="G2" s="10" t="s">
        <v>61</v>
      </c>
      <c r="H2" s="10" t="s">
        <v>62</v>
      </c>
    </row>
    <row r="3" spans="1:8">
      <c r="A3" s="10" t="s">
        <v>34</v>
      </c>
      <c r="B3" s="10" t="s">
        <v>39</v>
      </c>
      <c r="C3" s="10" t="s">
        <v>38</v>
      </c>
      <c r="D3" s="10" t="s">
        <v>36</v>
      </c>
      <c r="E3" s="10" t="s">
        <v>36</v>
      </c>
      <c r="F3" s="10" t="s">
        <v>38</v>
      </c>
      <c r="G3" s="10" t="s">
        <v>36</v>
      </c>
      <c r="H3" s="10" t="s">
        <v>37</v>
      </c>
    </row>
    <row r="4" spans="1:8">
      <c r="A4" s="10" t="s">
        <v>40</v>
      </c>
      <c r="B4" s="10" t="s">
        <v>47</v>
      </c>
      <c r="C4" s="10" t="s">
        <v>45</v>
      </c>
      <c r="D4" s="10" t="s">
        <v>42</v>
      </c>
      <c r="E4" s="10" t="s">
        <v>42</v>
      </c>
      <c r="F4" s="10" t="s">
        <v>45</v>
      </c>
      <c r="G4" s="10" t="s">
        <v>63</v>
      </c>
      <c r="H4" s="10" t="s">
        <v>44</v>
      </c>
    </row>
    <row r="5" spans="1:8">
      <c r="A5" s="10" t="s">
        <v>166</v>
      </c>
      <c r="B5" s="10" t="s">
        <v>168</v>
      </c>
      <c r="C5" s="10" t="s">
        <v>168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</row>
    <row r="6" spans="1:8">
      <c r="A6" s="10" t="s">
        <v>170</v>
      </c>
      <c r="B6" s="10" t="s">
        <v>172</v>
      </c>
      <c r="C6" s="10" t="s">
        <v>172</v>
      </c>
      <c r="D6" s="10" t="s">
        <v>171</v>
      </c>
      <c r="E6" s="10" t="s">
        <v>172</v>
      </c>
      <c r="F6" s="10" t="s">
        <v>172</v>
      </c>
      <c r="G6" s="10" t="s">
        <v>172</v>
      </c>
      <c r="H6" s="10" t="s">
        <v>172</v>
      </c>
    </row>
    <row r="7" spans="1:8">
      <c r="A7" s="10" t="s">
        <v>173</v>
      </c>
      <c r="B7" s="10" t="s">
        <v>175</v>
      </c>
      <c r="C7" s="10" t="s">
        <v>175</v>
      </c>
      <c r="D7" s="10" t="s">
        <v>174</v>
      </c>
      <c r="E7" s="10" t="s">
        <v>175</v>
      </c>
      <c r="F7" s="10" t="s">
        <v>175</v>
      </c>
      <c r="G7" s="10" t="s">
        <v>175</v>
      </c>
      <c r="H7" s="10" t="s">
        <v>175</v>
      </c>
    </row>
    <row r="8" spans="1:8">
      <c r="A8" s="10" t="s">
        <v>196</v>
      </c>
      <c r="B8" s="10" t="s">
        <v>197</v>
      </c>
      <c r="C8" s="10" t="s">
        <v>197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</row>
    <row r="9" spans="1:8">
      <c r="A9" s="10" t="s">
        <v>211</v>
      </c>
      <c r="B9" s="10" t="s">
        <v>204</v>
      </c>
      <c r="C9" s="10" t="s">
        <v>199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</row>
    <row r="10" spans="1:8">
      <c r="A10" s="10" t="s">
        <v>205</v>
      </c>
      <c r="B10" s="10" t="s">
        <v>183</v>
      </c>
      <c r="C10" s="10" t="s">
        <v>182</v>
      </c>
      <c r="D10" s="10" t="s">
        <v>181</v>
      </c>
      <c r="E10" s="10" t="s">
        <v>181</v>
      </c>
      <c r="F10" s="10" t="s">
        <v>182</v>
      </c>
      <c r="G10" s="10" t="s">
        <v>181</v>
      </c>
      <c r="H10" s="10" t="s">
        <v>181</v>
      </c>
    </row>
    <row r="11" spans="1:8">
      <c r="A11" s="10" t="s">
        <v>184</v>
      </c>
      <c r="B11" s="10" t="s">
        <v>188</v>
      </c>
      <c r="C11" s="10" t="s">
        <v>200</v>
      </c>
      <c r="D11" s="10" t="s">
        <v>185</v>
      </c>
      <c r="E11" s="10" t="s">
        <v>185</v>
      </c>
      <c r="F11" s="10" t="s">
        <v>200</v>
      </c>
      <c r="G11" s="10" t="s">
        <v>185</v>
      </c>
      <c r="H11" s="10" t="s">
        <v>185</v>
      </c>
    </row>
    <row r="12" spans="1:8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191</v>
      </c>
      <c r="F12" s="10" t="s">
        <v>191</v>
      </c>
      <c r="G12" s="10" t="s">
        <v>191</v>
      </c>
      <c r="H12" s="10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N13"/>
  <sheetViews>
    <sheetView workbookViewId="0">
      <selection activeCell="K2" sqref="K2"/>
    </sheetView>
  </sheetViews>
  <sheetFormatPr defaultRowHeight="14.4"/>
  <cols>
    <col min="11" max="11" width="10.5" bestFit="1" customWidth="1"/>
    <col min="13" max="13" width="24.69921875" customWidth="1"/>
    <col min="16" max="16" width="21" customWidth="1"/>
  </cols>
  <sheetData>
    <row r="1" spans="1:14">
      <c r="A1" t="s">
        <v>133</v>
      </c>
      <c r="F1" t="s">
        <v>138</v>
      </c>
      <c r="G1">
        <v>3</v>
      </c>
      <c r="H1" t="s">
        <v>256</v>
      </c>
      <c r="I1">
        <v>1</v>
      </c>
      <c r="K1" s="32">
        <v>46477</v>
      </c>
      <c r="M1" t="s">
        <v>273</v>
      </c>
      <c r="N1">
        <v>1</v>
      </c>
    </row>
    <row r="2" spans="1:14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244</v>
      </c>
      <c r="N2">
        <v>0</v>
      </c>
    </row>
    <row r="3" spans="1:14">
      <c r="F3" t="s">
        <v>140</v>
      </c>
      <c r="G3">
        <v>3</v>
      </c>
      <c r="H3" t="s">
        <v>153</v>
      </c>
      <c r="I3">
        <v>0.75</v>
      </c>
      <c r="M3" t="s">
        <v>287</v>
      </c>
      <c r="N3">
        <v>1</v>
      </c>
    </row>
    <row r="4" spans="1:14">
      <c r="F4" t="s">
        <v>141</v>
      </c>
      <c r="G4">
        <v>1</v>
      </c>
      <c r="H4" t="s">
        <v>259</v>
      </c>
      <c r="I4">
        <v>0</v>
      </c>
      <c r="M4" t="s">
        <v>288</v>
      </c>
      <c r="N4">
        <v>0</v>
      </c>
    </row>
    <row r="5" spans="1:14">
      <c r="F5" t="s">
        <v>142</v>
      </c>
      <c r="G5">
        <v>1</v>
      </c>
      <c r="H5" t="s">
        <v>252</v>
      </c>
      <c r="I5">
        <v>0</v>
      </c>
      <c r="M5" t="s">
        <v>274</v>
      </c>
      <c r="N5">
        <v>0</v>
      </c>
    </row>
    <row r="6" spans="1:14">
      <c r="F6" t="s">
        <v>143</v>
      </c>
      <c r="G6">
        <v>2</v>
      </c>
      <c r="H6" t="s">
        <v>154</v>
      </c>
      <c r="I6">
        <v>1</v>
      </c>
    </row>
    <row r="7" spans="1:14">
      <c r="F7" t="s">
        <v>144</v>
      </c>
      <c r="G7">
        <v>3</v>
      </c>
      <c r="H7" t="s">
        <v>253</v>
      </c>
      <c r="I7">
        <v>0</v>
      </c>
    </row>
    <row r="8" spans="1:14">
      <c r="F8" t="s">
        <v>145</v>
      </c>
      <c r="G8">
        <v>4</v>
      </c>
    </row>
    <row r="9" spans="1:14">
      <c r="F9" t="s">
        <v>146</v>
      </c>
      <c r="G9">
        <v>1</v>
      </c>
    </row>
    <row r="10" spans="1:14">
      <c r="F10" t="s">
        <v>147</v>
      </c>
      <c r="G10">
        <v>6</v>
      </c>
    </row>
    <row r="11" spans="1:14">
      <c r="F11" t="s">
        <v>148</v>
      </c>
      <c r="G11">
        <v>3</v>
      </c>
    </row>
    <row r="12" spans="1:14">
      <c r="F12" t="s">
        <v>149</v>
      </c>
      <c r="G12">
        <v>2</v>
      </c>
    </row>
    <row r="13" spans="1:14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2026-05-13T02:47:37Z</dcterms:modified>
</cp:coreProperties>
</file>