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6030" windowWidth="19230" windowHeight="58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40" i="9"/>
  <c r="AO39" i="9"/>
  <c r="AO38"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BW40" i="9"/>
  <c r="BE40" i="9"/>
  <c r="U40" i="9"/>
  <c r="BW39" i="9"/>
  <c r="BE39" i="9"/>
  <c r="U39" i="9"/>
  <c r="BW38" i="9"/>
  <c r="U38" i="9"/>
  <c r="BW37" i="9"/>
  <c r="CO35" i="9"/>
  <c r="CO36" i="9" s="1"/>
  <c r="CO37" i="9" s="1"/>
  <c r="CO38" i="9" s="1"/>
  <c r="CO39" i="9" s="1"/>
  <c r="CO40" i="9" s="1"/>
  <c r="CO41" i="9" s="1"/>
  <c r="CO42" i="9" s="1"/>
  <c r="CO43" i="9" s="1"/>
  <c r="BW35" i="9"/>
  <c r="BW36" i="9" s="1"/>
  <c r="CO34" i="9"/>
  <c r="BW34" i="9"/>
  <c r="C34" i="9"/>
  <c r="C35" i="9" l="1"/>
  <c r="C36" i="9" s="1"/>
  <c r="C37" i="9" s="1"/>
  <c r="C38" i="9" s="1"/>
  <c r="C39" i="9" s="1"/>
  <c r="C40" i="9" s="1"/>
  <c r="C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s="1"/>
  <c r="AM36" i="9" s="1"/>
  <c r="AM37" i="9" s="1"/>
  <c r="AM38" i="9" s="1"/>
  <c r="AM39" i="9" s="1"/>
  <c r="AM40" i="9" s="1"/>
  <c r="BE34" i="9"/>
  <c r="BE35" i="9" s="1"/>
  <c r="BE36" i="9" s="1"/>
  <c r="BE37" i="9" s="1"/>
  <c r="BE38" i="9" s="1"/>
</calcChain>
</file>

<file path=xl/sharedStrings.xml><?xml version="1.0" encoding="utf-8"?>
<sst xmlns="http://schemas.openxmlformats.org/spreadsheetml/2006/main" count="978" uniqueCount="606">
  <si>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</si>
  <si>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</si>
  <si>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</si>
  <si>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</si>
  <si>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</si>
  <si>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</si>
  <si>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</si>
  <si>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</si>
  <si>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</si>
  <si>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</si>
  <si>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</si>
  <si>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</si>
  <si>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</si>
  <si>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</si>
  <si>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</si>
  <si>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</si>
  <si>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</si>
  <si>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</si>
  <si>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</si>
  <si>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</si>
  <si>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</si>
  <si>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</si>
  <si>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</si>
  <si>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</si>
  <si>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</si>
  <si>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</si>
  <si>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</si>
  <si>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</si>
  <si>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</si>
  <si>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</si>
  <si>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</si>
  <si>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</si>
  <si>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</si>
  <si>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</si>
  <si>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</si>
  <si>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</si>
  <si>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</si>
  <si>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</si>
  <si>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</si>
  <si>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</si>
  <si>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</si>
  <si>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</si>
  <si>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</si>
  <si>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</si>
  <si>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</si>
  <si>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</si>
  <si>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</si>
  <si>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</si>
  <si>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</si>
  <si>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</si>
  <si>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</si>
  <si>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</si>
  <si>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</si>
  <si>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</si>
  <si>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</si>
  <si>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</si>
  <si>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</si>
  <si>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</si>
  <si>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</si>
  <si>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</si>
  <si>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</si>
  <si>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</si>
  <si>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</si>
  <si>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</si>
  <si>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</si>
  <si>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</si>
  <si>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</si>
  <si>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</si>
  <si>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</si>
  <si>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</si>
  <si>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</si>
  <si>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</si>
  <si>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</si>
  <si>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</si>
  <si>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</si>
  <si>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</si>
  <si>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</si>
  <si>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</si>
  <si>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</si>
  <si>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</si>
  <si>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</si>
  <si>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</si>
  <si>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横浜市</t>
    <phoneticPr fontId="5"/>
  </si>
  <si>
    <t>地方交付税種地</t>
    <rPh sb="0" eb="2">
      <t>チホウ</t>
    </rPh>
    <rPh sb="2" eb="5">
      <t>コウフゼイ</t>
    </rPh>
    <rPh sb="5" eb="6">
      <t>シュ</t>
    </rPh>
    <rPh sb="6" eb="7">
      <t>チ</t>
    </rPh>
    <phoneticPr fontId="5"/>
  </si>
  <si>
    <t>1-10</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</si>
  <si>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</si>
  <si>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</si>
  <si>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</si>
  <si>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</si>
  <si>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</si>
  <si>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</si>
  <si>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</si>
  <si>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</si>
  <si>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</si>
  <si>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</si>
  <si>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</si>
  <si>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</si>
  <si>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</si>
  <si>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</si>
  <si>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</si>
  <si>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</si>
  <si>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</si>
  <si>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</si>
  <si>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</si>
  <si>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</si>
  <si>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</si>
  <si>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</si>
  <si>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</si>
  <si>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</si>
  <si>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</si>
  <si>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</si>
  <si>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</si>
  <si>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</si>
  <si>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</si>
  <si>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</si>
  <si>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</si>
  <si>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</si>
  <si>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</si>
  <si>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</si>
  <si>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</si>
  <si>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</si>
  <si>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</si>
  <si>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</si>
  <si>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</si>
  <si>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</si>
  <si>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</si>
  <si>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</si>
  <si>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</si>
  <si>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</si>
  <si>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</si>
  <si>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</si>
  <si>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</si>
  <si>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</si>
  <si>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</si>
  <si>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</si>
  <si>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</si>
  <si>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</si>
  <si>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</si>
  <si>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</si>
  <si>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</si>
  <si>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</si>
  <si>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</si>
  <si>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</si>
  <si>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</si>
  <si>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</si>
  <si>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</si>
  <si>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</si>
  <si>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</si>
  <si>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</si>
  <si>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</si>
  <si>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</si>
  <si>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</si>
  <si>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</si>
  <si>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</si>
  <si>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</si>
  <si>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</si>
  <si>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</si>
  <si>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</si>
  <si>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</si>
  <si>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</si>
  <si>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</si>
  <si>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</si>
  <si>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</si>
  <si>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</si>
  <si>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</si>
  <si>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</si>
  <si>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</si>
  <si>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</si>
  <si>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</si>
  <si>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</si>
  <si>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</si>
  <si>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</si>
  <si>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</si>
  <si>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</si>
  <si>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</si>
  <si>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</si>
  <si>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</si>
  <si>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</si>
  <si>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</si>
  <si>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</si>
  <si>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</si>
  <si>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</si>
  <si>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</si>
  <si>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</si>
  <si>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</si>
  <si>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</si>
  <si>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</si>
  <si>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</si>
  <si>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</si>
  <si>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</si>
  <si>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</si>
  <si>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</si>
  <si>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</si>
  <si>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</si>
  <si>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神奈川県横浜市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</si>
  <si>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</si>
  <si>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</si>
  <si>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</si>
  <si>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</si>
  <si>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</si>
  <si>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</si>
  <si>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</si>
  <si>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</si>
  <si>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</si>
  <si>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</si>
  <si>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</si>
  <si>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</si>
  <si>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</si>
  <si>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</si>
  <si>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</si>
  <si>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</si>
  <si>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</si>
  <si>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</si>
  <si>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</si>
  <si>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</si>
  <si>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</si>
  <si>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</si>
  <si>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</si>
  <si>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</si>
  <si>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</si>
  <si>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</si>
  <si>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</si>
  <si>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</si>
  <si>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</si>
  <si>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</si>
  <si>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</si>
  <si>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</si>
  <si>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</si>
  <si>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</si>
  <si>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</si>
  <si>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</si>
  <si>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</si>
  <si>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</si>
  <si>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</si>
  <si>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</si>
  <si>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</si>
  <si>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</si>
  <si>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</si>
  <si>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</si>
  <si>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</si>
  <si>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</si>
  <si>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</si>
  <si>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</si>
  <si>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</si>
  <si>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</si>
  <si>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</si>
  <si>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</si>
  <si>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</si>
  <si>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</si>
  <si>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</si>
  <si>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</si>
  <si>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</si>
  <si>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</si>
  <si>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</si>
  <si>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</si>
  <si>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</si>
  <si>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</si>
  <si>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</si>
  <si>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</si>
  <si>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</si>
  <si>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</si>
  <si>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</si>
  <si>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</si>
  <si>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</si>
  <si>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</si>
  <si>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</si>
  <si>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</si>
  <si>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</si>
  <si>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</si>
  <si>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</si>
  <si>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</si>
  <si>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</si>
  <si>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</si>
  <si>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</si>
  <si>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</si>
  <si>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</si>
  <si>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</si>
  <si>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</si>
  <si>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</si>
  <si>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</si>
  <si>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</si>
  <si>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</si>
  <si>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</si>
  <si>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</si>
  <si>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</si>
  <si>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</si>
  <si>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</si>
  <si>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</si>
  <si>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</si>
  <si>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</si>
  <si>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</si>
  <si>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</si>
  <si>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</si>
  <si>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</si>
  <si>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</si>
  <si>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</si>
  <si>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</si>
  <si>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</si>
  <si>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</si>
  <si>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</si>
  <si>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</si>
  <si>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</si>
  <si>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</si>
  <si>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</si>
  <si>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</si>
  <si>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</si>
  <si>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</si>
  <si>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</si>
  <si>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</si>
  <si>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</si>
  <si>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</si>
  <si>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</si>
  <si>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</si>
  <si>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8"/>
  </si>
  <si>
    <t>加入世帯数(世帯)</t>
  </si>
  <si>
    <t>　　うち一部事務組合負担金</t>
    <phoneticPr fontId="5"/>
  </si>
  <si>
    <t>宅地造成</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</si>
  <si>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</si>
  <si>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</si>
  <si>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</si>
  <si>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</si>
  <si>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</si>
  <si>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</si>
  <si>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</si>
  <si>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</si>
  <si>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</si>
  <si>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</si>
  <si>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</si>
  <si>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</si>
  <si>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</si>
  <si>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</si>
  <si>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</si>
  <si>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</si>
  <si>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</si>
  <si>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</si>
  <si>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</si>
  <si>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</si>
  <si>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</si>
  <si>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</si>
  <si>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</si>
  <si>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</si>
  <si>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</si>
  <si>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</si>
  <si>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</si>
  <si>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神奈川県横浜市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</si>
  <si>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</si>
  <si>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</si>
  <si>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</si>
  <si>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</si>
  <si>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</si>
  <si>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</si>
  <si>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</si>
  <si>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</si>
  <si>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</si>
  <si>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</si>
  <si>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</si>
  <si>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</si>
  <si>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</si>
  <si>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</si>
  <si>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</si>
  <si>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</si>
  <si>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</si>
  <si>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</si>
  <si>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</si>
  <si>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</si>
  <si>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市債金会計</t>
    <phoneticPr fontId="5"/>
  </si>
  <si>
    <t>母子寡婦福祉資金会計</t>
    <phoneticPr fontId="5"/>
  </si>
  <si>
    <t>勤労者福祉共済事業費会計</t>
    <phoneticPr fontId="5"/>
  </si>
  <si>
    <t>公害被害者救済事業費会計</t>
    <phoneticPr fontId="5"/>
  </si>
  <si>
    <t>公共事業用地費会計</t>
    <phoneticPr fontId="5"/>
  </si>
  <si>
    <t>新墓園事業費会計</t>
    <phoneticPr fontId="5"/>
  </si>
  <si>
    <t>みどり保全創造事業費会計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</si>
  <si>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</si>
  <si>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</si>
  <si>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</si>
  <si>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</si>
  <si>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</si>
  <si>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</si>
  <si>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</si>
  <si>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</si>
  <si>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</si>
  <si>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</si>
  <si>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</si>
  <si>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</si>
  <si>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</si>
  <si>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国民健康保険事業費会計</t>
    <phoneticPr fontId="5"/>
  </si>
  <si>
    <t>介護保険事業費会計</t>
    <phoneticPr fontId="5"/>
  </si>
  <si>
    <t>後期高齢者医療事業費会計</t>
    <phoneticPr fontId="5"/>
  </si>
  <si>
    <t>自動車駐車場事業費会計</t>
    <phoneticPr fontId="5"/>
  </si>
  <si>
    <t>水道事業会計</t>
    <phoneticPr fontId="5"/>
  </si>
  <si>
    <t>工業用水道事業会計</t>
    <phoneticPr fontId="5"/>
  </si>
  <si>
    <t>自動車事業会計</t>
    <phoneticPr fontId="5"/>
  </si>
  <si>
    <t>高速鉄道事業会計</t>
    <phoneticPr fontId="5"/>
  </si>
  <si>
    <t>下水道事業会計</t>
    <phoneticPr fontId="5"/>
  </si>
  <si>
    <t>病院事業会計</t>
    <phoneticPr fontId="5"/>
  </si>
  <si>
    <t>埋立事業会計</t>
    <phoneticPr fontId="5"/>
  </si>
  <si>
    <t>港湾整備事業費会計</t>
    <phoneticPr fontId="5"/>
  </si>
  <si>
    <t>中央卸売市場費会計</t>
    <phoneticPr fontId="5"/>
  </si>
  <si>
    <t>中央と畜場費会計</t>
    <phoneticPr fontId="5"/>
  </si>
  <si>
    <t>風力発電事業費会計</t>
    <phoneticPr fontId="5"/>
  </si>
  <si>
    <t>市街地開発事業費会計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</si>
  <si>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</si>
  <si>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</si>
  <si>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</si>
  <si>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</si>
  <si>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</si>
  <si>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</si>
  <si>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</si>
  <si>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</si>
  <si>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</si>
  <si>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</si>
  <si>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</si>
  <si>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</si>
  <si>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</si>
  <si>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</si>
  <si>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</si>
  <si>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</si>
  <si>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</si>
  <si>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</si>
  <si>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</si>
  <si>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</si>
  <si>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</si>
  <si>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</si>
  <si>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</si>
  <si>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</si>
  <si>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</si>
  <si>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</si>
  <si>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</si>
  <si>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</si>
  <si>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</si>
  <si>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</si>
  <si>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</si>
  <si>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</si>
  <si>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</si>
  <si>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</si>
  <si>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</si>
  <si>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</si>
  <si>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</si>
  <si>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</si>
  <si>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</si>
  <si>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</si>
  <si>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</si>
  <si>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</si>
  <si>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</si>
  <si>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</si>
  <si>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t>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</si>
  <si>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</si>
  <si>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</si>
  <si>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</si>
  <si>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</si>
  <si>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</si>
  <si>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</si>
  <si>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</si>
  <si>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</si>
  <si>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</si>
  <si>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</si>
  <si>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</si>
  <si>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病院事業会計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</si>
  <si>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</si>
  <si>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</si>
  <si>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</si>
  <si>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</si>
  <si>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</si>
  <si>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</si>
  <si>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</si>
  <si>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</si>
  <si>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</si>
  <si>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</si>
  <si>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</si>
  <si>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</si>
  <si>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</si>
  <si>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</si>
  <si>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</si>
  <si>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</si>
  <si>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</si>
  <si>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</si>
  <si>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</si>
  <si>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</si>
  <si>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</si>
  <si>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</si>
  <si>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</si>
  <si>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</si>
  <si>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</si>
  <si>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</si>
  <si>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</si>
  <si>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</si>
  <si>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</si>
  <si>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</si>
  <si>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</si>
  <si>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</si>
  <si>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</si>
  <si>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</si>
  <si>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</si>
  <si>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</si>
  <si>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</si>
  <si>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</si>
  <si>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</si>
  <si>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</si>
  <si>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</si>
  <si>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</si>
  <si>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</si>
  <si>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</si>
  <si>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</si>
  <si>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</si>
  <si>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</si>
  <si>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</si>
  <si>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</si>
  <si>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</si>
  <si>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</si>
  <si>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</si>
  <si>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</si>
  <si>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</si>
  <si>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</si>
  <si>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</si>
  <si>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</si>
  <si>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</si>
  <si>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</si>
  <si>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</si>
  <si>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</si>
  <si>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</si>
  <si>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</si>
  <si>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</si>
  <si>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</si>
  <si>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</si>
  <si>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</si>
  <si>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</si>
  <si>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</si>
  <si>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</si>
  <si>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</si>
  <si>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</si>
  <si>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</si>
  <si>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</si>
  <si>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</si>
  <si>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</si>
  <si>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</si>
  <si>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</si>
  <si>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</si>
  <si>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</si>
  <si>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0.33</t>
  </si>
  <si>
    <t>▲ 0.71</t>
  </si>
  <si>
    <t>▲ 0.45</t>
  </si>
  <si>
    <t>水道事業会計</t>
  </si>
  <si>
    <t>下水道事業会計</t>
  </si>
  <si>
    <t>国民健康保険事業費会計</t>
  </si>
  <si>
    <t>▲ 2.29</t>
  </si>
  <si>
    <t>▲ 2.61</t>
  </si>
  <si>
    <t>▲ 1.15</t>
  </si>
  <si>
    <t>▲ 0.04</t>
  </si>
  <si>
    <t>一般会計</t>
  </si>
  <si>
    <t>自動車事業会計</t>
  </si>
  <si>
    <t>高速鉄道事業会計</t>
  </si>
  <si>
    <t>公共事業用地費会計</t>
  </si>
  <si>
    <t>工業用水道事業会計</t>
  </si>
  <si>
    <t>その他会計（赤字）</t>
  </si>
  <si>
    <t>その他会計（黒字）</t>
  </si>
  <si>
    <t>法非適用企業</t>
    <rPh sb="0" eb="1">
      <t>ホウ</t>
    </rPh>
    <rPh sb="1" eb="2">
      <t>ヒ</t>
    </rPh>
    <rPh sb="2" eb="4">
      <t>テキヨウ</t>
    </rPh>
    <rPh sb="4" eb="6">
      <t>キギョウ</t>
    </rPh>
    <phoneticPr fontId="24"/>
  </si>
  <si>
    <t>法適用企業</t>
    <rPh sb="0" eb="1">
      <t>ホウ</t>
    </rPh>
    <rPh sb="1" eb="3">
      <t>テキヨウ</t>
    </rPh>
    <rPh sb="3" eb="5">
      <t>キギョウ</t>
    </rPh>
    <phoneticPr fontId="24"/>
  </si>
  <si>
    <t>神奈川県内広域水道企業団（水道用水供給事業会計）</t>
    <rPh sb="0" eb="4">
      <t>カナガワケン</t>
    </rPh>
    <rPh sb="4" eb="5">
      <t>ナイ</t>
    </rPh>
    <rPh sb="5" eb="7">
      <t>コウイキ</t>
    </rPh>
    <rPh sb="7" eb="9">
      <t>スイドウ</t>
    </rPh>
    <rPh sb="9" eb="11">
      <t>キギョウ</t>
    </rPh>
    <rPh sb="11" eb="12">
      <t>ダン</t>
    </rPh>
    <rPh sb="13" eb="15">
      <t>スイドウ</t>
    </rPh>
    <rPh sb="15" eb="16">
      <t>ヨウ</t>
    </rPh>
    <rPh sb="16" eb="17">
      <t>スイ</t>
    </rPh>
    <rPh sb="17" eb="19">
      <t>キョウキュウ</t>
    </rPh>
    <rPh sb="19" eb="21">
      <t>ジギョウ</t>
    </rPh>
    <rPh sb="21" eb="23">
      <t>カイケイ</t>
    </rPh>
    <phoneticPr fontId="24"/>
  </si>
  <si>
    <t>神奈川県競輪組合（公営事業会計）</t>
    <rPh sb="0" eb="4">
      <t>カナガワケン</t>
    </rPh>
    <rPh sb="4" eb="6">
      <t>ケイリン</t>
    </rPh>
    <rPh sb="6" eb="8">
      <t>クミアイ</t>
    </rPh>
    <rPh sb="9" eb="11">
      <t>コウエイ</t>
    </rPh>
    <rPh sb="11" eb="13">
      <t>ジギョウ</t>
    </rPh>
    <rPh sb="13" eb="15">
      <t>カイケイ</t>
    </rPh>
    <phoneticPr fontId="24"/>
  </si>
  <si>
    <t>神奈川県後期高齢者医療広域連合</t>
    <rPh sb="0" eb="3">
      <t>カナガワ</t>
    </rPh>
    <rPh sb="3" eb="4">
      <t>ケン</t>
    </rPh>
    <rPh sb="4" eb="6">
      <t>コウキ</t>
    </rPh>
    <rPh sb="6" eb="9">
      <t>コウレイシャ</t>
    </rPh>
    <rPh sb="9" eb="11">
      <t>イリョウ</t>
    </rPh>
    <rPh sb="11" eb="13">
      <t>コウイキ</t>
    </rPh>
    <rPh sb="13" eb="15">
      <t>レンゴウ</t>
    </rPh>
    <phoneticPr fontId="24"/>
  </si>
  <si>
    <t>広域連合</t>
    <rPh sb="0" eb="2">
      <t>コウイキ</t>
    </rPh>
    <rPh sb="2" eb="4">
      <t>レンゴウ</t>
    </rPh>
    <phoneticPr fontId="24"/>
  </si>
  <si>
    <t>一部事務組合</t>
    <rPh sb="0" eb="2">
      <t>イチブ</t>
    </rPh>
    <rPh sb="2" eb="4">
      <t>ジム</t>
    </rPh>
    <rPh sb="4" eb="6">
      <t>クミアイ</t>
    </rPh>
    <phoneticPr fontId="24"/>
  </si>
  <si>
    <t>公益財団法人横浜市国際交流協会</t>
    <rPh sb="0" eb="2">
      <t>コウエキ</t>
    </rPh>
    <rPh sb="2" eb="4">
      <t>ザイダン</t>
    </rPh>
    <rPh sb="4" eb="6">
      <t>ホウジン</t>
    </rPh>
    <rPh sb="6" eb="9">
      <t>ヨコハマシ</t>
    </rPh>
    <rPh sb="9" eb="11">
      <t>コクサイ</t>
    </rPh>
    <rPh sb="11" eb="13">
      <t>コウリュウ</t>
    </rPh>
    <rPh sb="13" eb="15">
      <t>キョウカイ</t>
    </rPh>
    <phoneticPr fontId="24"/>
  </si>
  <si>
    <t>横浜市土地開発公社</t>
    <rPh sb="0" eb="3">
      <t>ヨコハマシ</t>
    </rPh>
    <rPh sb="3" eb="5">
      <t>トチ</t>
    </rPh>
    <rPh sb="5" eb="7">
      <t>カイハツ</t>
    </rPh>
    <rPh sb="7" eb="9">
      <t>コウシャ</t>
    </rPh>
    <phoneticPr fontId="24"/>
  </si>
  <si>
    <t>公益財団法人横浜市男女共同参画推進協会</t>
    <rPh sb="0" eb="2">
      <t>コウエキ</t>
    </rPh>
    <rPh sb="2" eb="4">
      <t>ザイダン</t>
    </rPh>
    <rPh sb="4" eb="6">
      <t>ホウジン</t>
    </rPh>
    <rPh sb="6" eb="9">
      <t>ヨコハマシ</t>
    </rPh>
    <rPh sb="9" eb="11">
      <t>ダンジョ</t>
    </rPh>
    <rPh sb="11" eb="13">
      <t>キョウドウ</t>
    </rPh>
    <rPh sb="13" eb="15">
      <t>サンカク</t>
    </rPh>
    <rPh sb="15" eb="17">
      <t>スイシン</t>
    </rPh>
    <rPh sb="17" eb="19">
      <t>キョウカイ</t>
    </rPh>
    <phoneticPr fontId="24"/>
  </si>
  <si>
    <t>公益財団法人横浜市体育協会</t>
    <rPh sb="0" eb="2">
      <t>コウエキ</t>
    </rPh>
    <rPh sb="2" eb="4">
      <t>ザイダン</t>
    </rPh>
    <rPh sb="4" eb="6">
      <t>ホウジン</t>
    </rPh>
    <rPh sb="6" eb="9">
      <t>ヨコハマシ</t>
    </rPh>
    <rPh sb="9" eb="11">
      <t>タイイク</t>
    </rPh>
    <rPh sb="11" eb="13">
      <t>キョウカイ</t>
    </rPh>
    <phoneticPr fontId="24"/>
  </si>
  <si>
    <t>公益財団法人横浜市芸術文化振興財団</t>
    <rPh sb="0" eb="2">
      <t>コウエキ</t>
    </rPh>
    <rPh sb="2" eb="4">
      <t>ザイダン</t>
    </rPh>
    <rPh sb="4" eb="6">
      <t>ホウジン</t>
    </rPh>
    <rPh sb="6" eb="9">
      <t>ヨコハマシ</t>
    </rPh>
    <rPh sb="9" eb="11">
      <t>ゲイジュツ</t>
    </rPh>
    <rPh sb="11" eb="13">
      <t>ブンカ</t>
    </rPh>
    <rPh sb="13" eb="15">
      <t>シンコウ</t>
    </rPh>
    <rPh sb="15" eb="17">
      <t>ザイダン</t>
    </rPh>
    <phoneticPr fontId="24"/>
  </si>
  <si>
    <t>公益財団法人三溪園保勝会</t>
    <rPh sb="0" eb="2">
      <t>コウエキ</t>
    </rPh>
    <rPh sb="2" eb="4">
      <t>ザイダン</t>
    </rPh>
    <rPh sb="4" eb="6">
      <t>ホウジン</t>
    </rPh>
    <rPh sb="6" eb="9">
      <t>サンケイエン</t>
    </rPh>
    <rPh sb="9" eb="10">
      <t>ホ</t>
    </rPh>
    <rPh sb="10" eb="11">
      <t>ショウ</t>
    </rPh>
    <rPh sb="11" eb="12">
      <t>カイ</t>
    </rPh>
    <phoneticPr fontId="24"/>
  </si>
  <si>
    <t>公益財団法人横浜観光コンベンション・ビューロー</t>
    <rPh sb="0" eb="6">
      <t>コウエキザイダンホウジン</t>
    </rPh>
    <rPh sb="6" eb="8">
      <t>ヨコハマ</t>
    </rPh>
    <rPh sb="8" eb="10">
      <t>カンコウ</t>
    </rPh>
    <phoneticPr fontId="24"/>
  </si>
  <si>
    <t>株式会社横浜国際平和会議場</t>
    <rPh sb="0" eb="4">
      <t>カブシキガイシャ</t>
    </rPh>
    <rPh sb="4" eb="6">
      <t>ヨコハマ</t>
    </rPh>
    <rPh sb="6" eb="8">
      <t>コクサイ</t>
    </rPh>
    <rPh sb="8" eb="10">
      <t>ヘイワ</t>
    </rPh>
    <rPh sb="10" eb="13">
      <t>カイギジョウ</t>
    </rPh>
    <phoneticPr fontId="24"/>
  </si>
  <si>
    <t>財団法人横浜開港150周年協会</t>
    <rPh sb="0" eb="2">
      <t>ザイダン</t>
    </rPh>
    <rPh sb="2" eb="4">
      <t>ホウジン</t>
    </rPh>
    <rPh sb="4" eb="6">
      <t>ヨコハマ</t>
    </rPh>
    <rPh sb="6" eb="8">
      <t>カイコウ</t>
    </rPh>
    <rPh sb="11" eb="13">
      <t>シュウネン</t>
    </rPh>
    <rPh sb="13" eb="15">
      <t>キョウカイ</t>
    </rPh>
    <phoneticPr fontId="24"/>
  </si>
  <si>
    <t>公益財団法人木原記念横浜生命科学振興財団</t>
    <rPh sb="0" eb="2">
      <t>コウエキ</t>
    </rPh>
    <rPh sb="2" eb="4">
      <t>ザイダン</t>
    </rPh>
    <rPh sb="4" eb="6">
      <t>ホウジン</t>
    </rPh>
    <rPh sb="6" eb="8">
      <t>キハラ</t>
    </rPh>
    <rPh sb="8" eb="10">
      <t>キネン</t>
    </rPh>
    <rPh sb="10" eb="12">
      <t>ヨコハマ</t>
    </rPh>
    <rPh sb="12" eb="14">
      <t>セイメイ</t>
    </rPh>
    <rPh sb="14" eb="16">
      <t>カガク</t>
    </rPh>
    <rPh sb="16" eb="18">
      <t>シンコウ</t>
    </rPh>
    <rPh sb="18" eb="20">
      <t>ザイダン</t>
    </rPh>
    <phoneticPr fontId="24"/>
  </si>
  <si>
    <t>公益財団法人横浜企業経営支援財団</t>
    <rPh sb="0" eb="6">
      <t>コウエキザイダンホウジン</t>
    </rPh>
    <rPh sb="6" eb="8">
      <t>ヨコハマ</t>
    </rPh>
    <rPh sb="8" eb="10">
      <t>キギョウ</t>
    </rPh>
    <rPh sb="10" eb="12">
      <t>ケイエイ</t>
    </rPh>
    <rPh sb="12" eb="14">
      <t>シエン</t>
    </rPh>
    <rPh sb="14" eb="16">
      <t>ザイダン</t>
    </rPh>
    <phoneticPr fontId="24"/>
  </si>
  <si>
    <t>公益財団法人横浜市消費者協会</t>
    <rPh sb="0" eb="2">
      <t>コウエキ</t>
    </rPh>
    <rPh sb="2" eb="4">
      <t>ザイダン</t>
    </rPh>
    <rPh sb="4" eb="6">
      <t>ホウジン</t>
    </rPh>
    <rPh sb="6" eb="9">
      <t>ヨコハマシ</t>
    </rPh>
    <rPh sb="9" eb="12">
      <t>ショウヒシャ</t>
    </rPh>
    <rPh sb="12" eb="14">
      <t>キョウカイ</t>
    </rPh>
    <phoneticPr fontId="24"/>
  </si>
  <si>
    <t>公益財団法人横浜市シルバー人材センター</t>
    <rPh sb="0" eb="2">
      <t>コウエキ</t>
    </rPh>
    <rPh sb="2" eb="4">
      <t>ザイダン</t>
    </rPh>
    <rPh sb="4" eb="6">
      <t>ホウジン</t>
    </rPh>
    <rPh sb="6" eb="9">
      <t>ヨコハマシ</t>
    </rPh>
    <rPh sb="13" eb="15">
      <t>ジンザイ</t>
    </rPh>
    <phoneticPr fontId="24"/>
  </si>
  <si>
    <t>株式会社横浜インポートマート</t>
    <rPh sb="0" eb="4">
      <t>カブシキガイシャ</t>
    </rPh>
    <rPh sb="4" eb="6">
      <t>ヨコハマ</t>
    </rPh>
    <phoneticPr fontId="24"/>
  </si>
  <si>
    <t>横浜市場冷蔵株式会社</t>
    <rPh sb="0" eb="2">
      <t>ヨコハマ</t>
    </rPh>
    <rPh sb="2" eb="4">
      <t>シジョウ</t>
    </rPh>
    <rPh sb="4" eb="6">
      <t>レイゾウ</t>
    </rPh>
    <rPh sb="6" eb="10">
      <t>カブシキガイシャ</t>
    </rPh>
    <phoneticPr fontId="24"/>
  </si>
  <si>
    <t>横浜食肉市場株式会社</t>
    <rPh sb="0" eb="2">
      <t>ヨコハマ</t>
    </rPh>
    <rPh sb="2" eb="4">
      <t>ショクニク</t>
    </rPh>
    <rPh sb="4" eb="6">
      <t>シジョウ</t>
    </rPh>
    <rPh sb="6" eb="10">
      <t>カブシキガイシャ</t>
    </rPh>
    <phoneticPr fontId="24"/>
  </si>
  <si>
    <t>株式会社横浜市食肉公社</t>
    <rPh sb="0" eb="4">
      <t>カブシキガイシャ</t>
    </rPh>
    <rPh sb="4" eb="7">
      <t>ヨコハマシ</t>
    </rPh>
    <rPh sb="7" eb="9">
      <t>ショクニク</t>
    </rPh>
    <rPh sb="9" eb="11">
      <t>コウシャ</t>
    </rPh>
    <phoneticPr fontId="24"/>
  </si>
  <si>
    <t>公益財団法人よこはまユース</t>
    <rPh sb="0" eb="2">
      <t>コウエキ</t>
    </rPh>
    <rPh sb="2" eb="4">
      <t>ザイダン</t>
    </rPh>
    <rPh sb="4" eb="6">
      <t>ホウジン</t>
    </rPh>
    <phoneticPr fontId="24"/>
  </si>
  <si>
    <t>財団法人寿町勤労者福祉協会</t>
    <rPh sb="0" eb="2">
      <t>ザイダン</t>
    </rPh>
    <rPh sb="2" eb="4">
      <t>ホウジン</t>
    </rPh>
    <rPh sb="4" eb="6">
      <t>コトブキチョウ</t>
    </rPh>
    <rPh sb="6" eb="9">
      <t>キンロウシャ</t>
    </rPh>
    <rPh sb="9" eb="11">
      <t>フクシ</t>
    </rPh>
    <rPh sb="11" eb="13">
      <t>キョウカイ</t>
    </rPh>
    <phoneticPr fontId="24"/>
  </si>
  <si>
    <t>公益財団法人横浜市総合保健医療財団</t>
    <rPh sb="0" eb="8">
      <t>コウエキザイダンホウジンヨコハマ</t>
    </rPh>
    <rPh sb="8" eb="9">
      <t>シ</t>
    </rPh>
    <rPh sb="9" eb="11">
      <t>ソウゴウ</t>
    </rPh>
    <rPh sb="11" eb="13">
      <t>ホケン</t>
    </rPh>
    <rPh sb="13" eb="15">
      <t>イリョウ</t>
    </rPh>
    <rPh sb="15" eb="17">
      <t>ザイダン</t>
    </rPh>
    <phoneticPr fontId="24"/>
  </si>
  <si>
    <t>公益財団法人横浜市緑の協会</t>
    <rPh sb="0" eb="2">
      <t>コウエキ</t>
    </rPh>
    <rPh sb="2" eb="4">
      <t>ザイダン</t>
    </rPh>
    <rPh sb="4" eb="6">
      <t>ホウジン</t>
    </rPh>
    <rPh sb="6" eb="9">
      <t>ヨコハマシ</t>
    </rPh>
    <rPh sb="9" eb="10">
      <t>ミドリ</t>
    </rPh>
    <rPh sb="11" eb="13">
      <t>キョウカイ</t>
    </rPh>
    <phoneticPr fontId="24"/>
  </si>
  <si>
    <t>公益財団法人横浜市資源循環公社</t>
    <rPh sb="0" eb="2">
      <t>コウエキ</t>
    </rPh>
    <rPh sb="2" eb="4">
      <t>ザイダン</t>
    </rPh>
    <rPh sb="4" eb="6">
      <t>ホウジン</t>
    </rPh>
    <rPh sb="6" eb="9">
      <t>ヨコハマシ</t>
    </rPh>
    <rPh sb="9" eb="11">
      <t>シゲン</t>
    </rPh>
    <rPh sb="11" eb="13">
      <t>ジュンカン</t>
    </rPh>
    <rPh sb="13" eb="15">
      <t>コウシャ</t>
    </rPh>
    <phoneticPr fontId="24"/>
  </si>
  <si>
    <t>横浜市住宅供給公社</t>
    <rPh sb="0" eb="3">
      <t>ヨコハマシ</t>
    </rPh>
    <rPh sb="3" eb="5">
      <t>ジュウタク</t>
    </rPh>
    <rPh sb="5" eb="7">
      <t>キョウキュウ</t>
    </rPh>
    <rPh sb="7" eb="9">
      <t>コウシャ</t>
    </rPh>
    <phoneticPr fontId="24"/>
  </si>
  <si>
    <t>公益財団法人横浜市建築保全公社</t>
    <rPh sb="0" eb="2">
      <t>コウエキ</t>
    </rPh>
    <rPh sb="2" eb="4">
      <t>ザイダン</t>
    </rPh>
    <rPh sb="4" eb="6">
      <t>ホウジン</t>
    </rPh>
    <rPh sb="6" eb="9">
      <t>ヨコハマシ</t>
    </rPh>
    <rPh sb="9" eb="11">
      <t>ケンチク</t>
    </rPh>
    <rPh sb="11" eb="13">
      <t>ホゼン</t>
    </rPh>
    <rPh sb="13" eb="15">
      <t>コウシャ</t>
    </rPh>
    <phoneticPr fontId="24"/>
  </si>
  <si>
    <t>横浜シティ・エア・ターミナル株式会社</t>
    <rPh sb="0" eb="2">
      <t>ヨコハマ</t>
    </rPh>
    <rPh sb="14" eb="18">
      <t>カブシキガイシャ</t>
    </rPh>
    <phoneticPr fontId="24"/>
  </si>
  <si>
    <t>横浜高速鉄道株式会社</t>
    <rPh sb="0" eb="2">
      <t>ヨコハマ</t>
    </rPh>
    <rPh sb="2" eb="4">
      <t>コウソク</t>
    </rPh>
    <rPh sb="4" eb="6">
      <t>テツドウ</t>
    </rPh>
    <rPh sb="6" eb="10">
      <t>カブシキガイシャ</t>
    </rPh>
    <phoneticPr fontId="24"/>
  </si>
  <si>
    <t>一般社団法人横浜みなとみらい２１</t>
    <rPh sb="0" eb="2">
      <t>イッパン</t>
    </rPh>
    <rPh sb="2" eb="4">
      <t>シャダン</t>
    </rPh>
    <rPh sb="4" eb="6">
      <t>ホウジン</t>
    </rPh>
    <rPh sb="6" eb="8">
      <t>ヨコハマ</t>
    </rPh>
    <phoneticPr fontId="24"/>
  </si>
  <si>
    <t>株式会社横浜シーサイドライン</t>
    <rPh sb="0" eb="4">
      <t>カブシキガイシャ</t>
    </rPh>
    <phoneticPr fontId="24"/>
  </si>
  <si>
    <t>株式会社横浜港国際流通センター</t>
    <rPh sb="0" eb="4">
      <t>カブシキガイシャ</t>
    </rPh>
    <rPh sb="4" eb="6">
      <t>ヨコハマ</t>
    </rPh>
    <rPh sb="6" eb="7">
      <t>コウ</t>
    </rPh>
    <rPh sb="7" eb="9">
      <t>コクサイ</t>
    </rPh>
    <rPh sb="9" eb="11">
      <t>リュウツウ</t>
    </rPh>
    <phoneticPr fontId="24"/>
  </si>
  <si>
    <t>横浜港埠頭株式会社</t>
    <rPh sb="0" eb="2">
      <t>ヨコハマ</t>
    </rPh>
    <rPh sb="2" eb="3">
      <t>コウ</t>
    </rPh>
    <rPh sb="3" eb="5">
      <t>フトウ</t>
    </rPh>
    <rPh sb="5" eb="7">
      <t>カブシキ</t>
    </rPh>
    <rPh sb="7" eb="9">
      <t>カイシャ</t>
    </rPh>
    <phoneticPr fontId="24"/>
  </si>
  <si>
    <t>公益財団法人帆船日本丸記念財団</t>
    <rPh sb="0" eb="2">
      <t>コウエキ</t>
    </rPh>
    <rPh sb="2" eb="4">
      <t>ザイダン</t>
    </rPh>
    <rPh sb="4" eb="6">
      <t>ホウジン</t>
    </rPh>
    <rPh sb="6" eb="8">
      <t>ハンセン</t>
    </rPh>
    <rPh sb="8" eb="11">
      <t>ニホンマル</t>
    </rPh>
    <rPh sb="11" eb="13">
      <t>キネン</t>
    </rPh>
    <rPh sb="13" eb="15">
      <t>ザイダン</t>
    </rPh>
    <phoneticPr fontId="24"/>
  </si>
  <si>
    <t>横浜ベイサイドマリーナ株式会社</t>
    <rPh sb="0" eb="2">
      <t>ヨコハマ</t>
    </rPh>
    <rPh sb="11" eb="15">
      <t>カブシキガイシャ</t>
    </rPh>
    <phoneticPr fontId="24"/>
  </si>
  <si>
    <t>横浜ウォーター株式会社</t>
    <rPh sb="0" eb="2">
      <t>ヨコハマ</t>
    </rPh>
    <rPh sb="7" eb="11">
      <t>カブシキガイシャ</t>
    </rPh>
    <phoneticPr fontId="24"/>
  </si>
  <si>
    <t>横浜交通開発株式会社</t>
    <rPh sb="0" eb="2">
      <t>ヨコハマ</t>
    </rPh>
    <rPh sb="2" eb="4">
      <t>コウツウ</t>
    </rPh>
    <rPh sb="4" eb="6">
      <t>カイハツ</t>
    </rPh>
    <rPh sb="6" eb="10">
      <t>カブシキガイシャ</t>
    </rPh>
    <phoneticPr fontId="24"/>
  </si>
  <si>
    <t>公益財団法人横浜市ふるさと歴史財団</t>
    <rPh sb="0" eb="6">
      <t>コウエキザイダンホウジン</t>
    </rPh>
    <rPh sb="6" eb="9">
      <t>ヨコハマシ</t>
    </rPh>
    <rPh sb="13" eb="15">
      <t>レキシ</t>
    </rPh>
    <rPh sb="15" eb="17">
      <t>ザイダン</t>
    </rPh>
    <phoneticPr fontId="24"/>
  </si>
  <si>
    <t>公益財団法人横浜市建築助成公社</t>
    <rPh sb="0" eb="2">
      <t>コウエキ</t>
    </rPh>
    <rPh sb="2" eb="4">
      <t>ザイダン</t>
    </rPh>
    <rPh sb="4" eb="6">
      <t>ホウジン</t>
    </rPh>
    <rPh sb="6" eb="9">
      <t>ヨコハマシ</t>
    </rPh>
    <rPh sb="9" eb="11">
      <t>ケンチク</t>
    </rPh>
    <rPh sb="11" eb="13">
      <t>ジョセイ</t>
    </rPh>
    <rPh sb="13" eb="15">
      <t>コウシャ</t>
    </rPh>
    <phoneticPr fontId="24"/>
  </si>
  <si>
    <t>一般財団法人横浜市道路建設事業団</t>
    <rPh sb="0" eb="2">
      <t>イッパン</t>
    </rPh>
    <rPh sb="2" eb="4">
      <t>ザイダン</t>
    </rPh>
    <rPh sb="4" eb="6">
      <t>ホウジン</t>
    </rPh>
    <rPh sb="6" eb="9">
      <t>ヨコハマシ</t>
    </rPh>
    <rPh sb="9" eb="11">
      <t>ドウロ</t>
    </rPh>
    <rPh sb="11" eb="13">
      <t>ケンセツ</t>
    </rPh>
    <rPh sb="13" eb="16">
      <t>ジギョウダン</t>
    </rPh>
    <phoneticPr fontId="24"/>
  </si>
  <si>
    <t>公益財団法人川崎・横浜公害保健センター</t>
    <rPh sb="0" eb="2">
      <t>コウエキ</t>
    </rPh>
    <rPh sb="2" eb="4">
      <t>ザイダン</t>
    </rPh>
    <rPh sb="4" eb="6">
      <t>ホウジン</t>
    </rPh>
    <rPh sb="6" eb="8">
      <t>カワサキ</t>
    </rPh>
    <rPh sb="9" eb="11">
      <t>ヨコハマ</t>
    </rPh>
    <rPh sb="11" eb="13">
      <t>コウガイ</t>
    </rPh>
    <rPh sb="13" eb="15">
      <t>ホケン</t>
    </rPh>
    <phoneticPr fontId="24"/>
  </si>
  <si>
    <t>財団法人シルクセンター国際貿易観光会館</t>
    <rPh sb="0" eb="2">
      <t>ザイダン</t>
    </rPh>
    <rPh sb="2" eb="4">
      <t>ホウジン</t>
    </rPh>
    <rPh sb="11" eb="13">
      <t>コクサイ</t>
    </rPh>
    <rPh sb="13" eb="15">
      <t>ボウエキ</t>
    </rPh>
    <rPh sb="15" eb="17">
      <t>カンコウ</t>
    </rPh>
    <rPh sb="17" eb="19">
      <t>カイカン</t>
    </rPh>
    <phoneticPr fontId="24"/>
  </si>
  <si>
    <t>神奈川県住宅供給公社</t>
    <rPh sb="0" eb="4">
      <t>カナガワケン</t>
    </rPh>
    <rPh sb="4" eb="6">
      <t>ジュウタク</t>
    </rPh>
    <rPh sb="6" eb="8">
      <t>キョウキュウ</t>
    </rPh>
    <rPh sb="8" eb="10">
      <t>コウシャ</t>
    </rPh>
    <phoneticPr fontId="24"/>
  </si>
  <si>
    <t>公立大学法人横浜市立大学</t>
    <rPh sb="0" eb="2">
      <t>コウリツ</t>
    </rPh>
    <rPh sb="2" eb="4">
      <t>ダイガク</t>
    </rPh>
    <rPh sb="4" eb="6">
      <t>ホウジン</t>
    </rPh>
    <rPh sb="6" eb="10">
      <t>ヨコハマシリツ</t>
    </rPh>
    <rPh sb="10" eb="12">
      <t>ダイガク</t>
    </rPh>
    <phoneticPr fontId="24"/>
  </si>
  <si>
    <t>○</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</si>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</sst>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91" fontId="26" fillId="7" borderId="17" xfId="30" applyNumberFormat="1" applyFont="1" applyFill="1" applyBorder="1" applyAlignment="1" applyProtection="1">
      <alignment horizontal="right" vertical="center" shrinkToFit="1"/>
      <protection locked="0"/>
    </xf>
    <xf numFmtId="191" fontId="26" fillId="7" borderId="18" xfId="30" applyNumberFormat="1" applyFont="1" applyFill="1" applyBorder="1" applyAlignment="1" applyProtection="1">
      <alignment horizontal="right" vertical="center" shrinkToFit="1"/>
      <protection locked="0"/>
    </xf>
    <xf numFmtId="191"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0" fontId="26" fillId="0" borderId="117" xfId="30" applyFont="1" applyBorder="1" applyAlignment="1" applyProtection="1">
      <alignment horizontal="left" vertical="center" shrinkToFit="1"/>
      <protection locked="0"/>
    </xf>
    <xf numFmtId="0" fontId="26" fillId="0" borderId="119" xfId="30" applyFont="1" applyBorder="1" applyAlignment="1" applyProtection="1">
      <alignment horizontal="left" vertical="center" shrinkToFit="1"/>
      <protection locked="0"/>
    </xf>
    <xf numFmtId="0" fontId="26" fillId="0" borderId="138" xfId="30" applyFont="1" applyBorder="1" applyAlignment="1" applyProtection="1">
      <alignment horizontal="left" vertical="center" shrinkToFit="1"/>
      <protection locked="0"/>
    </xf>
    <xf numFmtId="0" fontId="26" fillId="0" borderId="189" xfId="30" applyFont="1" applyBorder="1" applyAlignment="1" applyProtection="1">
      <alignment horizontal="left" vertical="center" shrinkToFit="1"/>
      <protection locked="0"/>
    </xf>
    <xf numFmtId="0" fontId="26" fillId="0" borderId="190" xfId="30" applyFont="1" applyBorder="1" applyAlignment="1" applyProtection="1">
      <alignment horizontal="left" vertical="center" shrinkToFit="1"/>
      <protection locked="0"/>
    </xf>
    <xf numFmtId="0" fontId="26" fillId="0" borderId="125" xfId="30" applyFont="1" applyBorder="1" applyAlignment="1" applyProtection="1">
      <alignment horizontal="left" vertical="center" shrinkToFit="1"/>
      <protection locked="0"/>
    </xf>
    <xf numFmtId="0" fontId="26" fillId="0" borderId="146" xfId="30" applyFont="1" applyBorder="1" applyAlignment="1" applyProtection="1">
      <alignment horizontal="left" vertical="center" shrinkToFit="1"/>
      <protection locked="0"/>
    </xf>
    <xf numFmtId="0" fontId="26" fillId="0" borderId="188" xfId="30" applyFont="1" applyBorder="1" applyAlignment="1" applyProtection="1">
      <alignment horizontal="lef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91" fontId="26" fillId="7" borderId="17" xfId="33" applyNumberFormat="1" applyFont="1" applyFill="1" applyBorder="1" applyAlignment="1" applyProtection="1">
      <alignment horizontal="right" vertical="center" shrinkToFit="1"/>
      <protection locked="0"/>
    </xf>
    <xf numFmtId="191" fontId="26" fillId="7" borderId="18" xfId="33" applyNumberFormat="1" applyFont="1" applyFill="1" applyBorder="1" applyAlignment="1" applyProtection="1">
      <alignment horizontal="right" vertical="center" shrinkToFit="1"/>
      <protection locked="0"/>
    </xf>
    <xf numFmtId="191"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55769</c:v>
                </c:pt>
                <c:pt idx="1">
                  <c:v>52334</c:v>
                </c:pt>
                <c:pt idx="2">
                  <c:v>48794</c:v>
                </c:pt>
                <c:pt idx="3">
                  <c:v>47129</c:v>
                </c:pt>
                <c:pt idx="4">
                  <c:v>50848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53678</c:v>
                </c:pt>
                <c:pt idx="1">
                  <c:v>45307</c:v>
                </c:pt>
                <c:pt idx="2">
                  <c:v>45149</c:v>
                </c:pt>
                <c:pt idx="3">
                  <c:v>46203</c:v>
                </c:pt>
                <c:pt idx="4">
                  <c:v>49782</c:v>
                </c:pt>
              </c:numCache>
            </c:numRef>
          </c:val>
          <c:smooth val="0"/>
        </c:ser>
        <c:dLbls>
          <c:showLegendKey val="0"/>
          <c:showVal val="0"/>
          <c:showCatName val="0"/>
          <c:showSerName val="0"/>
          <c:showPercent val="0"/>
          <c:showBubbleSize val="0"/>
        </c:dLbls>
        <c:marker val="1"/>
        <c:smooth val="0"/>
        <c:axId val="99467648"/>
        <c:axId val="99469568"/>
      </c:lineChart>
      <c:catAx>
        <c:axId val="994676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469568"/>
        <c:crosses val="autoZero"/>
        <c:auto val="1"/>
        <c:lblAlgn val="ctr"/>
        <c:lblOffset val="100"/>
        <c:tickLblSkip val="1"/>
        <c:tickMarkSkip val="1"/>
        <c:noMultiLvlLbl val="0"/>
      </c:catAx>
      <c:valAx>
        <c:axId val="9946956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467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0.49</c:v>
                </c:pt>
                <c:pt idx="1">
                  <c:v>1.18</c:v>
                </c:pt>
                <c:pt idx="2">
                  <c:v>1.36</c:v>
                </c:pt>
                <c:pt idx="3">
                  <c:v>1.02</c:v>
                </c:pt>
                <c:pt idx="4">
                  <c:v>2.23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1.91</c:v>
                </c:pt>
                <c:pt idx="1">
                  <c:v>2.02</c:v>
                </c:pt>
                <c:pt idx="2">
                  <c:v>1.36</c:v>
                </c:pt>
                <c:pt idx="3">
                  <c:v>1.59</c:v>
                </c:pt>
                <c:pt idx="4">
                  <c:v>2.2999999999999998</c:v>
                </c:pt>
              </c:numCache>
            </c:numRef>
          </c:val>
        </c:ser>
        <c:dLbls>
          <c:showLegendKey val="0"/>
          <c:showVal val="0"/>
          <c:showCatName val="0"/>
          <c:showSerName val="0"/>
          <c:showPercent val="0"/>
          <c:showBubbleSize val="0"/>
        </c:dLbls>
        <c:gapWidth val="250"/>
        <c:overlap val="100"/>
        <c:axId val="100011008"/>
        <c:axId val="1000131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-0.33</c:v>
                </c:pt>
                <c:pt idx="1">
                  <c:v>0.73</c:v>
                </c:pt>
                <c:pt idx="2">
                  <c:v>-0.71</c:v>
                </c:pt>
                <c:pt idx="3">
                  <c:v>-0.45</c:v>
                </c:pt>
                <c:pt idx="4">
                  <c:v>1.89</c:v>
                </c:pt>
              </c:numCache>
            </c:numRef>
          </c:val>
          <c:smooth val="0"/>
        </c:ser>
        <c:dLbls>
          <c:showLegendKey val="0"/>
          <c:showVal val="0"/>
          <c:showCatName val="0"/>
          <c:showSerName val="0"/>
          <c:showPercent val="0"/>
          <c:showBubbleSize val="0"/>
        </c:dLbls>
        <c:marker val="1"/>
        <c:smooth val="0"/>
        <c:axId val="100011008"/>
        <c:axId val="100013184"/>
      </c:lineChart>
      <c:catAx>
        <c:axId val="100011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013184"/>
        <c:crosses val="autoZero"/>
        <c:auto val="1"/>
        <c:lblAlgn val="ctr"/>
        <c:lblOffset val="100"/>
        <c:tickLblSkip val="1"/>
        <c:tickMarkSkip val="1"/>
        <c:noMultiLvlLbl val="0"/>
      </c:catAx>
      <c:valAx>
        <c:axId val="100013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011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0.97</c:v>
                </c:pt>
                <c:pt idx="2">
                  <c:v>#N/A</c:v>
                </c:pt>
                <c:pt idx="3">
                  <c:v>1.1399999999999999</c:v>
                </c:pt>
                <c:pt idx="4">
                  <c:v>#N/A</c:v>
                </c:pt>
                <c:pt idx="5">
                  <c:v>1.04</c:v>
                </c:pt>
                <c:pt idx="6">
                  <c:v>#N/A</c:v>
                </c:pt>
                <c:pt idx="7">
                  <c:v>1.06</c:v>
                </c:pt>
                <c:pt idx="8">
                  <c:v>#N/A</c:v>
                </c:pt>
                <c:pt idx="9">
                  <c:v>1.05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工業用水道事業会計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0.27</c:v>
                </c:pt>
                <c:pt idx="2">
                  <c:v>#N/A</c:v>
                </c:pt>
                <c:pt idx="3">
                  <c:v>0.26</c:v>
                </c:pt>
                <c:pt idx="4">
                  <c:v>#N/A</c:v>
                </c:pt>
                <c:pt idx="5">
                  <c:v>0.28999999999999998</c:v>
                </c:pt>
                <c:pt idx="6">
                  <c:v>#N/A</c:v>
                </c:pt>
                <c:pt idx="7">
                  <c:v>0.33</c:v>
                </c:pt>
                <c:pt idx="8">
                  <c:v>#N/A</c:v>
                </c:pt>
                <c:pt idx="9">
                  <c:v>0.44</c:v>
                </c:pt>
              </c:numCache>
            </c:numRef>
          </c:val>
        </c:ser>
        <c:ser>
          <c:idx val="3"/>
          <c:order val="3"/>
          <c:tx>
            <c:strRef>
              <c:f>データシート!$A$30</c:f>
              <c:strCache>
                <c:ptCount val="1"/>
                <c:pt idx="0">
                  <c:v>公共事業用地費会計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0.35</c:v>
                </c:pt>
                <c:pt idx="2">
                  <c:v>#N/A</c:v>
                </c:pt>
                <c:pt idx="3">
                  <c:v>0.33</c:v>
                </c:pt>
                <c:pt idx="4">
                  <c:v>#N/A</c:v>
                </c:pt>
                <c:pt idx="5">
                  <c:v>0.28999999999999998</c:v>
                </c:pt>
                <c:pt idx="6">
                  <c:v>#N/A</c:v>
                </c:pt>
                <c:pt idx="7">
                  <c:v>0.3</c:v>
                </c:pt>
                <c:pt idx="8">
                  <c:v>#N/A</c:v>
                </c:pt>
                <c:pt idx="9">
                  <c:v>0.59</c:v>
                </c:pt>
              </c:numCache>
            </c:numRef>
          </c:val>
        </c:ser>
        <c:ser>
          <c:idx val="4"/>
          <c:order val="4"/>
          <c:tx>
            <c:strRef>
              <c:f>データシート!$A$31</c:f>
              <c:strCache>
                <c:ptCount val="1"/>
                <c:pt idx="0">
                  <c:v>高速鉄道事業会計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0.1</c:v>
                </c:pt>
                <c:pt idx="8">
                  <c:v>#N/A</c:v>
                </c:pt>
                <c:pt idx="9">
                  <c:v>0.68</c:v>
                </c:pt>
              </c:numCache>
            </c:numRef>
          </c:val>
        </c:ser>
        <c:ser>
          <c:idx val="5"/>
          <c:order val="5"/>
          <c:tx>
            <c:strRef>
              <c:f>データシート!$A$32</c:f>
              <c:strCache>
                <c:ptCount val="1"/>
                <c:pt idx="0">
                  <c:v>自動車事業会計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0.39</c:v>
                </c:pt>
                <c:pt idx="2">
                  <c:v>#N/A</c:v>
                </c:pt>
                <c:pt idx="3">
                  <c:v>0.51</c:v>
                </c:pt>
                <c:pt idx="4">
                  <c:v>#N/A</c:v>
                </c:pt>
                <c:pt idx="5">
                  <c:v>0.57999999999999996</c:v>
                </c:pt>
                <c:pt idx="6">
                  <c:v>#N/A</c:v>
                </c:pt>
                <c:pt idx="7">
                  <c:v>0.63</c:v>
                </c:pt>
                <c:pt idx="8">
                  <c:v>#N/A</c:v>
                </c:pt>
                <c:pt idx="9">
                  <c:v>0.71</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0.15</c:v>
                </c:pt>
                <c:pt idx="2">
                  <c:v>#N/A</c:v>
                </c:pt>
                <c:pt idx="3">
                  <c:v>0.61</c:v>
                </c:pt>
                <c:pt idx="4">
                  <c:v>#N/A</c:v>
                </c:pt>
                <c:pt idx="5">
                  <c:v>0.72</c:v>
                </c:pt>
                <c:pt idx="6">
                  <c:v>#N/A</c:v>
                </c:pt>
                <c:pt idx="7">
                  <c:v>0.16</c:v>
                </c:pt>
                <c:pt idx="8">
                  <c:v>#N/A</c:v>
                </c:pt>
                <c:pt idx="9">
                  <c:v>0.92</c:v>
                </c:pt>
              </c:numCache>
            </c:numRef>
          </c:val>
        </c:ser>
        <c:ser>
          <c:idx val="7"/>
          <c:order val="7"/>
          <c:tx>
            <c:strRef>
              <c:f>データシート!$A$34</c:f>
              <c:strCache>
                <c:ptCount val="1"/>
                <c:pt idx="0">
                  <c:v>国民健康保険事業費会計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2.29</c:v>
                </c:pt>
                <c:pt idx="1">
                  <c:v>#N/A</c:v>
                </c:pt>
                <c:pt idx="2">
                  <c:v>2.61</c:v>
                </c:pt>
                <c:pt idx="3">
                  <c:v>#N/A</c:v>
                </c:pt>
                <c:pt idx="4">
                  <c:v>1.1499999999999999</c:v>
                </c:pt>
                <c:pt idx="5">
                  <c:v>#N/A</c:v>
                </c:pt>
                <c:pt idx="6">
                  <c:v>0.04</c:v>
                </c:pt>
                <c:pt idx="7">
                  <c:v>#N/A</c:v>
                </c:pt>
                <c:pt idx="8">
                  <c:v>#N/A</c:v>
                </c:pt>
                <c:pt idx="9">
                  <c:v>1.42</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2.5299999999999998</c:v>
                </c:pt>
                <c:pt idx="2">
                  <c:v>#N/A</c:v>
                </c:pt>
                <c:pt idx="3">
                  <c:v>1.52</c:v>
                </c:pt>
                <c:pt idx="4">
                  <c:v>#N/A</c:v>
                </c:pt>
                <c:pt idx="5">
                  <c:v>0.89</c:v>
                </c:pt>
                <c:pt idx="6">
                  <c:v>#N/A</c:v>
                </c:pt>
                <c:pt idx="7">
                  <c:v>1.1299999999999999</c:v>
                </c:pt>
                <c:pt idx="8">
                  <c:v>#N/A</c:v>
                </c:pt>
                <c:pt idx="9">
                  <c:v>1.46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3.24</c:v>
                </c:pt>
                <c:pt idx="2">
                  <c:v>#N/A</c:v>
                </c:pt>
                <c:pt idx="3">
                  <c:v>3.04</c:v>
                </c:pt>
                <c:pt idx="4">
                  <c:v>#N/A</c:v>
                </c:pt>
                <c:pt idx="5">
                  <c:v>3.22</c:v>
                </c:pt>
                <c:pt idx="6">
                  <c:v>#N/A</c:v>
                </c:pt>
                <c:pt idx="7">
                  <c:v>2.99</c:v>
                </c:pt>
                <c:pt idx="8">
                  <c:v>#N/A</c:v>
                </c:pt>
                <c:pt idx="9">
                  <c:v>3.4</c:v>
                </c:pt>
              </c:numCache>
            </c:numRef>
          </c:val>
        </c:ser>
        <c:dLbls>
          <c:showLegendKey val="0"/>
          <c:showVal val="0"/>
          <c:showCatName val="0"/>
          <c:showSerName val="0"/>
          <c:showPercent val="0"/>
          <c:showBubbleSize val="0"/>
        </c:dLbls>
        <c:gapWidth val="150"/>
        <c:overlap val="100"/>
        <c:axId val="101291520"/>
        <c:axId val="101293056"/>
      </c:barChart>
      <c:catAx>
        <c:axId val="101291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293056"/>
        <c:crosses val="autoZero"/>
        <c:auto val="1"/>
        <c:lblAlgn val="ctr"/>
        <c:lblOffset val="100"/>
        <c:tickLblSkip val="1"/>
        <c:tickMarkSkip val="1"/>
        <c:noMultiLvlLbl val="0"/>
      </c:catAx>
      <c:valAx>
        <c:axId val="101293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291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178398</c:v>
                </c:pt>
                <c:pt idx="5">
                  <c:v>181451</c:v>
                </c:pt>
                <c:pt idx="8">
                  <c:v>180136</c:v>
                </c:pt>
                <c:pt idx="11">
                  <c:v>177969</c:v>
                </c:pt>
                <c:pt idx="14">
                  <c:v>178200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57</c:v>
                </c:pt>
                <c:pt idx="3">
                  <c:v>10</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701</c:v>
                </c:pt>
                <c:pt idx="3">
                  <c:v>1932</c:v>
                </c:pt>
                <c:pt idx="6">
                  <c:v>1012</c:v>
                </c:pt>
                <c:pt idx="9">
                  <c:v>1308</c:v>
                </c:pt>
                <c:pt idx="12">
                  <c:v>1649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74393</c:v>
                </c:pt>
                <c:pt idx="3">
                  <c:v>69459</c:v>
                </c:pt>
                <c:pt idx="6">
                  <c:v>66893</c:v>
                </c:pt>
                <c:pt idx="9">
                  <c:v>65397</c:v>
                </c:pt>
                <c:pt idx="12">
                  <c:v>63039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74155</c:v>
                </c:pt>
                <c:pt idx="3">
                  <c:v>76243</c:v>
                </c:pt>
                <c:pt idx="6">
                  <c:v>79354</c:v>
                </c:pt>
                <c:pt idx="9">
                  <c:v>79687</c:v>
                </c:pt>
                <c:pt idx="12">
                  <c:v>78841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40987</c:v>
                </c:pt>
                <c:pt idx="3">
                  <c:v>34292</c:v>
                </c:pt>
                <c:pt idx="6">
                  <c:v>29856</c:v>
                </c:pt>
                <c:pt idx="9">
                  <c:v>38508</c:v>
                </c:pt>
                <c:pt idx="12">
                  <c:v>47405</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111347</c:v>
                </c:pt>
                <c:pt idx="3">
                  <c:v>108504</c:v>
                </c:pt>
                <c:pt idx="6">
                  <c:v>103475</c:v>
                </c:pt>
                <c:pt idx="9">
                  <c:v>101189</c:v>
                </c:pt>
                <c:pt idx="12">
                  <c:v>98626</c:v>
                </c:pt>
              </c:numCache>
            </c:numRef>
          </c:val>
        </c:ser>
        <c:dLbls>
          <c:showLegendKey val="0"/>
          <c:showVal val="0"/>
          <c:showCatName val="0"/>
          <c:showSerName val="0"/>
          <c:showPercent val="0"/>
          <c:showBubbleSize val="0"/>
        </c:dLbls>
        <c:gapWidth val="100"/>
        <c:overlap val="100"/>
        <c:axId val="106509440"/>
        <c:axId val="106511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123242</c:v>
                </c:pt>
                <c:pt idx="2">
                  <c:v>#N/A</c:v>
                </c:pt>
                <c:pt idx="3">
                  <c:v>#N/A</c:v>
                </c:pt>
                <c:pt idx="4">
                  <c:v>108989</c:v>
                </c:pt>
                <c:pt idx="5">
                  <c:v>#N/A</c:v>
                </c:pt>
                <c:pt idx="6">
                  <c:v>#N/A</c:v>
                </c:pt>
                <c:pt idx="7">
                  <c:v>100455</c:v>
                </c:pt>
                <c:pt idx="8">
                  <c:v>#N/A</c:v>
                </c:pt>
                <c:pt idx="9">
                  <c:v>#N/A</c:v>
                </c:pt>
                <c:pt idx="10">
                  <c:v>108121</c:v>
                </c:pt>
                <c:pt idx="11">
                  <c:v>#N/A</c:v>
                </c:pt>
                <c:pt idx="12">
                  <c:v>#N/A</c:v>
                </c:pt>
                <c:pt idx="13">
                  <c:v>111360</c:v>
                </c:pt>
                <c:pt idx="14">
                  <c:v>#N/A</c:v>
                </c:pt>
              </c:numCache>
            </c:numRef>
          </c:val>
          <c:smooth val="0"/>
        </c:ser>
        <c:dLbls>
          <c:showLegendKey val="0"/>
          <c:showVal val="0"/>
          <c:showCatName val="0"/>
          <c:showSerName val="0"/>
          <c:showPercent val="0"/>
          <c:showBubbleSize val="0"/>
        </c:dLbls>
        <c:marker val="1"/>
        <c:smooth val="0"/>
        <c:axId val="106509440"/>
        <c:axId val="106511360"/>
      </c:lineChart>
      <c:catAx>
        <c:axId val="106509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11360"/>
        <c:crosses val="autoZero"/>
        <c:auto val="1"/>
        <c:lblAlgn val="ctr"/>
        <c:lblOffset val="100"/>
        <c:tickLblSkip val="1"/>
        <c:tickMarkSkip val="1"/>
        <c:noMultiLvlLbl val="0"/>
      </c:catAx>
      <c:valAx>
        <c:axId val="106511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09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1393682</c:v>
                </c:pt>
                <c:pt idx="5">
                  <c:v>1410153</c:v>
                </c:pt>
                <c:pt idx="8">
                  <c:v>1393812</c:v>
                </c:pt>
                <c:pt idx="11">
                  <c:v>1408845</c:v>
                </c:pt>
                <c:pt idx="14">
                  <c:v>1400502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755216</c:v>
                </c:pt>
                <c:pt idx="5">
                  <c:v>772448</c:v>
                </c:pt>
                <c:pt idx="8">
                  <c:v>797695</c:v>
                </c:pt>
                <c:pt idx="11">
                  <c:v>770652</c:v>
                </c:pt>
                <c:pt idx="14">
                  <c:v>695267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70395</c:v>
                </c:pt>
                <c:pt idx="5">
                  <c:v>113887</c:v>
                </c:pt>
                <c:pt idx="8">
                  <c:v>156618</c:v>
                </c:pt>
                <c:pt idx="11">
                  <c:v>186548</c:v>
                </c:pt>
                <c:pt idx="14">
                  <c:v>158910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1503</c:v>
                </c:pt>
                <c:pt idx="3">
                  <c:v>1503</c:v>
                </c:pt>
                <c:pt idx="6">
                  <c:v>1503</c:v>
                </c:pt>
                <c:pt idx="9">
                  <c:v>1503</c:v>
                </c:pt>
                <c:pt idx="12">
                  <c:v>1503</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291914</c:v>
                </c:pt>
                <c:pt idx="3">
                  <c:v>264375</c:v>
                </c:pt>
                <c:pt idx="6">
                  <c:v>248451</c:v>
                </c:pt>
                <c:pt idx="9">
                  <c:v>234717</c:v>
                </c:pt>
                <c:pt idx="12">
                  <c:v>81409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192505</c:v>
                </c:pt>
                <c:pt idx="3">
                  <c:v>190621</c:v>
                </c:pt>
                <c:pt idx="6">
                  <c:v>181912</c:v>
                </c:pt>
                <c:pt idx="9">
                  <c:v>180489</c:v>
                </c:pt>
                <c:pt idx="12">
                  <c:v>169247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4693</c:v>
                </c:pt>
                <c:pt idx="3">
                  <c:v>3975</c:v>
                </c:pt>
                <c:pt idx="6">
                  <c:v>3295</c:v>
                </c:pt>
                <c:pt idx="9">
                  <c:v>2652</c:v>
                </c:pt>
                <c:pt idx="12">
                  <c:v>2043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964823</c:v>
                </c:pt>
                <c:pt idx="3">
                  <c:v>913098</c:v>
                </c:pt>
                <c:pt idx="6">
                  <c:v>854934</c:v>
                </c:pt>
                <c:pt idx="9">
                  <c:v>788742</c:v>
                </c:pt>
                <c:pt idx="12">
                  <c:v>745137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7930</c:v>
                </c:pt>
                <c:pt idx="3">
                  <c:v>9316</c:v>
                </c:pt>
                <c:pt idx="6">
                  <c:v>12673</c:v>
                </c:pt>
                <c:pt idx="9">
                  <c:v>17204</c:v>
                </c:pt>
                <c:pt idx="12">
                  <c:v>15704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2452932</c:v>
                </c:pt>
                <c:pt idx="3">
                  <c:v>2477559</c:v>
                </c:pt>
                <c:pt idx="6">
                  <c:v>2500035</c:v>
                </c:pt>
                <c:pt idx="9">
                  <c:v>2520347</c:v>
                </c:pt>
                <c:pt idx="12">
                  <c:v>2623876</c:v>
                </c:pt>
              </c:numCache>
            </c:numRef>
          </c:val>
        </c:ser>
        <c:dLbls>
          <c:showLegendKey val="0"/>
          <c:showVal val="0"/>
          <c:showCatName val="0"/>
          <c:showSerName val="0"/>
          <c:showPercent val="0"/>
          <c:showBubbleSize val="0"/>
        </c:dLbls>
        <c:gapWidth val="100"/>
        <c:overlap val="100"/>
        <c:axId val="106662912"/>
        <c:axId val="106685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1697006</c:v>
                </c:pt>
                <c:pt idx="2">
                  <c:v>#N/A</c:v>
                </c:pt>
                <c:pt idx="3">
                  <c:v>#N/A</c:v>
                </c:pt>
                <c:pt idx="4">
                  <c:v>1563958</c:v>
                </c:pt>
                <c:pt idx="5">
                  <c:v>#N/A</c:v>
                </c:pt>
                <c:pt idx="6">
                  <c:v>#N/A</c:v>
                </c:pt>
                <c:pt idx="7">
                  <c:v>1454678</c:v>
                </c:pt>
                <c:pt idx="8">
                  <c:v>#N/A</c:v>
                </c:pt>
                <c:pt idx="9">
                  <c:v>#N/A</c:v>
                </c:pt>
                <c:pt idx="10">
                  <c:v>1379609</c:v>
                </c:pt>
                <c:pt idx="11">
                  <c:v>#N/A</c:v>
                </c:pt>
                <c:pt idx="12">
                  <c:v>#N/A</c:v>
                </c:pt>
                <c:pt idx="13">
                  <c:v>1384238</c:v>
                </c:pt>
                <c:pt idx="14">
                  <c:v>#N/A</c:v>
                </c:pt>
              </c:numCache>
            </c:numRef>
          </c:val>
          <c:smooth val="0"/>
        </c:ser>
        <c:dLbls>
          <c:showLegendKey val="0"/>
          <c:showVal val="0"/>
          <c:showCatName val="0"/>
          <c:showSerName val="0"/>
          <c:showPercent val="0"/>
          <c:showBubbleSize val="0"/>
        </c:dLbls>
        <c:marker val="1"/>
        <c:smooth val="0"/>
        <c:axId val="106662912"/>
        <c:axId val="106685568"/>
      </c:lineChart>
      <c:catAx>
        <c:axId val="106662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685568"/>
        <c:crosses val="autoZero"/>
        <c:auto val="1"/>
        <c:lblAlgn val="ctr"/>
        <c:lblOffset val="100"/>
        <c:tickLblSkip val="1"/>
        <c:tickMarkSkip val="1"/>
        <c:noMultiLvlLbl val="0"/>
      </c:catAx>
      <c:valAx>
        <c:axId val="106685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62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神奈川県横浜市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3,714,200
3,638,917
437.57
1,598,029,363
1,558,218,510
18,200,647
814,600,213
2,350,280,372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198.7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a:solidFill>
                <a:srgbClr val="FF0000"/>
              </a:solidFill>
              <a:latin typeface="ＭＳ Ｐゴシック"/>
            </a:rPr>
            <a:t>　</a:t>
          </a:r>
          <a:r>
            <a:rPr lang="ja-JP" altLang="ja-JP" sz="1200" b="0" i="0" baseline="0">
              <a:solidFill>
                <a:schemeClr val="dk1"/>
              </a:solidFill>
              <a:effectLst/>
              <a:latin typeface="+mn-lt"/>
              <a:ea typeface="+mn-ea"/>
              <a:cs typeface="+mn-cs"/>
            </a:rPr>
            <a:t>税収は増加したものの、それ以上に、保健衛生費などの基準財政需要額が大幅に増加しているため、財政力指数は低下傾向にあります。</a:t>
          </a:r>
          <a:endParaRPr lang="ja-JP" altLang="ja-JP" sz="1200">
            <a:effectLst/>
          </a:endParaRPr>
        </a:p>
        <a:p>
          <a:pPr rtl="0"/>
          <a:r>
            <a:rPr lang="ja-JP" altLang="ja-JP" sz="1200" b="0" i="0" baseline="0">
              <a:solidFill>
                <a:schemeClr val="dk1"/>
              </a:solidFill>
              <a:effectLst/>
              <a:latin typeface="+mn-lt"/>
              <a:ea typeface="+mn-ea"/>
              <a:cs typeface="+mn-cs"/>
            </a:rPr>
            <a:t>　なお、平成</a:t>
          </a:r>
          <a:r>
            <a:rPr lang="en-US" altLang="ja-JP" sz="1200" b="0" i="0" baseline="0">
              <a:solidFill>
                <a:schemeClr val="dk1"/>
              </a:solidFill>
              <a:effectLst/>
              <a:latin typeface="+mn-lt"/>
              <a:ea typeface="+mn-ea"/>
              <a:cs typeface="+mn-cs"/>
            </a:rPr>
            <a:t>22</a:t>
          </a:r>
          <a:r>
            <a:rPr lang="ja-JP" altLang="ja-JP" sz="1200" b="0" i="0" baseline="0">
              <a:solidFill>
                <a:schemeClr val="dk1"/>
              </a:solidFill>
              <a:effectLst/>
              <a:latin typeface="+mn-lt"/>
              <a:ea typeface="+mn-ea"/>
              <a:cs typeface="+mn-cs"/>
            </a:rPr>
            <a:t>年度までの財政力指数</a:t>
          </a:r>
          <a:r>
            <a:rPr lang="en-US" altLang="ja-JP" sz="1200" b="0" i="0" baseline="0">
              <a:solidFill>
                <a:schemeClr val="dk1"/>
              </a:solidFill>
              <a:effectLst/>
              <a:latin typeface="+mn-lt"/>
              <a:ea typeface="+mn-ea"/>
              <a:cs typeface="+mn-cs"/>
            </a:rPr>
            <a:t>1.00</a:t>
          </a:r>
          <a:r>
            <a:rPr lang="ja-JP" altLang="ja-JP" sz="1200" b="0" i="0" baseline="0">
              <a:solidFill>
                <a:schemeClr val="dk1"/>
              </a:solidFill>
              <a:effectLst/>
              <a:latin typeface="+mn-lt"/>
              <a:ea typeface="+mn-ea"/>
              <a:cs typeface="+mn-cs"/>
            </a:rPr>
            <a:t>以上であるなど、他の政令市と比べ高い水準で推移していますが、臨時財政対策債発行可能額が大きいことが要因の一つであり、財政力指数が高いことが単純に良好な財政状況であることをあらわしているものではありません。</a:t>
          </a:r>
          <a:endParaRPr lang="ja-JP" altLang="ja-JP" sz="1200">
            <a:effectLst/>
          </a:endParaRPr>
        </a:p>
        <a:p>
          <a:endParaRPr kumimoji="1" lang="ja-JP" altLang="en-US" sz="1200">
            <a:solidFill>
              <a:srgbClr val="FF0000"/>
            </a:solidFill>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90170</xdr:rowOff>
    </xdr:to>
    <xdr:cxnSp macro="">
      <xdr:nvCxnSpPr>
        <xdr:cNvPr id="61" name="直線コネクタ 60"/>
        <xdr:cNvCxnSpPr/>
      </xdr:nvCxnSpPr>
      <xdr:spPr>
        <a:xfrm flipV="1">
          <a:off x="4953000" y="626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62247</xdr:rowOff>
    </xdr:from>
    <xdr:ext cx="762000" cy="259045"/>
    <xdr:sp macro="" textlink="">
      <xdr:nvSpPr>
        <xdr:cNvPr id="62" name="財政力最小値テキスト"/>
        <xdr:cNvSpPr txBox="1"/>
      </xdr:nvSpPr>
      <xdr:spPr>
        <a:xfrm>
          <a:off x="5041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0.68</a:t>
          </a:r>
          <a:endParaRPr kumimoji="1" lang="ja-JP" altLang="en-US" sz="1000" b="1">
            <a:latin typeface="ＭＳ Ｐゴシック"/>
          </a:endParaRPr>
        </a:p>
      </xdr:txBody>
    </xdr:sp>
    <xdr:clientData/>
  </xdr:oneCellAnchor>
  <xdr:twoCellAnchor>
    <xdr:from>
      <xdr:col>7</xdr:col>
      <xdr:colOff>63500</xdr:colOff>
      <xdr:row>45</xdr:row>
      <xdr:rowOff>90170</xdr:rowOff>
    </xdr:from>
    <xdr:to>
      <xdr:col>7</xdr:col>
      <xdr:colOff>241300</xdr:colOff>
      <xdr:row>45</xdr:row>
      <xdr:rowOff>90170</xdr:rowOff>
    </xdr:to>
    <xdr:cxnSp macro="">
      <xdr:nvCxnSpPr>
        <xdr:cNvPr id="63" name="直線コネクタ 62"/>
        <xdr:cNvCxnSpPr/>
      </xdr:nvCxnSpPr>
      <xdr:spPr>
        <a:xfrm>
          <a:off x="4864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4"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5" name="直線コネクタ 64"/>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110490</xdr:rowOff>
    </xdr:from>
    <xdr:to>
      <xdr:col>7</xdr:col>
      <xdr:colOff>152400</xdr:colOff>
      <xdr:row>37</xdr:row>
      <xdr:rowOff>110490</xdr:rowOff>
    </xdr:to>
    <xdr:cxnSp macro="">
      <xdr:nvCxnSpPr>
        <xdr:cNvPr id="66" name="直線コネクタ 65"/>
        <xdr:cNvCxnSpPr/>
      </xdr:nvCxnSpPr>
      <xdr:spPr>
        <a:xfrm>
          <a:off x="4114800" y="64541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48277</xdr:rowOff>
    </xdr:from>
    <xdr:ext cx="762000" cy="259045"/>
    <xdr:sp macro="" textlink="">
      <xdr:nvSpPr>
        <xdr:cNvPr id="67" name="財政力平均値テキスト"/>
        <xdr:cNvSpPr txBox="1"/>
      </xdr:nvSpPr>
      <xdr:spPr>
        <a:xfrm>
          <a:off x="5041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8" name="フローチャート : 判断 67"/>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13970</xdr:rowOff>
    </xdr:from>
    <xdr:to>
      <xdr:col>6</xdr:col>
      <xdr:colOff>0</xdr:colOff>
      <xdr:row>37</xdr:row>
      <xdr:rowOff>110490</xdr:rowOff>
    </xdr:to>
    <xdr:cxnSp macro="">
      <xdr:nvCxnSpPr>
        <xdr:cNvPr id="69" name="直線コネクタ 68"/>
        <xdr:cNvCxnSpPr/>
      </xdr:nvCxnSpPr>
      <xdr:spPr>
        <a:xfrm>
          <a:off x="3225800" y="63576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124460</xdr:rowOff>
    </xdr:from>
    <xdr:to>
      <xdr:col>6</xdr:col>
      <xdr:colOff>50800</xdr:colOff>
      <xdr:row>41</xdr:row>
      <xdr:rowOff>54610</xdr:rowOff>
    </xdr:to>
    <xdr:sp macro="" textlink="">
      <xdr:nvSpPr>
        <xdr:cNvPr id="70" name="フローチャート : 判断 69"/>
        <xdr:cNvSpPr/>
      </xdr:nvSpPr>
      <xdr:spPr>
        <a:xfrm>
          <a:off x="4064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39387</xdr:rowOff>
    </xdr:from>
    <xdr:ext cx="736600" cy="259045"/>
    <xdr:sp macro="" textlink="">
      <xdr:nvSpPr>
        <xdr:cNvPr id="71" name="テキスト ボックス 70"/>
        <xdr:cNvSpPr txBox="1"/>
      </xdr:nvSpPr>
      <xdr:spPr>
        <a:xfrm>
          <a:off x="3733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88900</xdr:rowOff>
    </xdr:from>
    <xdr:to>
      <xdr:col>4</xdr:col>
      <xdr:colOff>482600</xdr:colOff>
      <xdr:row>37</xdr:row>
      <xdr:rowOff>13970</xdr:rowOff>
    </xdr:to>
    <xdr:cxnSp macro="">
      <xdr:nvCxnSpPr>
        <xdr:cNvPr id="72" name="直線コネクタ 71"/>
        <xdr:cNvCxnSpPr/>
      </xdr:nvCxnSpPr>
      <xdr:spPr>
        <a:xfrm>
          <a:off x="2336800" y="626110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27940</xdr:rowOff>
    </xdr:from>
    <xdr:to>
      <xdr:col>4</xdr:col>
      <xdr:colOff>533400</xdr:colOff>
      <xdr:row>40</xdr:row>
      <xdr:rowOff>129540</xdr:rowOff>
    </xdr:to>
    <xdr:sp macro="" textlink="">
      <xdr:nvSpPr>
        <xdr:cNvPr id="73" name="フローチャート : 判断 72"/>
        <xdr:cNvSpPr/>
      </xdr:nvSpPr>
      <xdr:spPr>
        <a:xfrm>
          <a:off x="3175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114317</xdr:rowOff>
    </xdr:from>
    <xdr:ext cx="762000" cy="259045"/>
    <xdr:sp macro="" textlink="">
      <xdr:nvSpPr>
        <xdr:cNvPr id="74" name="テキスト ボックス 73"/>
        <xdr:cNvSpPr txBox="1"/>
      </xdr:nvSpPr>
      <xdr:spPr>
        <a:xfrm>
          <a:off x="2844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40640</xdr:rowOff>
    </xdr:from>
    <xdr:to>
      <xdr:col>3</xdr:col>
      <xdr:colOff>279400</xdr:colOff>
      <xdr:row>36</xdr:row>
      <xdr:rowOff>88900</xdr:rowOff>
    </xdr:to>
    <xdr:cxnSp macro="">
      <xdr:nvCxnSpPr>
        <xdr:cNvPr id="75" name="直線コネクタ 74"/>
        <xdr:cNvCxnSpPr/>
      </xdr:nvCxnSpPr>
      <xdr:spPr>
        <a:xfrm>
          <a:off x="1447800" y="62128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151130</xdr:rowOff>
    </xdr:from>
    <xdr:to>
      <xdr:col>3</xdr:col>
      <xdr:colOff>330200</xdr:colOff>
      <xdr:row>40</xdr:row>
      <xdr:rowOff>81280</xdr:rowOff>
    </xdr:to>
    <xdr:sp macro="" textlink="">
      <xdr:nvSpPr>
        <xdr:cNvPr id="76" name="フローチャート : 判断 75"/>
        <xdr:cNvSpPr/>
      </xdr:nvSpPr>
      <xdr:spPr>
        <a:xfrm>
          <a:off x="2286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66057</xdr:rowOff>
    </xdr:from>
    <xdr:ext cx="762000" cy="259045"/>
    <xdr:sp macro="" textlink="">
      <xdr:nvSpPr>
        <xdr:cNvPr id="77" name="テキスト ボックス 76"/>
        <xdr:cNvSpPr txBox="1"/>
      </xdr:nvSpPr>
      <xdr:spPr>
        <a:xfrm>
          <a:off x="1955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8" name="フローチャート : 判断 77"/>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66057</xdr:rowOff>
    </xdr:from>
    <xdr:ext cx="762000" cy="259045"/>
    <xdr:sp macro="" textlink="">
      <xdr:nvSpPr>
        <xdr:cNvPr id="79" name="テキスト ボックス 78"/>
        <xdr:cNvSpPr txBox="1"/>
      </xdr:nvSpPr>
      <xdr:spPr>
        <a:xfrm>
          <a:off x="1066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37</xdr:row>
      <xdr:rowOff>59690</xdr:rowOff>
    </xdr:from>
    <xdr:to>
      <xdr:col>7</xdr:col>
      <xdr:colOff>203200</xdr:colOff>
      <xdr:row>37</xdr:row>
      <xdr:rowOff>161290</xdr:rowOff>
    </xdr:to>
    <xdr:sp macro="" textlink="">
      <xdr:nvSpPr>
        <xdr:cNvPr id="85" name="円/楕円 84"/>
        <xdr:cNvSpPr/>
      </xdr:nvSpPr>
      <xdr:spPr>
        <a:xfrm>
          <a:off x="49022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76217</xdr:rowOff>
    </xdr:from>
    <xdr:ext cx="762000" cy="259045"/>
    <xdr:sp macro="" textlink="">
      <xdr:nvSpPr>
        <xdr:cNvPr id="86" name="財政力該当値テキスト"/>
        <xdr:cNvSpPr txBox="1"/>
      </xdr:nvSpPr>
      <xdr:spPr>
        <a:xfrm>
          <a:off x="5041900" y="6248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0.96</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59690</xdr:rowOff>
    </xdr:from>
    <xdr:to>
      <xdr:col>6</xdr:col>
      <xdr:colOff>50800</xdr:colOff>
      <xdr:row>37</xdr:row>
      <xdr:rowOff>161290</xdr:rowOff>
    </xdr:to>
    <xdr:sp macro="" textlink="">
      <xdr:nvSpPr>
        <xdr:cNvPr id="87" name="円/楕円 86"/>
        <xdr:cNvSpPr/>
      </xdr:nvSpPr>
      <xdr:spPr>
        <a:xfrm>
          <a:off x="40640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17</xdr:rowOff>
    </xdr:from>
    <xdr:ext cx="736600" cy="259045"/>
    <xdr:sp macro="" textlink="">
      <xdr:nvSpPr>
        <xdr:cNvPr id="88" name="テキスト ボックス 87"/>
        <xdr:cNvSpPr txBox="1"/>
      </xdr:nvSpPr>
      <xdr:spPr>
        <a:xfrm>
          <a:off x="3733800" y="617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0.96</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134620</xdr:rowOff>
    </xdr:from>
    <xdr:to>
      <xdr:col>4</xdr:col>
      <xdr:colOff>533400</xdr:colOff>
      <xdr:row>37</xdr:row>
      <xdr:rowOff>64770</xdr:rowOff>
    </xdr:to>
    <xdr:sp macro="" textlink="">
      <xdr:nvSpPr>
        <xdr:cNvPr id="89" name="円/楕円 88"/>
        <xdr:cNvSpPr/>
      </xdr:nvSpPr>
      <xdr:spPr>
        <a:xfrm>
          <a:off x="31750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74947</xdr:rowOff>
    </xdr:from>
    <xdr:ext cx="762000" cy="259045"/>
    <xdr:sp macro="" textlink="">
      <xdr:nvSpPr>
        <xdr:cNvPr id="90" name="テキスト ボックス 89"/>
        <xdr:cNvSpPr txBox="1"/>
      </xdr:nvSpPr>
      <xdr:spPr>
        <a:xfrm>
          <a:off x="2844800" y="607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38100</xdr:rowOff>
    </xdr:from>
    <xdr:to>
      <xdr:col>3</xdr:col>
      <xdr:colOff>330200</xdr:colOff>
      <xdr:row>36</xdr:row>
      <xdr:rowOff>139700</xdr:rowOff>
    </xdr:to>
    <xdr:sp macro="" textlink="">
      <xdr:nvSpPr>
        <xdr:cNvPr id="91" name="円/楕円 90"/>
        <xdr:cNvSpPr/>
      </xdr:nvSpPr>
      <xdr:spPr>
        <a:xfrm>
          <a:off x="2286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149877</xdr:rowOff>
    </xdr:from>
    <xdr:ext cx="762000" cy="259045"/>
    <xdr:sp macro="" textlink="">
      <xdr:nvSpPr>
        <xdr:cNvPr id="92" name="テキスト ボックス 91"/>
        <xdr:cNvSpPr txBox="1"/>
      </xdr:nvSpPr>
      <xdr:spPr>
        <a:xfrm>
          <a:off x="1955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161290</xdr:rowOff>
    </xdr:from>
    <xdr:to>
      <xdr:col>2</xdr:col>
      <xdr:colOff>127000</xdr:colOff>
      <xdr:row>36</xdr:row>
      <xdr:rowOff>91440</xdr:rowOff>
    </xdr:to>
    <xdr:sp macro="" textlink="">
      <xdr:nvSpPr>
        <xdr:cNvPr id="93" name="円/楕円 92"/>
        <xdr:cNvSpPr/>
      </xdr:nvSpPr>
      <xdr:spPr>
        <a:xfrm>
          <a:off x="1397000" y="616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101617</xdr:rowOff>
    </xdr:from>
    <xdr:ext cx="762000" cy="259045"/>
    <xdr:sp macro="" textlink="">
      <xdr:nvSpPr>
        <xdr:cNvPr id="94" name="テキスト ボックス 93"/>
        <xdr:cNvSpPr txBox="1"/>
      </xdr:nvSpPr>
      <xdr:spPr>
        <a:xfrm>
          <a:off x="1066800" y="593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経常収支比率は、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16</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年度までは、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80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％台で推移していましたが、</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17</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年度以降</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90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％台に上昇しました。これは、義務的経費が年々増加している事が要因として挙げられます。</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25</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年度は、扶助費などの経常的な経費が増加する一方、市税や県税交付金の増などにより、経常一般財源等が増加したため、</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94.3%</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と前年度に比べて低くなっています。</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145748</xdr:rowOff>
    </xdr:to>
    <xdr:cxnSp macro="">
      <xdr:nvCxnSpPr>
        <xdr:cNvPr id="126" name="直線コネクタ 125"/>
        <xdr:cNvCxnSpPr/>
      </xdr:nvCxnSpPr>
      <xdr:spPr>
        <a:xfrm flipV="1">
          <a:off x="4953000" y="9990667"/>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117825</xdr:rowOff>
    </xdr:from>
    <xdr:ext cx="762000" cy="259045"/>
    <xdr:sp macro="" textlink="">
      <xdr:nvSpPr>
        <xdr:cNvPr id="127" name="財政構造の弾力性最小値テキスト"/>
        <xdr:cNvSpPr txBox="1"/>
      </xdr:nvSpPr>
      <xdr:spPr>
        <a:xfrm>
          <a:off x="5041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66</xdr:row>
      <xdr:rowOff>145748</xdr:rowOff>
    </xdr:from>
    <xdr:to>
      <xdr:col>7</xdr:col>
      <xdr:colOff>241300</xdr:colOff>
      <xdr:row>66</xdr:row>
      <xdr:rowOff>145748</xdr:rowOff>
    </xdr:to>
    <xdr:cxnSp macro="">
      <xdr:nvCxnSpPr>
        <xdr:cNvPr id="128" name="直線コネクタ 127"/>
        <xdr:cNvCxnSpPr/>
      </xdr:nvCxnSpPr>
      <xdr:spPr>
        <a:xfrm>
          <a:off x="4864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142119</xdr:rowOff>
    </xdr:from>
    <xdr:to>
      <xdr:col>7</xdr:col>
      <xdr:colOff>152400</xdr:colOff>
      <xdr:row>63</xdr:row>
      <xdr:rowOff>120045</xdr:rowOff>
    </xdr:to>
    <xdr:cxnSp macro="">
      <xdr:nvCxnSpPr>
        <xdr:cNvPr id="131" name="直線コネクタ 130"/>
        <xdr:cNvCxnSpPr/>
      </xdr:nvCxnSpPr>
      <xdr:spPr>
        <a:xfrm flipV="1">
          <a:off x="4114800" y="10772019"/>
          <a:ext cx="8382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18342</xdr:rowOff>
    </xdr:from>
    <xdr:ext cx="762000" cy="259045"/>
    <xdr:sp macro="" textlink="">
      <xdr:nvSpPr>
        <xdr:cNvPr id="132" name="財政構造の弾力性平均値テキスト"/>
        <xdr:cNvSpPr txBox="1"/>
      </xdr:nvSpPr>
      <xdr:spPr>
        <a:xfrm>
          <a:off x="5041900" y="1081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46265</xdr:rowOff>
    </xdr:from>
    <xdr:to>
      <xdr:col>7</xdr:col>
      <xdr:colOff>203200</xdr:colOff>
      <xdr:row>63</xdr:row>
      <xdr:rowOff>147865</xdr:rowOff>
    </xdr:to>
    <xdr:sp macro="" textlink="">
      <xdr:nvSpPr>
        <xdr:cNvPr id="133" name="フローチャート : 判断 132"/>
        <xdr:cNvSpPr/>
      </xdr:nvSpPr>
      <xdr:spPr>
        <a:xfrm>
          <a:off x="49022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107648</xdr:rowOff>
    </xdr:from>
    <xdr:to>
      <xdr:col>6</xdr:col>
      <xdr:colOff>0</xdr:colOff>
      <xdr:row>63</xdr:row>
      <xdr:rowOff>120045</xdr:rowOff>
    </xdr:to>
    <xdr:cxnSp macro="">
      <xdr:nvCxnSpPr>
        <xdr:cNvPr id="134" name="直線コネクタ 133"/>
        <xdr:cNvCxnSpPr/>
      </xdr:nvCxnSpPr>
      <xdr:spPr>
        <a:xfrm>
          <a:off x="3225800" y="10737548"/>
          <a:ext cx="889000" cy="18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115207</xdr:rowOff>
    </xdr:from>
    <xdr:to>
      <xdr:col>6</xdr:col>
      <xdr:colOff>50800</xdr:colOff>
      <xdr:row>64</xdr:row>
      <xdr:rowOff>45357</xdr:rowOff>
    </xdr:to>
    <xdr:sp macro="" textlink="">
      <xdr:nvSpPr>
        <xdr:cNvPr id="135" name="フローチャート : 判断 134"/>
        <xdr:cNvSpPr/>
      </xdr:nvSpPr>
      <xdr:spPr>
        <a:xfrm>
          <a:off x="4064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30134</xdr:rowOff>
    </xdr:from>
    <xdr:ext cx="736600" cy="259045"/>
    <xdr:sp macro="" textlink="">
      <xdr:nvSpPr>
        <xdr:cNvPr id="136" name="テキスト ボックス 135"/>
        <xdr:cNvSpPr txBox="1"/>
      </xdr:nvSpPr>
      <xdr:spPr>
        <a:xfrm>
          <a:off x="3733800" y="1100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107648</xdr:rowOff>
    </xdr:from>
    <xdr:to>
      <xdr:col>4</xdr:col>
      <xdr:colOff>482600</xdr:colOff>
      <xdr:row>62</xdr:row>
      <xdr:rowOff>119138</xdr:rowOff>
    </xdr:to>
    <xdr:cxnSp macro="">
      <xdr:nvCxnSpPr>
        <xdr:cNvPr id="137" name="直線コネクタ 136"/>
        <xdr:cNvCxnSpPr/>
      </xdr:nvCxnSpPr>
      <xdr:spPr>
        <a:xfrm flipV="1">
          <a:off x="2336800" y="107375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57755</xdr:rowOff>
    </xdr:from>
    <xdr:to>
      <xdr:col>4</xdr:col>
      <xdr:colOff>533400</xdr:colOff>
      <xdr:row>63</xdr:row>
      <xdr:rowOff>159355</xdr:rowOff>
    </xdr:to>
    <xdr:sp macro="" textlink="">
      <xdr:nvSpPr>
        <xdr:cNvPr id="138" name="フローチャート : 判断 137"/>
        <xdr:cNvSpPr/>
      </xdr:nvSpPr>
      <xdr:spPr>
        <a:xfrm>
          <a:off x="3175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144132</xdr:rowOff>
    </xdr:from>
    <xdr:ext cx="762000" cy="259045"/>
    <xdr:sp macro="" textlink="">
      <xdr:nvSpPr>
        <xdr:cNvPr id="139" name="テキスト ボックス 138"/>
        <xdr:cNvSpPr txBox="1"/>
      </xdr:nvSpPr>
      <xdr:spPr>
        <a:xfrm>
          <a:off x="2844800" y="109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119138</xdr:rowOff>
    </xdr:from>
    <xdr:to>
      <xdr:col>3</xdr:col>
      <xdr:colOff>279400</xdr:colOff>
      <xdr:row>63</xdr:row>
      <xdr:rowOff>143026</xdr:rowOff>
    </xdr:to>
    <xdr:cxnSp macro="">
      <xdr:nvCxnSpPr>
        <xdr:cNvPr id="140" name="直線コネクタ 139"/>
        <xdr:cNvCxnSpPr/>
      </xdr:nvCxnSpPr>
      <xdr:spPr>
        <a:xfrm flipV="1">
          <a:off x="1447800" y="10749038"/>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46265</xdr:rowOff>
    </xdr:from>
    <xdr:to>
      <xdr:col>3</xdr:col>
      <xdr:colOff>330200</xdr:colOff>
      <xdr:row>63</xdr:row>
      <xdr:rowOff>147865</xdr:rowOff>
    </xdr:to>
    <xdr:sp macro="" textlink="">
      <xdr:nvSpPr>
        <xdr:cNvPr id="141" name="フローチャート : 判断 140"/>
        <xdr:cNvSpPr/>
      </xdr:nvSpPr>
      <xdr:spPr>
        <a:xfrm>
          <a:off x="2286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132642</xdr:rowOff>
    </xdr:from>
    <xdr:ext cx="762000" cy="259045"/>
    <xdr:sp macro="" textlink="">
      <xdr:nvSpPr>
        <xdr:cNvPr id="142" name="テキスト ボックス 141"/>
        <xdr:cNvSpPr txBox="1"/>
      </xdr:nvSpPr>
      <xdr:spPr>
        <a:xfrm>
          <a:off x="1955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43" name="フローチャート : 判断 142"/>
        <xdr:cNvSpPr/>
      </xdr:nvSpPr>
      <xdr:spPr>
        <a:xfrm>
          <a:off x="1397000" y="1097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87586</xdr:rowOff>
    </xdr:from>
    <xdr:ext cx="762000" cy="259045"/>
    <xdr:sp macro="" textlink="">
      <xdr:nvSpPr>
        <xdr:cNvPr id="144" name="テキスト ボックス 143"/>
        <xdr:cNvSpPr txBox="1"/>
      </xdr:nvSpPr>
      <xdr:spPr>
        <a:xfrm>
          <a:off x="1066800" y="1106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91319</xdr:rowOff>
    </xdr:from>
    <xdr:to>
      <xdr:col>7</xdr:col>
      <xdr:colOff>203200</xdr:colOff>
      <xdr:row>63</xdr:row>
      <xdr:rowOff>21469</xdr:rowOff>
    </xdr:to>
    <xdr:sp macro="" textlink="">
      <xdr:nvSpPr>
        <xdr:cNvPr id="150" name="円/楕円 149"/>
        <xdr:cNvSpPr/>
      </xdr:nvSpPr>
      <xdr:spPr>
        <a:xfrm>
          <a:off x="4902200" y="1072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107846</xdr:rowOff>
    </xdr:from>
    <xdr:ext cx="762000" cy="259045"/>
    <xdr:sp macro="" textlink="">
      <xdr:nvSpPr>
        <xdr:cNvPr id="151" name="財政構造の弾力性該当値テキスト"/>
        <xdr:cNvSpPr txBox="1"/>
      </xdr:nvSpPr>
      <xdr:spPr>
        <a:xfrm>
          <a:off x="50419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69245</xdr:rowOff>
    </xdr:from>
    <xdr:to>
      <xdr:col>6</xdr:col>
      <xdr:colOff>50800</xdr:colOff>
      <xdr:row>63</xdr:row>
      <xdr:rowOff>170845</xdr:rowOff>
    </xdr:to>
    <xdr:sp macro="" textlink="">
      <xdr:nvSpPr>
        <xdr:cNvPr id="152" name="円/楕円 151"/>
        <xdr:cNvSpPr/>
      </xdr:nvSpPr>
      <xdr:spPr>
        <a:xfrm>
          <a:off x="4064000" y="1087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9572</xdr:rowOff>
    </xdr:from>
    <xdr:ext cx="736600" cy="259045"/>
    <xdr:sp macro="" textlink="">
      <xdr:nvSpPr>
        <xdr:cNvPr id="153" name="テキスト ボックス 152"/>
        <xdr:cNvSpPr txBox="1"/>
      </xdr:nvSpPr>
      <xdr:spPr>
        <a:xfrm>
          <a:off x="3733800" y="10639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56848</xdr:rowOff>
    </xdr:from>
    <xdr:to>
      <xdr:col>4</xdr:col>
      <xdr:colOff>533400</xdr:colOff>
      <xdr:row>62</xdr:row>
      <xdr:rowOff>158448</xdr:rowOff>
    </xdr:to>
    <xdr:sp macro="" textlink="">
      <xdr:nvSpPr>
        <xdr:cNvPr id="154" name="円/楕円 153"/>
        <xdr:cNvSpPr/>
      </xdr:nvSpPr>
      <xdr:spPr>
        <a:xfrm>
          <a:off x="31750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168625</xdr:rowOff>
    </xdr:from>
    <xdr:ext cx="762000" cy="259045"/>
    <xdr:sp macro="" textlink="">
      <xdr:nvSpPr>
        <xdr:cNvPr id="155" name="テキスト ボックス 154"/>
        <xdr:cNvSpPr txBox="1"/>
      </xdr:nvSpPr>
      <xdr:spPr>
        <a:xfrm>
          <a:off x="2844800" y="1045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68338</xdr:rowOff>
    </xdr:from>
    <xdr:to>
      <xdr:col>3</xdr:col>
      <xdr:colOff>330200</xdr:colOff>
      <xdr:row>62</xdr:row>
      <xdr:rowOff>169938</xdr:rowOff>
    </xdr:to>
    <xdr:sp macro="" textlink="">
      <xdr:nvSpPr>
        <xdr:cNvPr id="156" name="円/楕円 155"/>
        <xdr:cNvSpPr/>
      </xdr:nvSpPr>
      <xdr:spPr>
        <a:xfrm>
          <a:off x="2286000" y="1069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8665</xdr:rowOff>
    </xdr:from>
    <xdr:ext cx="762000" cy="259045"/>
    <xdr:sp macro="" textlink="">
      <xdr:nvSpPr>
        <xdr:cNvPr id="157" name="テキスト ボックス 156"/>
        <xdr:cNvSpPr txBox="1"/>
      </xdr:nvSpPr>
      <xdr:spPr>
        <a:xfrm>
          <a:off x="1955800" y="1046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92226</xdr:rowOff>
    </xdr:from>
    <xdr:to>
      <xdr:col>2</xdr:col>
      <xdr:colOff>127000</xdr:colOff>
      <xdr:row>64</xdr:row>
      <xdr:rowOff>22376</xdr:rowOff>
    </xdr:to>
    <xdr:sp macro="" textlink="">
      <xdr:nvSpPr>
        <xdr:cNvPr id="158" name="円/楕円 157"/>
        <xdr:cNvSpPr/>
      </xdr:nvSpPr>
      <xdr:spPr>
        <a:xfrm>
          <a:off x="1397000" y="1089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32553</xdr:rowOff>
    </xdr:from>
    <xdr:ext cx="762000" cy="259045"/>
    <xdr:sp macro="" textlink="">
      <xdr:nvSpPr>
        <xdr:cNvPr id="159" name="テキスト ボックス 158"/>
        <xdr:cNvSpPr txBox="1"/>
      </xdr:nvSpPr>
      <xdr:spPr>
        <a:xfrm>
          <a:off x="1066800" y="10662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[91,968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99,280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25</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年度の人口１人当たり人件費・物件費等決算額は、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91,968</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円と前年度と比較して減少し、依然として類似団体内で最小額となっています。これは、行政内部経費を中心に事業の見直しを行ってきたためです。</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　今後も、効率的な予算執行に努めていきます</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88626</xdr:rowOff>
    </xdr:from>
    <xdr:to>
      <xdr:col>7</xdr:col>
      <xdr:colOff>152400</xdr:colOff>
      <xdr:row>89</xdr:row>
      <xdr:rowOff>54986</xdr:rowOff>
    </xdr:to>
    <xdr:cxnSp macro="">
      <xdr:nvCxnSpPr>
        <xdr:cNvPr id="187" name="直線コネクタ 186"/>
        <xdr:cNvCxnSpPr/>
      </xdr:nvCxnSpPr>
      <xdr:spPr>
        <a:xfrm flipV="1">
          <a:off x="4953000" y="13976076"/>
          <a:ext cx="0" cy="1337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27063</xdr:rowOff>
    </xdr:from>
    <xdr:ext cx="762000" cy="259045"/>
    <xdr:sp macro="" textlink="">
      <xdr:nvSpPr>
        <xdr:cNvPr id="188" name="人件費・物件費等の状況最小値テキスト"/>
        <xdr:cNvSpPr txBox="1"/>
      </xdr:nvSpPr>
      <xdr:spPr>
        <a:xfrm>
          <a:off x="5041900" y="1528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119,692</a:t>
          </a:r>
          <a:endParaRPr kumimoji="1" lang="ja-JP" altLang="en-US" sz="1000" b="1">
            <a:latin typeface="ＭＳ Ｐゴシック"/>
          </a:endParaRPr>
        </a:p>
      </xdr:txBody>
    </xdr:sp>
    <xdr:clientData/>
  </xdr:oneCellAnchor>
  <xdr:twoCellAnchor>
    <xdr:from>
      <xdr:col>7</xdr:col>
      <xdr:colOff>63500</xdr:colOff>
      <xdr:row>89</xdr:row>
      <xdr:rowOff>54986</xdr:rowOff>
    </xdr:from>
    <xdr:to>
      <xdr:col>7</xdr:col>
      <xdr:colOff>241300</xdr:colOff>
      <xdr:row>89</xdr:row>
      <xdr:rowOff>54986</xdr:rowOff>
    </xdr:to>
    <xdr:cxnSp macro="">
      <xdr:nvCxnSpPr>
        <xdr:cNvPr id="189" name="直線コネクタ 188"/>
        <xdr:cNvCxnSpPr/>
      </xdr:nvCxnSpPr>
      <xdr:spPr>
        <a:xfrm>
          <a:off x="4864100" y="15314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3553</xdr:rowOff>
    </xdr:from>
    <xdr:ext cx="762000" cy="259045"/>
    <xdr:sp macro="" textlink="">
      <xdr:nvSpPr>
        <xdr:cNvPr id="190" name="人件費・物件費等の状況最大値テキスト"/>
        <xdr:cNvSpPr txBox="1"/>
      </xdr:nvSpPr>
      <xdr:spPr>
        <a:xfrm>
          <a:off x="5041900" y="1371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91,968</a:t>
          </a:r>
          <a:endParaRPr kumimoji="1" lang="ja-JP" altLang="en-US" sz="1000" b="1">
            <a:latin typeface="ＭＳ Ｐゴシック"/>
          </a:endParaRPr>
        </a:p>
      </xdr:txBody>
    </xdr:sp>
    <xdr:clientData/>
  </xdr:oneCellAnchor>
  <xdr:twoCellAnchor>
    <xdr:from>
      <xdr:col>7</xdr:col>
      <xdr:colOff>63500</xdr:colOff>
      <xdr:row>81</xdr:row>
      <xdr:rowOff>88626</xdr:rowOff>
    </xdr:from>
    <xdr:to>
      <xdr:col>7</xdr:col>
      <xdr:colOff>241300</xdr:colOff>
      <xdr:row>81</xdr:row>
      <xdr:rowOff>88626</xdr:rowOff>
    </xdr:to>
    <xdr:cxnSp macro="">
      <xdr:nvCxnSpPr>
        <xdr:cNvPr id="191" name="直線コネクタ 190"/>
        <xdr:cNvCxnSpPr/>
      </xdr:nvCxnSpPr>
      <xdr:spPr>
        <a:xfrm>
          <a:off x="4864100" y="13976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88626</xdr:rowOff>
    </xdr:from>
    <xdr:to>
      <xdr:col>7</xdr:col>
      <xdr:colOff>152400</xdr:colOff>
      <xdr:row>81</xdr:row>
      <xdr:rowOff>125640</xdr:rowOff>
    </xdr:to>
    <xdr:cxnSp macro="">
      <xdr:nvCxnSpPr>
        <xdr:cNvPr id="192" name="直線コネクタ 191"/>
        <xdr:cNvCxnSpPr/>
      </xdr:nvCxnSpPr>
      <xdr:spPr>
        <a:xfrm flipV="1">
          <a:off x="4114800" y="13976076"/>
          <a:ext cx="838200" cy="3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48099</xdr:rowOff>
    </xdr:from>
    <xdr:ext cx="762000" cy="259045"/>
    <xdr:sp macro="" textlink="">
      <xdr:nvSpPr>
        <xdr:cNvPr id="193" name="人件費・物件費等の状況平均値テキスト"/>
        <xdr:cNvSpPr txBox="1"/>
      </xdr:nvSpPr>
      <xdr:spPr>
        <a:xfrm>
          <a:off x="5041900" y="14621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76022</xdr:rowOff>
    </xdr:from>
    <xdr:to>
      <xdr:col>7</xdr:col>
      <xdr:colOff>203200</xdr:colOff>
      <xdr:row>86</xdr:row>
      <xdr:rowOff>6172</xdr:rowOff>
    </xdr:to>
    <xdr:sp macro="" textlink="">
      <xdr:nvSpPr>
        <xdr:cNvPr id="194" name="フローチャート : 判断 193"/>
        <xdr:cNvSpPr/>
      </xdr:nvSpPr>
      <xdr:spPr>
        <a:xfrm>
          <a:off x="4902200" y="1464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120478</xdr:rowOff>
    </xdr:from>
    <xdr:to>
      <xdr:col>6</xdr:col>
      <xdr:colOff>0</xdr:colOff>
      <xdr:row>81</xdr:row>
      <xdr:rowOff>125640</xdr:rowOff>
    </xdr:to>
    <xdr:cxnSp macro="">
      <xdr:nvCxnSpPr>
        <xdr:cNvPr id="195" name="直線コネクタ 194"/>
        <xdr:cNvCxnSpPr/>
      </xdr:nvCxnSpPr>
      <xdr:spPr>
        <a:xfrm>
          <a:off x="3225800" y="14007928"/>
          <a:ext cx="889000" cy="5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86</xdr:row>
      <xdr:rowOff>2975</xdr:rowOff>
    </xdr:from>
    <xdr:to>
      <xdr:col>6</xdr:col>
      <xdr:colOff>50800</xdr:colOff>
      <xdr:row>86</xdr:row>
      <xdr:rowOff>104575</xdr:rowOff>
    </xdr:to>
    <xdr:sp macro="" textlink="">
      <xdr:nvSpPr>
        <xdr:cNvPr id="196" name="フローチャート : 判断 195"/>
        <xdr:cNvSpPr/>
      </xdr:nvSpPr>
      <xdr:spPr>
        <a:xfrm>
          <a:off x="4064000" y="147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89352</xdr:rowOff>
    </xdr:from>
    <xdr:ext cx="736600" cy="259045"/>
    <xdr:sp macro="" textlink="">
      <xdr:nvSpPr>
        <xdr:cNvPr id="197" name="テキスト ボックス 196"/>
        <xdr:cNvSpPr txBox="1"/>
      </xdr:nvSpPr>
      <xdr:spPr>
        <a:xfrm>
          <a:off x="3733800" y="1483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70625</xdr:rowOff>
    </xdr:from>
    <xdr:to>
      <xdr:col>4</xdr:col>
      <xdr:colOff>482600</xdr:colOff>
      <xdr:row>81</xdr:row>
      <xdr:rowOff>120478</xdr:rowOff>
    </xdr:to>
    <xdr:cxnSp macro="">
      <xdr:nvCxnSpPr>
        <xdr:cNvPr id="198" name="直線コネクタ 197"/>
        <xdr:cNvCxnSpPr/>
      </xdr:nvCxnSpPr>
      <xdr:spPr>
        <a:xfrm>
          <a:off x="2336800" y="13958075"/>
          <a:ext cx="889000" cy="49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87</xdr:row>
      <xdr:rowOff>14284</xdr:rowOff>
    </xdr:from>
    <xdr:to>
      <xdr:col>4</xdr:col>
      <xdr:colOff>533400</xdr:colOff>
      <xdr:row>87</xdr:row>
      <xdr:rowOff>115884</xdr:rowOff>
    </xdr:to>
    <xdr:sp macro="" textlink="">
      <xdr:nvSpPr>
        <xdr:cNvPr id="199" name="フローチャート : 判断 198"/>
        <xdr:cNvSpPr/>
      </xdr:nvSpPr>
      <xdr:spPr>
        <a:xfrm>
          <a:off x="3175000" y="14930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100661</xdr:rowOff>
    </xdr:from>
    <xdr:ext cx="762000" cy="259045"/>
    <xdr:sp macro="" textlink="">
      <xdr:nvSpPr>
        <xdr:cNvPr id="200" name="テキスト ボックス 199"/>
        <xdr:cNvSpPr txBox="1"/>
      </xdr:nvSpPr>
      <xdr:spPr>
        <a:xfrm>
          <a:off x="2844800" y="15016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70625</xdr:rowOff>
    </xdr:from>
    <xdr:to>
      <xdr:col>3</xdr:col>
      <xdr:colOff>279400</xdr:colOff>
      <xdr:row>81</xdr:row>
      <xdr:rowOff>145959</xdr:rowOff>
    </xdr:to>
    <xdr:cxnSp macro="">
      <xdr:nvCxnSpPr>
        <xdr:cNvPr id="201" name="直線コネクタ 200"/>
        <xdr:cNvCxnSpPr/>
      </xdr:nvCxnSpPr>
      <xdr:spPr>
        <a:xfrm flipV="1">
          <a:off x="1447800" y="13958075"/>
          <a:ext cx="889000" cy="7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121019</xdr:rowOff>
    </xdr:from>
    <xdr:to>
      <xdr:col>3</xdr:col>
      <xdr:colOff>330200</xdr:colOff>
      <xdr:row>87</xdr:row>
      <xdr:rowOff>51169</xdr:rowOff>
    </xdr:to>
    <xdr:sp macro="" textlink="">
      <xdr:nvSpPr>
        <xdr:cNvPr id="202" name="フローチャート : 判断 201"/>
        <xdr:cNvSpPr/>
      </xdr:nvSpPr>
      <xdr:spPr>
        <a:xfrm>
          <a:off x="2286000" y="14865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35946</xdr:rowOff>
    </xdr:from>
    <xdr:ext cx="762000" cy="259045"/>
    <xdr:sp macro="" textlink="">
      <xdr:nvSpPr>
        <xdr:cNvPr id="203" name="テキスト ボックス 202"/>
        <xdr:cNvSpPr txBox="1"/>
      </xdr:nvSpPr>
      <xdr:spPr>
        <a:xfrm>
          <a:off x="1955800" y="14952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twoCellAnchor>
    <xdr:from>
      <xdr:col>2</xdr:col>
      <xdr:colOff>25400</xdr:colOff>
      <xdr:row>87</xdr:row>
      <xdr:rowOff>65295</xdr:rowOff>
    </xdr:from>
    <xdr:to>
      <xdr:col>2</xdr:col>
      <xdr:colOff>127000</xdr:colOff>
      <xdr:row>87</xdr:row>
      <xdr:rowOff>166895</xdr:rowOff>
    </xdr:to>
    <xdr:sp macro="" textlink="">
      <xdr:nvSpPr>
        <xdr:cNvPr id="204" name="フローチャート : 判断 203"/>
        <xdr:cNvSpPr/>
      </xdr:nvSpPr>
      <xdr:spPr>
        <a:xfrm>
          <a:off x="1397000" y="149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151672</xdr:rowOff>
    </xdr:from>
    <xdr:ext cx="762000" cy="259045"/>
    <xdr:sp macro="" textlink="">
      <xdr:nvSpPr>
        <xdr:cNvPr id="205" name="テキスト ボックス 204"/>
        <xdr:cNvSpPr txBox="1"/>
      </xdr:nvSpPr>
      <xdr:spPr>
        <a:xfrm>
          <a:off x="1066800" y="1506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113,853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37826</xdr:rowOff>
    </xdr:from>
    <xdr:to>
      <xdr:col>7</xdr:col>
      <xdr:colOff>203200</xdr:colOff>
      <xdr:row>81</xdr:row>
      <xdr:rowOff>139426</xdr:rowOff>
    </xdr:to>
    <xdr:sp macro="" textlink="">
      <xdr:nvSpPr>
        <xdr:cNvPr id="211" name="円/楕円 210"/>
        <xdr:cNvSpPr/>
      </xdr:nvSpPr>
      <xdr:spPr>
        <a:xfrm>
          <a:off x="4902200" y="13925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130553</xdr:rowOff>
    </xdr:from>
    <xdr:ext cx="762000" cy="259045"/>
    <xdr:sp macro="" textlink="">
      <xdr:nvSpPr>
        <xdr:cNvPr id="212" name="人件費・物件費等の状況該当値テキスト"/>
        <xdr:cNvSpPr txBox="1"/>
      </xdr:nvSpPr>
      <xdr:spPr>
        <a:xfrm>
          <a:off x="5041900" y="13846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91,968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74840</xdr:rowOff>
    </xdr:from>
    <xdr:to>
      <xdr:col>6</xdr:col>
      <xdr:colOff>50800</xdr:colOff>
      <xdr:row>82</xdr:row>
      <xdr:rowOff>4990</xdr:rowOff>
    </xdr:to>
    <xdr:sp macro="" textlink="">
      <xdr:nvSpPr>
        <xdr:cNvPr id="213" name="円/楕円 212"/>
        <xdr:cNvSpPr/>
      </xdr:nvSpPr>
      <xdr:spPr>
        <a:xfrm>
          <a:off x="4064000" y="1396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15167</xdr:rowOff>
    </xdr:from>
    <xdr:ext cx="736600" cy="259045"/>
    <xdr:sp macro="" textlink="">
      <xdr:nvSpPr>
        <xdr:cNvPr id="214" name="テキスト ボックス 213"/>
        <xdr:cNvSpPr txBox="1"/>
      </xdr:nvSpPr>
      <xdr:spPr>
        <a:xfrm>
          <a:off x="3733800" y="13731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92,735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69678</xdr:rowOff>
    </xdr:from>
    <xdr:to>
      <xdr:col>4</xdr:col>
      <xdr:colOff>533400</xdr:colOff>
      <xdr:row>81</xdr:row>
      <xdr:rowOff>171278</xdr:rowOff>
    </xdr:to>
    <xdr:sp macro="" textlink="">
      <xdr:nvSpPr>
        <xdr:cNvPr id="215" name="円/楕円 214"/>
        <xdr:cNvSpPr/>
      </xdr:nvSpPr>
      <xdr:spPr>
        <a:xfrm>
          <a:off x="3175000" y="1395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10005</xdr:rowOff>
    </xdr:from>
    <xdr:ext cx="762000" cy="259045"/>
    <xdr:sp macro="" textlink="">
      <xdr:nvSpPr>
        <xdr:cNvPr id="216" name="テキスト ボックス 215"/>
        <xdr:cNvSpPr txBox="1"/>
      </xdr:nvSpPr>
      <xdr:spPr>
        <a:xfrm>
          <a:off x="2844800" y="13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92,628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19825</xdr:rowOff>
    </xdr:from>
    <xdr:to>
      <xdr:col>3</xdr:col>
      <xdr:colOff>330200</xdr:colOff>
      <xdr:row>81</xdr:row>
      <xdr:rowOff>121425</xdr:rowOff>
    </xdr:to>
    <xdr:sp macro="" textlink="">
      <xdr:nvSpPr>
        <xdr:cNvPr id="217" name="円/楕円 216"/>
        <xdr:cNvSpPr/>
      </xdr:nvSpPr>
      <xdr:spPr>
        <a:xfrm>
          <a:off x="2286000" y="13907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131602</xdr:rowOff>
    </xdr:from>
    <xdr:ext cx="762000" cy="259045"/>
    <xdr:sp macro="" textlink="">
      <xdr:nvSpPr>
        <xdr:cNvPr id="218" name="テキスト ボックス 217"/>
        <xdr:cNvSpPr txBox="1"/>
      </xdr:nvSpPr>
      <xdr:spPr>
        <a:xfrm>
          <a:off x="1955800" y="13676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91,595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95159</xdr:rowOff>
    </xdr:from>
    <xdr:to>
      <xdr:col>2</xdr:col>
      <xdr:colOff>127000</xdr:colOff>
      <xdr:row>82</xdr:row>
      <xdr:rowOff>25309</xdr:rowOff>
    </xdr:to>
    <xdr:sp macro="" textlink="">
      <xdr:nvSpPr>
        <xdr:cNvPr id="219" name="円/楕円 218"/>
        <xdr:cNvSpPr/>
      </xdr:nvSpPr>
      <xdr:spPr>
        <a:xfrm>
          <a:off x="1397000" y="13982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35486</xdr:rowOff>
    </xdr:from>
    <xdr:ext cx="762000" cy="259045"/>
    <xdr:sp macro="" textlink="">
      <xdr:nvSpPr>
        <xdr:cNvPr id="220" name="テキスト ボックス 219"/>
        <xdr:cNvSpPr txBox="1"/>
      </xdr:nvSpPr>
      <xdr:spPr>
        <a:xfrm>
          <a:off x="1066800" y="13751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200">
              <a:solidFill>
                <a:srgbClr val="FF0000"/>
              </a:solidFill>
              <a:latin typeface="ＭＳ Ｐゴシック"/>
            </a:rPr>
            <a:t>　</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H25</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のラスパイレス指数（平成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26</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年４月１日現在給与実態調査結果）は、</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H24</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のラスパイレス指数（平成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25</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年４月１日現在給与実態調査結果）を下回っていますが、これは国家公務員の時限的な（２年間）給与改定特例法による措置の終了によるもので、同措置がないとした場合の</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H24</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のラスパイレス指数参考値と同数であり、昨年度と同様の水準です。</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なお、</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H24</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と</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H25</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の基準日の間（平成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25</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年７月１日～平成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26</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年３月</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31</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日）に横浜市においても、国と同様の特例減額措置を実施しました。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　横浜市は、特殊勤務手当など諸手当の引下げを他都市に先駆けて行ってきたため、給料月額（本給）のみで算出するラスパイレス指数は高い数値となりやすい傾向がありますが、実際に職員に支給される諸手当を含めた平均給与月額では、</a:t>
          </a:r>
          <a:r>
            <a:rPr kumimoji="1" lang="en-US" altLang="ja-JP" sz="1000" b="0" i="0" u="none" strike="noStrike" kern="0" cap="none" spc="0" normalizeH="0" baseline="0" noProof="0">
              <a:ln>
                <a:noFill/>
              </a:ln>
              <a:solidFill>
                <a:prstClr val="black"/>
              </a:solidFill>
              <a:effectLst/>
              <a:uLnTx/>
              <a:uFillTx/>
              <a:latin typeface="ＭＳ Ｐゴシック"/>
              <a:ea typeface="+mn-ea"/>
              <a:cs typeface="+mn-cs"/>
            </a:rPr>
            <a:t>20</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政令指定都市中</a:t>
          </a:r>
          <a:r>
            <a:rPr kumimoji="1" lang="en-US" altLang="ja-JP" sz="1000" b="0" i="0" u="none" strike="noStrike" kern="0" cap="none" spc="0" normalizeH="0" baseline="0" noProof="0">
              <a:ln>
                <a:noFill/>
              </a:ln>
              <a:solidFill>
                <a:prstClr val="black"/>
              </a:solidFill>
              <a:effectLst/>
              <a:uLnTx/>
              <a:uFillTx/>
              <a:latin typeface="ＭＳ Ｐゴシック"/>
              <a:ea typeface="+mn-ea"/>
              <a:cs typeface="+mn-cs"/>
            </a:rPr>
            <a:t>14</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位と平均を下回る水準となっています。</a:t>
          </a:r>
        </a:p>
        <a:p>
          <a:endParaRPr kumimoji="1" lang="ja-JP" altLang="en-US" sz="1300">
            <a:solidFill>
              <a:srgbClr val="FF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33338</xdr:rowOff>
    </xdr:from>
    <xdr:to>
      <xdr:col>24</xdr:col>
      <xdr:colOff>558800</xdr:colOff>
      <xdr:row>86</xdr:row>
      <xdr:rowOff>101600</xdr:rowOff>
    </xdr:to>
    <xdr:cxnSp macro="">
      <xdr:nvCxnSpPr>
        <xdr:cNvPr id="245" name="直線コネクタ 244"/>
        <xdr:cNvCxnSpPr/>
      </xdr:nvCxnSpPr>
      <xdr:spPr>
        <a:xfrm flipV="1">
          <a:off x="17018000" y="14092238"/>
          <a:ext cx="0" cy="754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46"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47" name="直線コネクタ 246"/>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119715</xdr:rowOff>
    </xdr:from>
    <xdr:ext cx="762000" cy="259045"/>
    <xdr:sp macro="" textlink="">
      <xdr:nvSpPr>
        <xdr:cNvPr id="248" name="給与水準   （国との比較）最大値テキスト"/>
        <xdr:cNvSpPr txBox="1"/>
      </xdr:nvSpPr>
      <xdr:spPr>
        <a:xfrm>
          <a:off x="17106900" y="13835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82</xdr:row>
      <xdr:rowOff>33338</xdr:rowOff>
    </xdr:from>
    <xdr:to>
      <xdr:col>24</xdr:col>
      <xdr:colOff>647700</xdr:colOff>
      <xdr:row>82</xdr:row>
      <xdr:rowOff>33338</xdr:rowOff>
    </xdr:to>
    <xdr:cxnSp macro="">
      <xdr:nvCxnSpPr>
        <xdr:cNvPr id="249" name="直線コネクタ 248"/>
        <xdr:cNvCxnSpPr/>
      </xdr:nvCxnSpPr>
      <xdr:spPr>
        <a:xfrm>
          <a:off x="16929100" y="14092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65405</xdr:rowOff>
    </xdr:from>
    <xdr:to>
      <xdr:col>24</xdr:col>
      <xdr:colOff>558800</xdr:colOff>
      <xdr:row>89</xdr:row>
      <xdr:rowOff>63818</xdr:rowOff>
    </xdr:to>
    <xdr:cxnSp macro="">
      <xdr:nvCxnSpPr>
        <xdr:cNvPr id="250" name="直線コネクタ 249"/>
        <xdr:cNvCxnSpPr/>
      </xdr:nvCxnSpPr>
      <xdr:spPr>
        <a:xfrm flipV="1">
          <a:off x="16179800" y="14810105"/>
          <a:ext cx="838200" cy="512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33672</xdr:rowOff>
    </xdr:from>
    <xdr:ext cx="762000" cy="259045"/>
    <xdr:sp macro="" textlink="">
      <xdr:nvSpPr>
        <xdr:cNvPr id="251" name="給与水準   （国との比較）平均値テキスト"/>
        <xdr:cNvSpPr txBox="1"/>
      </xdr:nvSpPr>
      <xdr:spPr>
        <a:xfrm>
          <a:off x="17106900" y="14435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17145</xdr:rowOff>
    </xdr:from>
    <xdr:to>
      <xdr:col>24</xdr:col>
      <xdr:colOff>609600</xdr:colOff>
      <xdr:row>85</xdr:row>
      <xdr:rowOff>118745</xdr:rowOff>
    </xdr:to>
    <xdr:sp macro="" textlink="">
      <xdr:nvSpPr>
        <xdr:cNvPr id="252" name="フローチャート : 判断 251"/>
        <xdr:cNvSpPr/>
      </xdr:nvSpPr>
      <xdr:spPr>
        <a:xfrm>
          <a:off x="16967200" y="1459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63818</xdr:rowOff>
    </xdr:from>
    <xdr:to>
      <xdr:col>23</xdr:col>
      <xdr:colOff>406400</xdr:colOff>
      <xdr:row>89</xdr:row>
      <xdr:rowOff>69850</xdr:rowOff>
    </xdr:to>
    <xdr:cxnSp macro="">
      <xdr:nvCxnSpPr>
        <xdr:cNvPr id="253" name="直線コネクタ 252"/>
        <xdr:cNvCxnSpPr/>
      </xdr:nvCxnSpPr>
      <xdr:spPr>
        <a:xfrm flipV="1">
          <a:off x="15290800" y="1532286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15557</xdr:rowOff>
    </xdr:from>
    <xdr:to>
      <xdr:col>23</xdr:col>
      <xdr:colOff>457200</xdr:colOff>
      <xdr:row>88</xdr:row>
      <xdr:rowOff>117157</xdr:rowOff>
    </xdr:to>
    <xdr:sp macro="" textlink="">
      <xdr:nvSpPr>
        <xdr:cNvPr id="254" name="フローチャート : 判断 253"/>
        <xdr:cNvSpPr/>
      </xdr:nvSpPr>
      <xdr:spPr>
        <a:xfrm>
          <a:off x="16129000" y="1510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127334</xdr:rowOff>
    </xdr:from>
    <xdr:ext cx="736600" cy="259045"/>
    <xdr:sp macro="" textlink="">
      <xdr:nvSpPr>
        <xdr:cNvPr id="255" name="テキスト ボックス 254"/>
        <xdr:cNvSpPr txBox="1"/>
      </xdr:nvSpPr>
      <xdr:spPr>
        <a:xfrm>
          <a:off x="15798800" y="14872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89536</xdr:rowOff>
    </xdr:from>
    <xdr:to>
      <xdr:col>22</xdr:col>
      <xdr:colOff>203200</xdr:colOff>
      <xdr:row>89</xdr:row>
      <xdr:rowOff>69850</xdr:rowOff>
    </xdr:to>
    <xdr:cxnSp macro="">
      <xdr:nvCxnSpPr>
        <xdr:cNvPr id="256" name="直線コネクタ 255"/>
        <xdr:cNvCxnSpPr/>
      </xdr:nvCxnSpPr>
      <xdr:spPr>
        <a:xfrm>
          <a:off x="14401800" y="14834236"/>
          <a:ext cx="889000" cy="494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39688</xdr:rowOff>
    </xdr:from>
    <xdr:to>
      <xdr:col>22</xdr:col>
      <xdr:colOff>254000</xdr:colOff>
      <xdr:row>88</xdr:row>
      <xdr:rowOff>141288</xdr:rowOff>
    </xdr:to>
    <xdr:sp macro="" textlink="">
      <xdr:nvSpPr>
        <xdr:cNvPr id="257" name="フローチャート : 判断 256"/>
        <xdr:cNvSpPr/>
      </xdr:nvSpPr>
      <xdr:spPr>
        <a:xfrm>
          <a:off x="15240000" y="1512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151465</xdr:rowOff>
    </xdr:from>
    <xdr:ext cx="762000" cy="259045"/>
    <xdr:sp macro="" textlink="">
      <xdr:nvSpPr>
        <xdr:cNvPr id="258" name="テキスト ボックス 257"/>
        <xdr:cNvSpPr txBox="1"/>
      </xdr:nvSpPr>
      <xdr:spPr>
        <a:xfrm>
          <a:off x="14909800" y="14896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89536</xdr:rowOff>
    </xdr:from>
    <xdr:to>
      <xdr:col>21</xdr:col>
      <xdr:colOff>0</xdr:colOff>
      <xdr:row>86</xdr:row>
      <xdr:rowOff>167957</xdr:rowOff>
    </xdr:to>
    <xdr:cxnSp macro="">
      <xdr:nvCxnSpPr>
        <xdr:cNvPr id="259" name="直線コネクタ 258"/>
        <xdr:cNvCxnSpPr/>
      </xdr:nvCxnSpPr>
      <xdr:spPr>
        <a:xfrm flipV="1">
          <a:off x="13512800" y="14834236"/>
          <a:ext cx="889000" cy="78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53339</xdr:rowOff>
    </xdr:from>
    <xdr:to>
      <xdr:col>21</xdr:col>
      <xdr:colOff>50800</xdr:colOff>
      <xdr:row>85</xdr:row>
      <xdr:rowOff>154939</xdr:rowOff>
    </xdr:to>
    <xdr:sp macro="" textlink="">
      <xdr:nvSpPr>
        <xdr:cNvPr id="260" name="フローチャート : 判断 259"/>
        <xdr:cNvSpPr/>
      </xdr:nvSpPr>
      <xdr:spPr>
        <a:xfrm>
          <a:off x="143510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165116</xdr:rowOff>
    </xdr:from>
    <xdr:ext cx="762000" cy="259045"/>
    <xdr:sp macro="" textlink="">
      <xdr:nvSpPr>
        <xdr:cNvPr id="261" name="テキスト ボックス 260"/>
        <xdr:cNvSpPr txBox="1"/>
      </xdr:nvSpPr>
      <xdr:spPr>
        <a:xfrm>
          <a:off x="14020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71438</xdr:rowOff>
    </xdr:from>
    <xdr:to>
      <xdr:col>19</xdr:col>
      <xdr:colOff>533400</xdr:colOff>
      <xdr:row>86</xdr:row>
      <xdr:rowOff>1588</xdr:rowOff>
    </xdr:to>
    <xdr:sp macro="" textlink="">
      <xdr:nvSpPr>
        <xdr:cNvPr id="262" name="フローチャート : 判断 261"/>
        <xdr:cNvSpPr/>
      </xdr:nvSpPr>
      <xdr:spPr>
        <a:xfrm>
          <a:off x="13462000" y="1464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11765</xdr:rowOff>
    </xdr:from>
    <xdr:ext cx="762000" cy="259045"/>
    <xdr:sp macro="" textlink="">
      <xdr:nvSpPr>
        <xdr:cNvPr id="263" name="テキスト ボックス 262"/>
        <xdr:cNvSpPr txBox="1"/>
      </xdr:nvSpPr>
      <xdr:spPr>
        <a:xfrm>
          <a:off x="13131800" y="1441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14605</xdr:rowOff>
    </xdr:from>
    <xdr:to>
      <xdr:col>24</xdr:col>
      <xdr:colOff>609600</xdr:colOff>
      <xdr:row>86</xdr:row>
      <xdr:rowOff>116205</xdr:rowOff>
    </xdr:to>
    <xdr:sp macro="" textlink="">
      <xdr:nvSpPr>
        <xdr:cNvPr id="269" name="円/楕円 268"/>
        <xdr:cNvSpPr/>
      </xdr:nvSpPr>
      <xdr:spPr>
        <a:xfrm>
          <a:off x="16967200" y="1475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81932</xdr:rowOff>
    </xdr:from>
    <xdr:ext cx="762000" cy="259045"/>
    <xdr:sp macro="" textlink="">
      <xdr:nvSpPr>
        <xdr:cNvPr id="270" name="給与水準   （国との比較）該当値テキスト"/>
        <xdr:cNvSpPr txBox="1"/>
      </xdr:nvSpPr>
      <xdr:spPr>
        <a:xfrm>
          <a:off x="17106900" y="1465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13018</xdr:rowOff>
    </xdr:from>
    <xdr:to>
      <xdr:col>23</xdr:col>
      <xdr:colOff>457200</xdr:colOff>
      <xdr:row>89</xdr:row>
      <xdr:rowOff>114618</xdr:rowOff>
    </xdr:to>
    <xdr:sp macro="" textlink="">
      <xdr:nvSpPr>
        <xdr:cNvPr id="271" name="円/楕円 270"/>
        <xdr:cNvSpPr/>
      </xdr:nvSpPr>
      <xdr:spPr>
        <a:xfrm>
          <a:off x="16129000" y="15272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99395</xdr:rowOff>
    </xdr:from>
    <xdr:ext cx="736600" cy="259045"/>
    <xdr:sp macro="" textlink="">
      <xdr:nvSpPr>
        <xdr:cNvPr id="272" name="テキスト ボックス 271"/>
        <xdr:cNvSpPr txBox="1"/>
      </xdr:nvSpPr>
      <xdr:spPr>
        <a:xfrm>
          <a:off x="15798800" y="15358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3" name="円/楕円 272"/>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74" name="テキスト ボックス 273"/>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38736</xdr:rowOff>
    </xdr:from>
    <xdr:to>
      <xdr:col>21</xdr:col>
      <xdr:colOff>50800</xdr:colOff>
      <xdr:row>86</xdr:row>
      <xdr:rowOff>140336</xdr:rowOff>
    </xdr:to>
    <xdr:sp macro="" textlink="">
      <xdr:nvSpPr>
        <xdr:cNvPr id="275" name="円/楕円 274"/>
        <xdr:cNvSpPr/>
      </xdr:nvSpPr>
      <xdr:spPr>
        <a:xfrm>
          <a:off x="14351000" y="1478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125113</xdr:rowOff>
    </xdr:from>
    <xdr:ext cx="762000" cy="259045"/>
    <xdr:sp macro="" textlink="">
      <xdr:nvSpPr>
        <xdr:cNvPr id="276" name="テキスト ボックス 275"/>
        <xdr:cNvSpPr txBox="1"/>
      </xdr:nvSpPr>
      <xdr:spPr>
        <a:xfrm>
          <a:off x="14020800" y="14869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117157</xdr:rowOff>
    </xdr:from>
    <xdr:to>
      <xdr:col>19</xdr:col>
      <xdr:colOff>533400</xdr:colOff>
      <xdr:row>87</xdr:row>
      <xdr:rowOff>47307</xdr:rowOff>
    </xdr:to>
    <xdr:sp macro="" textlink="">
      <xdr:nvSpPr>
        <xdr:cNvPr id="277" name="円/楕円 276"/>
        <xdr:cNvSpPr/>
      </xdr:nvSpPr>
      <xdr:spPr>
        <a:xfrm>
          <a:off x="13462000" y="1486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32084</xdr:rowOff>
    </xdr:from>
    <xdr:ext cx="762000" cy="259045"/>
    <xdr:sp macro="" textlink="">
      <xdr:nvSpPr>
        <xdr:cNvPr id="278" name="テキスト ボックス 277"/>
        <xdr:cNvSpPr txBox="1"/>
      </xdr:nvSpPr>
      <xdr:spPr>
        <a:xfrm>
          <a:off x="13131800" y="1494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「横浜市中期４か年計画」（</a:t>
          </a:r>
          <a:r>
            <a:rPr kumimoji="0" lang="en-US" altLang="ja-JP" sz="1100" b="0" i="0" u="none" strike="noStrike" kern="0" cap="none" spc="0" normalizeH="0" baseline="0" noProof="0">
              <a:ln>
                <a:noFill/>
              </a:ln>
              <a:solidFill>
                <a:prstClr val="black"/>
              </a:solidFill>
              <a:effectLst/>
              <a:uLnTx/>
              <a:uFillTx/>
              <a:latin typeface="+mn-lt"/>
              <a:ea typeface="+mn-ea"/>
              <a:cs typeface="+mn-cs"/>
            </a:rPr>
            <a:t>22</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en-US" altLang="ja-JP" sz="1100" b="0" i="0" u="none" strike="noStrike" kern="0" cap="none" spc="0" normalizeH="0" baseline="0" noProof="0">
              <a:ln>
                <a:noFill/>
              </a:ln>
              <a:solidFill>
                <a:prstClr val="black"/>
              </a:solidFill>
              <a:effectLst/>
              <a:uLnTx/>
              <a:uFillTx/>
              <a:latin typeface="+mn-lt"/>
              <a:ea typeface="+mn-ea"/>
              <a:cs typeface="+mn-cs"/>
            </a:rPr>
            <a:t>25</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年度）において、増大する行政へのニーズに対応しつつ、スクラップ・アンド・ビルドにより職員定数を抑制するという目標を掲げ、効果的・効率的な執行体制の構築を進め</a:t>
          </a:r>
          <a:r>
            <a:rPr kumimoji="0" lang="ja-JP" altLang="en-US" sz="1100" b="0" i="0" u="none" strike="noStrike" kern="0" cap="none" spc="0" normalizeH="0" baseline="0" noProof="0">
              <a:ln>
                <a:noFill/>
              </a:ln>
              <a:solidFill>
                <a:prstClr val="black"/>
              </a:solidFill>
              <a:effectLst/>
              <a:uLnTx/>
              <a:uFillTx/>
              <a:latin typeface="+mn-lt"/>
              <a:ea typeface="+mn-ea"/>
              <a:cs typeface="+mn-cs"/>
            </a:rPr>
            <a:t>ました。</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なお、人口千人当たりの職員数が、類似団体の最少値を上回った理由としては、再任用職員の運用変更に伴い、フルタイム勤務の再任用職員が増加したことが主な要因となっています。</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も、新規事業や重点施策へ対応するための人員は既存事業の見直しにより捻出するという考え方に基づき、すべての分野・職域で既存施策・事業のあり方、仕事の進め方を見直すことにより、効果的・効率的な執行体制づくりを行っていきます。</a:t>
          </a:r>
        </a:p>
        <a:p>
          <a:endParaRPr kumimoji="1" lang="ja-JP" altLang="en-US" sz="1300">
            <a:solidFill>
              <a:srgbClr val="FF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5" name="直線コネクタ 29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6" name="テキスト ボックス 29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7" name="直線コネクタ 29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8" name="テキスト ボックス 29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9" name="直線コネクタ 29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0" name="テキスト ボックス 29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1" name="直線コネクタ 30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2" name="テキスト ボックス 30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3" name="直線コネクタ 30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4" name="テキスト ボックス 30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163195</xdr:rowOff>
    </xdr:from>
    <xdr:to>
      <xdr:col>24</xdr:col>
      <xdr:colOff>558800</xdr:colOff>
      <xdr:row>67</xdr:row>
      <xdr:rowOff>3598</xdr:rowOff>
    </xdr:to>
    <xdr:cxnSp macro="">
      <xdr:nvCxnSpPr>
        <xdr:cNvPr id="308" name="直線コネクタ 307"/>
        <xdr:cNvCxnSpPr/>
      </xdr:nvCxnSpPr>
      <xdr:spPr>
        <a:xfrm flipV="1">
          <a:off x="17018000" y="10107295"/>
          <a:ext cx="0" cy="1383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147125</xdr:rowOff>
    </xdr:from>
    <xdr:ext cx="762000" cy="259045"/>
    <xdr:sp macro="" textlink="">
      <xdr:nvSpPr>
        <xdr:cNvPr id="309" name="定員管理の状況最小値テキスト"/>
        <xdr:cNvSpPr txBox="1"/>
      </xdr:nvSpPr>
      <xdr:spPr>
        <a:xfrm>
          <a:off x="17106900" y="1146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67</xdr:row>
      <xdr:rowOff>3598</xdr:rowOff>
    </xdr:from>
    <xdr:to>
      <xdr:col>24</xdr:col>
      <xdr:colOff>647700</xdr:colOff>
      <xdr:row>67</xdr:row>
      <xdr:rowOff>3598</xdr:rowOff>
    </xdr:to>
    <xdr:cxnSp macro="">
      <xdr:nvCxnSpPr>
        <xdr:cNvPr id="310" name="直線コネクタ 309"/>
        <xdr:cNvCxnSpPr/>
      </xdr:nvCxnSpPr>
      <xdr:spPr>
        <a:xfrm>
          <a:off x="16929100" y="1149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78122</xdr:rowOff>
    </xdr:from>
    <xdr:ext cx="762000" cy="259045"/>
    <xdr:sp macro="" textlink="">
      <xdr:nvSpPr>
        <xdr:cNvPr id="311"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5.29</a:t>
          </a:r>
          <a:endParaRPr kumimoji="1" lang="ja-JP" altLang="en-US" sz="1000" b="1">
            <a:latin typeface="ＭＳ Ｐゴシック"/>
          </a:endParaRPr>
        </a:p>
      </xdr:txBody>
    </xdr:sp>
    <xdr:clientData/>
  </xdr:oneCellAnchor>
  <xdr:twoCellAnchor>
    <xdr:from>
      <xdr:col>24</xdr:col>
      <xdr:colOff>469900</xdr:colOff>
      <xdr:row>58</xdr:row>
      <xdr:rowOff>163195</xdr:rowOff>
    </xdr:from>
    <xdr:to>
      <xdr:col>24</xdr:col>
      <xdr:colOff>647700</xdr:colOff>
      <xdr:row>58</xdr:row>
      <xdr:rowOff>163195</xdr:rowOff>
    </xdr:to>
    <xdr:cxnSp macro="">
      <xdr:nvCxnSpPr>
        <xdr:cNvPr id="312" name="直線コネクタ 311"/>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3810</xdr:rowOff>
    </xdr:from>
    <xdr:to>
      <xdr:col>24</xdr:col>
      <xdr:colOff>558800</xdr:colOff>
      <xdr:row>59</xdr:row>
      <xdr:rowOff>11854</xdr:rowOff>
    </xdr:to>
    <xdr:cxnSp macro="">
      <xdr:nvCxnSpPr>
        <xdr:cNvPr id="313" name="直線コネクタ 312"/>
        <xdr:cNvCxnSpPr/>
      </xdr:nvCxnSpPr>
      <xdr:spPr>
        <a:xfrm>
          <a:off x="16179800" y="10119360"/>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92939</xdr:rowOff>
    </xdr:from>
    <xdr:ext cx="762000" cy="259045"/>
    <xdr:sp macro="" textlink="">
      <xdr:nvSpPr>
        <xdr:cNvPr id="314" name="定員管理の状況平均値テキスト"/>
        <xdr:cNvSpPr txBox="1"/>
      </xdr:nvSpPr>
      <xdr:spPr>
        <a:xfrm>
          <a:off x="17106900" y="10551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120862</xdr:rowOff>
    </xdr:from>
    <xdr:to>
      <xdr:col>24</xdr:col>
      <xdr:colOff>609600</xdr:colOff>
      <xdr:row>62</xdr:row>
      <xdr:rowOff>51012</xdr:rowOff>
    </xdr:to>
    <xdr:sp macro="" textlink="">
      <xdr:nvSpPr>
        <xdr:cNvPr id="315" name="フローチャート : 判断 314"/>
        <xdr:cNvSpPr/>
      </xdr:nvSpPr>
      <xdr:spPr>
        <a:xfrm>
          <a:off x="169672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3810</xdr:rowOff>
    </xdr:from>
    <xdr:to>
      <xdr:col>23</xdr:col>
      <xdr:colOff>406400</xdr:colOff>
      <xdr:row>59</xdr:row>
      <xdr:rowOff>44027</xdr:rowOff>
    </xdr:to>
    <xdr:cxnSp macro="">
      <xdr:nvCxnSpPr>
        <xdr:cNvPr id="316" name="直線コネクタ 315"/>
        <xdr:cNvCxnSpPr/>
      </xdr:nvCxnSpPr>
      <xdr:spPr>
        <a:xfrm flipV="1">
          <a:off x="15290800" y="1011936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132927</xdr:rowOff>
    </xdr:from>
    <xdr:to>
      <xdr:col>23</xdr:col>
      <xdr:colOff>457200</xdr:colOff>
      <xdr:row>62</xdr:row>
      <xdr:rowOff>63077</xdr:rowOff>
    </xdr:to>
    <xdr:sp macro="" textlink="">
      <xdr:nvSpPr>
        <xdr:cNvPr id="317" name="フローチャート : 判断 316"/>
        <xdr:cNvSpPr/>
      </xdr:nvSpPr>
      <xdr:spPr>
        <a:xfrm>
          <a:off x="16129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47854</xdr:rowOff>
    </xdr:from>
    <xdr:ext cx="736600" cy="259045"/>
    <xdr:sp macro="" textlink="">
      <xdr:nvSpPr>
        <xdr:cNvPr id="318" name="テキスト ボックス 317"/>
        <xdr:cNvSpPr txBox="1"/>
      </xdr:nvSpPr>
      <xdr:spPr>
        <a:xfrm>
          <a:off x="15798800" y="10677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44027</xdr:rowOff>
    </xdr:from>
    <xdr:to>
      <xdr:col>22</xdr:col>
      <xdr:colOff>203200</xdr:colOff>
      <xdr:row>59</xdr:row>
      <xdr:rowOff>80221</xdr:rowOff>
    </xdr:to>
    <xdr:cxnSp macro="">
      <xdr:nvCxnSpPr>
        <xdr:cNvPr id="319" name="直線コネクタ 318"/>
        <xdr:cNvCxnSpPr/>
      </xdr:nvCxnSpPr>
      <xdr:spPr>
        <a:xfrm flipV="1">
          <a:off x="14401800" y="10159577"/>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45931</xdr:rowOff>
    </xdr:from>
    <xdr:to>
      <xdr:col>22</xdr:col>
      <xdr:colOff>254000</xdr:colOff>
      <xdr:row>62</xdr:row>
      <xdr:rowOff>147531</xdr:rowOff>
    </xdr:to>
    <xdr:sp macro="" textlink="">
      <xdr:nvSpPr>
        <xdr:cNvPr id="320" name="フローチャート : 判断 319"/>
        <xdr:cNvSpPr/>
      </xdr:nvSpPr>
      <xdr:spPr>
        <a:xfrm>
          <a:off x="15240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132308</xdr:rowOff>
    </xdr:from>
    <xdr:ext cx="762000" cy="259045"/>
    <xdr:sp macro="" textlink="">
      <xdr:nvSpPr>
        <xdr:cNvPr id="321" name="テキスト ボックス 320"/>
        <xdr:cNvSpPr txBox="1"/>
      </xdr:nvSpPr>
      <xdr:spPr>
        <a:xfrm>
          <a:off x="14909800" y="1076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56092</xdr:rowOff>
    </xdr:from>
    <xdr:to>
      <xdr:col>21</xdr:col>
      <xdr:colOff>0</xdr:colOff>
      <xdr:row>59</xdr:row>
      <xdr:rowOff>80221</xdr:rowOff>
    </xdr:to>
    <xdr:cxnSp macro="">
      <xdr:nvCxnSpPr>
        <xdr:cNvPr id="322" name="直線コネクタ 321"/>
        <xdr:cNvCxnSpPr/>
      </xdr:nvCxnSpPr>
      <xdr:spPr>
        <a:xfrm>
          <a:off x="13512800" y="10171642"/>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90170</xdr:rowOff>
    </xdr:from>
    <xdr:to>
      <xdr:col>21</xdr:col>
      <xdr:colOff>50800</xdr:colOff>
      <xdr:row>63</xdr:row>
      <xdr:rowOff>20320</xdr:rowOff>
    </xdr:to>
    <xdr:sp macro="" textlink="">
      <xdr:nvSpPr>
        <xdr:cNvPr id="323" name="フローチャート : 判断 322"/>
        <xdr:cNvSpPr/>
      </xdr:nvSpPr>
      <xdr:spPr>
        <a:xfrm>
          <a:off x="14351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5097</xdr:rowOff>
    </xdr:from>
    <xdr:ext cx="762000" cy="259045"/>
    <xdr:sp macro="" textlink="">
      <xdr:nvSpPr>
        <xdr:cNvPr id="324" name="テキスト ボックス 323"/>
        <xdr:cNvSpPr txBox="1"/>
      </xdr:nvSpPr>
      <xdr:spPr>
        <a:xfrm>
          <a:off x="14020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134408</xdr:rowOff>
    </xdr:from>
    <xdr:to>
      <xdr:col>19</xdr:col>
      <xdr:colOff>533400</xdr:colOff>
      <xdr:row>63</xdr:row>
      <xdr:rowOff>64558</xdr:rowOff>
    </xdr:to>
    <xdr:sp macro="" textlink="">
      <xdr:nvSpPr>
        <xdr:cNvPr id="325" name="フローチャート : 判断 324"/>
        <xdr:cNvSpPr/>
      </xdr:nvSpPr>
      <xdr:spPr>
        <a:xfrm>
          <a:off x="13462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49335</xdr:rowOff>
    </xdr:from>
    <xdr:ext cx="762000" cy="259045"/>
    <xdr:sp macro="" textlink="">
      <xdr:nvSpPr>
        <xdr:cNvPr id="326" name="テキスト ボックス 325"/>
        <xdr:cNvSpPr txBox="1"/>
      </xdr:nvSpPr>
      <xdr:spPr>
        <a:xfrm>
          <a:off x="13131800" y="1085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132504</xdr:rowOff>
    </xdr:from>
    <xdr:to>
      <xdr:col>24</xdr:col>
      <xdr:colOff>609600</xdr:colOff>
      <xdr:row>59</xdr:row>
      <xdr:rowOff>62654</xdr:rowOff>
    </xdr:to>
    <xdr:sp macro="" textlink="">
      <xdr:nvSpPr>
        <xdr:cNvPr id="332" name="円/楕円 331"/>
        <xdr:cNvSpPr/>
      </xdr:nvSpPr>
      <xdr:spPr>
        <a:xfrm>
          <a:off x="16967200" y="1007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53781</xdr:rowOff>
    </xdr:from>
    <xdr:ext cx="762000" cy="259045"/>
    <xdr:sp macro="" textlink="">
      <xdr:nvSpPr>
        <xdr:cNvPr id="333" name="定員管理の状況該当値テキスト"/>
        <xdr:cNvSpPr txBox="1"/>
      </xdr:nvSpPr>
      <xdr:spPr>
        <a:xfrm>
          <a:off x="17106900" y="9997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124460</xdr:rowOff>
    </xdr:from>
    <xdr:to>
      <xdr:col>23</xdr:col>
      <xdr:colOff>457200</xdr:colOff>
      <xdr:row>59</xdr:row>
      <xdr:rowOff>54610</xdr:rowOff>
    </xdr:to>
    <xdr:sp macro="" textlink="">
      <xdr:nvSpPr>
        <xdr:cNvPr id="334" name="円/楕円 333"/>
        <xdr:cNvSpPr/>
      </xdr:nvSpPr>
      <xdr:spPr>
        <a:xfrm>
          <a:off x="16129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64787</xdr:rowOff>
    </xdr:from>
    <xdr:ext cx="736600" cy="259045"/>
    <xdr:sp macro="" textlink="">
      <xdr:nvSpPr>
        <xdr:cNvPr id="335" name="テキスト ボックス 334"/>
        <xdr:cNvSpPr txBox="1"/>
      </xdr:nvSpPr>
      <xdr:spPr>
        <a:xfrm>
          <a:off x="15798800" y="9837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164677</xdr:rowOff>
    </xdr:from>
    <xdr:to>
      <xdr:col>22</xdr:col>
      <xdr:colOff>254000</xdr:colOff>
      <xdr:row>59</xdr:row>
      <xdr:rowOff>94827</xdr:rowOff>
    </xdr:to>
    <xdr:sp macro="" textlink="">
      <xdr:nvSpPr>
        <xdr:cNvPr id="336" name="円/楕円 335"/>
        <xdr:cNvSpPr/>
      </xdr:nvSpPr>
      <xdr:spPr>
        <a:xfrm>
          <a:off x="152400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105004</xdr:rowOff>
    </xdr:from>
    <xdr:ext cx="762000" cy="259045"/>
    <xdr:sp macro="" textlink="">
      <xdr:nvSpPr>
        <xdr:cNvPr id="337" name="テキスト ボックス 336"/>
        <xdr:cNvSpPr txBox="1"/>
      </xdr:nvSpPr>
      <xdr:spPr>
        <a:xfrm>
          <a:off x="14909800" y="987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29421</xdr:rowOff>
    </xdr:from>
    <xdr:to>
      <xdr:col>21</xdr:col>
      <xdr:colOff>50800</xdr:colOff>
      <xdr:row>59</xdr:row>
      <xdr:rowOff>131021</xdr:rowOff>
    </xdr:to>
    <xdr:sp macro="" textlink="">
      <xdr:nvSpPr>
        <xdr:cNvPr id="338" name="円/楕円 337"/>
        <xdr:cNvSpPr/>
      </xdr:nvSpPr>
      <xdr:spPr>
        <a:xfrm>
          <a:off x="14351000" y="10144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141198</xdr:rowOff>
    </xdr:from>
    <xdr:ext cx="762000" cy="259045"/>
    <xdr:sp macro="" textlink="">
      <xdr:nvSpPr>
        <xdr:cNvPr id="339" name="テキスト ボックス 338"/>
        <xdr:cNvSpPr txBox="1"/>
      </xdr:nvSpPr>
      <xdr:spPr>
        <a:xfrm>
          <a:off x="14020800" y="9913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5292</xdr:rowOff>
    </xdr:from>
    <xdr:to>
      <xdr:col>19</xdr:col>
      <xdr:colOff>533400</xdr:colOff>
      <xdr:row>59</xdr:row>
      <xdr:rowOff>106892</xdr:rowOff>
    </xdr:to>
    <xdr:sp macro="" textlink="">
      <xdr:nvSpPr>
        <xdr:cNvPr id="340" name="円/楕円 339"/>
        <xdr:cNvSpPr/>
      </xdr:nvSpPr>
      <xdr:spPr>
        <a:xfrm>
          <a:off x="13462000" y="1012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117069</xdr:rowOff>
    </xdr:from>
    <xdr:ext cx="762000" cy="259045"/>
    <xdr:sp macro="" textlink="">
      <xdr:nvSpPr>
        <xdr:cNvPr id="341" name="テキスト ボックス 340"/>
        <xdr:cNvSpPr txBox="1"/>
      </xdr:nvSpPr>
      <xdr:spPr>
        <a:xfrm>
          <a:off x="13131800" y="988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横浜市は、過去の急速な人口増加に対応するためインフラ整備等を急ピッチで進めました。この際発行した市債の返済に係る公債費負担が大きいためなどの影響により、類似団体の中で実質公債費比率は高い水準となっています。</a:t>
          </a:r>
          <a:endParaRPr lang="ja-JP" altLang="ja-JP" sz="1200">
            <a:effectLst/>
          </a:endParaRPr>
        </a:p>
        <a:p>
          <a:endParaRPr kumimoji="1" lang="ja-JP" altLang="en-US" sz="1300">
            <a:solidFill>
              <a:srgbClr val="FF0000"/>
            </a:solidFill>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8" name="直線コネクタ 35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9" name="テキスト ボックス 35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0" name="直線コネクタ 35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1" name="テキスト ボックス 36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2" name="直線コネクタ 36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3" name="テキスト ボックス 36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4" name="直線コネクタ 36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5" name="テキスト ボックス 36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7" name="テキスト ボックス 36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154178</xdr:rowOff>
    </xdr:from>
    <xdr:to>
      <xdr:col>24</xdr:col>
      <xdr:colOff>558800</xdr:colOff>
      <xdr:row>44</xdr:row>
      <xdr:rowOff>10668</xdr:rowOff>
    </xdr:to>
    <xdr:cxnSp macro="">
      <xdr:nvCxnSpPr>
        <xdr:cNvPr id="369" name="直線コネクタ 368"/>
        <xdr:cNvCxnSpPr/>
      </xdr:nvCxnSpPr>
      <xdr:spPr>
        <a:xfrm flipV="1">
          <a:off x="17018000" y="6154928"/>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154195</xdr:rowOff>
    </xdr:from>
    <xdr:ext cx="762000" cy="259045"/>
    <xdr:sp macro="" textlink="">
      <xdr:nvSpPr>
        <xdr:cNvPr id="370" name="公債費負担の状況最小値テキスト"/>
        <xdr:cNvSpPr txBox="1"/>
      </xdr:nvSpPr>
      <xdr:spPr>
        <a:xfrm>
          <a:off x="17106900" y="752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10668</xdr:rowOff>
    </xdr:from>
    <xdr:to>
      <xdr:col>24</xdr:col>
      <xdr:colOff>647700</xdr:colOff>
      <xdr:row>44</xdr:row>
      <xdr:rowOff>10668</xdr:rowOff>
    </xdr:to>
    <xdr:cxnSp macro="">
      <xdr:nvCxnSpPr>
        <xdr:cNvPr id="371" name="直線コネクタ 370"/>
        <xdr:cNvCxnSpPr/>
      </xdr:nvCxnSpPr>
      <xdr:spPr>
        <a:xfrm>
          <a:off x="16929100" y="7554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69105</xdr:rowOff>
    </xdr:from>
    <xdr:ext cx="762000" cy="259045"/>
    <xdr:sp macro="" textlink="">
      <xdr:nvSpPr>
        <xdr:cNvPr id="372" name="公債費負担の状況最大値テキスト"/>
        <xdr:cNvSpPr txBox="1"/>
      </xdr:nvSpPr>
      <xdr:spPr>
        <a:xfrm>
          <a:off x="17106900" y="589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24</xdr:col>
      <xdr:colOff>469900</xdr:colOff>
      <xdr:row>35</xdr:row>
      <xdr:rowOff>154178</xdr:rowOff>
    </xdr:from>
    <xdr:to>
      <xdr:col>24</xdr:col>
      <xdr:colOff>647700</xdr:colOff>
      <xdr:row>35</xdr:row>
      <xdr:rowOff>154178</xdr:rowOff>
    </xdr:to>
    <xdr:cxnSp macro="">
      <xdr:nvCxnSpPr>
        <xdr:cNvPr id="373" name="直線コネクタ 372"/>
        <xdr:cNvCxnSpPr/>
      </xdr:nvCxnSpPr>
      <xdr:spPr>
        <a:xfrm>
          <a:off x="16929100" y="615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64008</xdr:rowOff>
    </xdr:from>
    <xdr:to>
      <xdr:col>24</xdr:col>
      <xdr:colOff>558800</xdr:colOff>
      <xdr:row>42</xdr:row>
      <xdr:rowOff>64008</xdr:rowOff>
    </xdr:to>
    <xdr:cxnSp macro="">
      <xdr:nvCxnSpPr>
        <xdr:cNvPr id="374" name="直線コネクタ 373"/>
        <xdr:cNvCxnSpPr/>
      </xdr:nvCxnSpPr>
      <xdr:spPr>
        <a:xfrm>
          <a:off x="16179800" y="72649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138701</xdr:rowOff>
    </xdr:from>
    <xdr:ext cx="762000" cy="259045"/>
    <xdr:sp macro="" textlink="">
      <xdr:nvSpPr>
        <xdr:cNvPr id="375" name="公債費負担の状況平均値テキスト"/>
        <xdr:cNvSpPr txBox="1"/>
      </xdr:nvSpPr>
      <xdr:spPr>
        <a:xfrm>
          <a:off x="17106900" y="6653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122174</xdr:rowOff>
    </xdr:from>
    <xdr:to>
      <xdr:col>24</xdr:col>
      <xdr:colOff>609600</xdr:colOff>
      <xdr:row>40</xdr:row>
      <xdr:rowOff>52324</xdr:rowOff>
    </xdr:to>
    <xdr:sp macro="" textlink="">
      <xdr:nvSpPr>
        <xdr:cNvPr id="376" name="フローチャート : 判断 375"/>
        <xdr:cNvSpPr/>
      </xdr:nvSpPr>
      <xdr:spPr>
        <a:xfrm>
          <a:off x="16967200" y="680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64008</xdr:rowOff>
    </xdr:from>
    <xdr:to>
      <xdr:col>23</xdr:col>
      <xdr:colOff>406400</xdr:colOff>
      <xdr:row>42</xdr:row>
      <xdr:rowOff>150876</xdr:rowOff>
    </xdr:to>
    <xdr:cxnSp macro="">
      <xdr:nvCxnSpPr>
        <xdr:cNvPr id="377" name="直線コネクタ 376"/>
        <xdr:cNvCxnSpPr/>
      </xdr:nvCxnSpPr>
      <xdr:spPr>
        <a:xfrm flipV="1">
          <a:off x="15290800" y="726490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151130</xdr:rowOff>
    </xdr:from>
    <xdr:to>
      <xdr:col>23</xdr:col>
      <xdr:colOff>457200</xdr:colOff>
      <xdr:row>40</xdr:row>
      <xdr:rowOff>81280</xdr:rowOff>
    </xdr:to>
    <xdr:sp macro="" textlink="">
      <xdr:nvSpPr>
        <xdr:cNvPr id="378" name="フローチャート : 判断 377"/>
        <xdr:cNvSpPr/>
      </xdr:nvSpPr>
      <xdr:spPr>
        <a:xfrm>
          <a:off x="16129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91457</xdr:rowOff>
    </xdr:from>
    <xdr:ext cx="736600" cy="259045"/>
    <xdr:sp macro="" textlink="">
      <xdr:nvSpPr>
        <xdr:cNvPr id="379" name="テキスト ボックス 378"/>
        <xdr:cNvSpPr txBox="1"/>
      </xdr:nvSpPr>
      <xdr:spPr>
        <a:xfrm>
          <a:off x="15798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150876</xdr:rowOff>
    </xdr:from>
    <xdr:to>
      <xdr:col>22</xdr:col>
      <xdr:colOff>203200</xdr:colOff>
      <xdr:row>43</xdr:row>
      <xdr:rowOff>143510</xdr:rowOff>
    </xdr:to>
    <xdr:cxnSp macro="">
      <xdr:nvCxnSpPr>
        <xdr:cNvPr id="380" name="直線コネクタ 379"/>
        <xdr:cNvCxnSpPr/>
      </xdr:nvCxnSpPr>
      <xdr:spPr>
        <a:xfrm flipV="1">
          <a:off x="14401800" y="7351776"/>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37592</xdr:rowOff>
    </xdr:from>
    <xdr:to>
      <xdr:col>22</xdr:col>
      <xdr:colOff>254000</xdr:colOff>
      <xdr:row>40</xdr:row>
      <xdr:rowOff>139192</xdr:rowOff>
    </xdr:to>
    <xdr:sp macro="" textlink="">
      <xdr:nvSpPr>
        <xdr:cNvPr id="381" name="フローチャート : 判断 380"/>
        <xdr:cNvSpPr/>
      </xdr:nvSpPr>
      <xdr:spPr>
        <a:xfrm>
          <a:off x="15240000" y="689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149369</xdr:rowOff>
    </xdr:from>
    <xdr:ext cx="762000" cy="259045"/>
    <xdr:sp macro="" textlink="">
      <xdr:nvSpPr>
        <xdr:cNvPr id="382" name="テキスト ボックス 381"/>
        <xdr:cNvSpPr txBox="1"/>
      </xdr:nvSpPr>
      <xdr:spPr>
        <a:xfrm>
          <a:off x="14909800" y="666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44</xdr:row>
      <xdr:rowOff>78232</xdr:rowOff>
    </xdr:to>
    <xdr:cxnSp macro="">
      <xdr:nvCxnSpPr>
        <xdr:cNvPr id="383" name="直線コネクタ 382"/>
        <xdr:cNvCxnSpPr/>
      </xdr:nvCxnSpPr>
      <xdr:spPr>
        <a:xfrm flipV="1">
          <a:off x="13512800" y="751586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105156</xdr:rowOff>
    </xdr:from>
    <xdr:to>
      <xdr:col>21</xdr:col>
      <xdr:colOff>50800</xdr:colOff>
      <xdr:row>41</xdr:row>
      <xdr:rowOff>35306</xdr:rowOff>
    </xdr:to>
    <xdr:sp macro="" textlink="">
      <xdr:nvSpPr>
        <xdr:cNvPr id="384" name="フローチャート : 判断 383"/>
        <xdr:cNvSpPr/>
      </xdr:nvSpPr>
      <xdr:spPr>
        <a:xfrm>
          <a:off x="14351000" y="696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45483</xdr:rowOff>
    </xdr:from>
    <xdr:ext cx="762000" cy="259045"/>
    <xdr:sp macro="" textlink="">
      <xdr:nvSpPr>
        <xdr:cNvPr id="385" name="テキスト ボックス 384"/>
        <xdr:cNvSpPr txBox="1"/>
      </xdr:nvSpPr>
      <xdr:spPr>
        <a:xfrm>
          <a:off x="14020800" y="673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163068</xdr:rowOff>
    </xdr:from>
    <xdr:to>
      <xdr:col>19</xdr:col>
      <xdr:colOff>533400</xdr:colOff>
      <xdr:row>41</xdr:row>
      <xdr:rowOff>93218</xdr:rowOff>
    </xdr:to>
    <xdr:sp macro="" textlink="">
      <xdr:nvSpPr>
        <xdr:cNvPr id="386" name="フローチャート : 判断 385"/>
        <xdr:cNvSpPr/>
      </xdr:nvSpPr>
      <xdr:spPr>
        <a:xfrm>
          <a:off x="13462000" y="702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103395</xdr:rowOff>
    </xdr:from>
    <xdr:ext cx="762000" cy="259045"/>
    <xdr:sp macro="" textlink="">
      <xdr:nvSpPr>
        <xdr:cNvPr id="387" name="テキスト ボックス 386"/>
        <xdr:cNvSpPr txBox="1"/>
      </xdr:nvSpPr>
      <xdr:spPr>
        <a:xfrm>
          <a:off x="13131800" y="678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13208</xdr:rowOff>
    </xdr:from>
    <xdr:to>
      <xdr:col>24</xdr:col>
      <xdr:colOff>609600</xdr:colOff>
      <xdr:row>42</xdr:row>
      <xdr:rowOff>114808</xdr:rowOff>
    </xdr:to>
    <xdr:sp macro="" textlink="">
      <xdr:nvSpPr>
        <xdr:cNvPr id="393" name="円/楕円 392"/>
        <xdr:cNvSpPr/>
      </xdr:nvSpPr>
      <xdr:spPr>
        <a:xfrm>
          <a:off x="169672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156735</xdr:rowOff>
    </xdr:from>
    <xdr:ext cx="762000" cy="259045"/>
    <xdr:sp macro="" textlink="">
      <xdr:nvSpPr>
        <xdr:cNvPr id="394" name="公債費負担の状況該当値テキスト"/>
        <xdr:cNvSpPr txBox="1"/>
      </xdr:nvSpPr>
      <xdr:spPr>
        <a:xfrm>
          <a:off x="17106900" y="718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13208</xdr:rowOff>
    </xdr:from>
    <xdr:to>
      <xdr:col>23</xdr:col>
      <xdr:colOff>457200</xdr:colOff>
      <xdr:row>42</xdr:row>
      <xdr:rowOff>114808</xdr:rowOff>
    </xdr:to>
    <xdr:sp macro="" textlink="">
      <xdr:nvSpPr>
        <xdr:cNvPr id="395" name="円/楕円 394"/>
        <xdr:cNvSpPr/>
      </xdr:nvSpPr>
      <xdr:spPr>
        <a:xfrm>
          <a:off x="161290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99585</xdr:rowOff>
    </xdr:from>
    <xdr:ext cx="736600" cy="259045"/>
    <xdr:sp macro="" textlink="">
      <xdr:nvSpPr>
        <xdr:cNvPr id="396" name="テキスト ボックス 395"/>
        <xdr:cNvSpPr txBox="1"/>
      </xdr:nvSpPr>
      <xdr:spPr>
        <a:xfrm>
          <a:off x="15798800" y="730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100076</xdr:rowOff>
    </xdr:from>
    <xdr:to>
      <xdr:col>22</xdr:col>
      <xdr:colOff>254000</xdr:colOff>
      <xdr:row>43</xdr:row>
      <xdr:rowOff>30226</xdr:rowOff>
    </xdr:to>
    <xdr:sp macro="" textlink="">
      <xdr:nvSpPr>
        <xdr:cNvPr id="397" name="円/楕円 396"/>
        <xdr:cNvSpPr/>
      </xdr:nvSpPr>
      <xdr:spPr>
        <a:xfrm>
          <a:off x="152400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15003</xdr:rowOff>
    </xdr:from>
    <xdr:ext cx="762000" cy="259045"/>
    <xdr:sp macro="" textlink="">
      <xdr:nvSpPr>
        <xdr:cNvPr id="398" name="テキスト ボックス 397"/>
        <xdr:cNvSpPr txBox="1"/>
      </xdr:nvSpPr>
      <xdr:spPr>
        <a:xfrm>
          <a:off x="14909800" y="73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399" name="円/楕円 398"/>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0" name="テキスト ボックス 399"/>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27432</xdr:rowOff>
    </xdr:from>
    <xdr:to>
      <xdr:col>19</xdr:col>
      <xdr:colOff>533400</xdr:colOff>
      <xdr:row>44</xdr:row>
      <xdr:rowOff>129032</xdr:rowOff>
    </xdr:to>
    <xdr:sp macro="" textlink="">
      <xdr:nvSpPr>
        <xdr:cNvPr id="401" name="円/楕円 400"/>
        <xdr:cNvSpPr/>
      </xdr:nvSpPr>
      <xdr:spPr>
        <a:xfrm>
          <a:off x="13462000" y="757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113809</xdr:rowOff>
    </xdr:from>
    <xdr:ext cx="762000" cy="259045"/>
    <xdr:sp macro="" textlink="">
      <xdr:nvSpPr>
        <xdr:cNvPr id="402" name="テキスト ボックス 401"/>
        <xdr:cNvSpPr txBox="1"/>
      </xdr:nvSpPr>
      <xdr:spPr>
        <a:xfrm>
          <a:off x="13131800" y="765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4" name="テキスト ボックス 40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5" name="テキスト ボックス 40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[198.7%]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25</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年度の将来負担比率は、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198.7</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％と類似団体平均値より上回っています。これは昭和</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40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年代の急激な人口増に対応するため、下水道や地下鉄をはじめとした都市基盤整備を急ピッチで進めたことによる地方債の償還負担が大きいことなどが主な要因です。</a:t>
          </a:r>
        </a:p>
        <a:p>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a:t>
          </a:r>
          <a:r>
            <a:rPr lang="ja-JP" altLang="ja-JP" sz="1200">
              <a:solidFill>
                <a:schemeClr val="dk1"/>
              </a:solidFill>
              <a:effectLst/>
              <a:latin typeface="+mn-lt"/>
              <a:ea typeface="+mn-ea"/>
              <a:cs typeface="+mn-cs"/>
            </a:rPr>
            <a:t>　これまで、企業会計・外郭団体等の借入金等の返済を進め、将来負担比率は平成</a:t>
          </a:r>
          <a:r>
            <a:rPr lang="en-US" altLang="ja-JP" sz="1200">
              <a:solidFill>
                <a:schemeClr val="dk1"/>
              </a:solidFill>
              <a:effectLst/>
              <a:latin typeface="+mn-lt"/>
              <a:ea typeface="+mn-ea"/>
              <a:cs typeface="+mn-cs"/>
            </a:rPr>
            <a:t>25</a:t>
          </a:r>
          <a:r>
            <a:rPr lang="ja-JP" altLang="ja-JP" sz="1200">
              <a:solidFill>
                <a:schemeClr val="dk1"/>
              </a:solidFill>
              <a:effectLst/>
              <a:latin typeface="+mn-lt"/>
              <a:ea typeface="+mn-ea"/>
              <a:cs typeface="+mn-cs"/>
            </a:rPr>
            <a:t>年度までは減少傾向にありました。今後は、施策の推進と財政の健全性の維持の両立の観点から、計画的な市債活用や借入金残高の縮減を引き続き進めていくことにより、将来負担比率は同程度で推移する見込みです。</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93751</xdr:rowOff>
    </xdr:from>
    <xdr:to>
      <xdr:col>24</xdr:col>
      <xdr:colOff>558800</xdr:colOff>
      <xdr:row>21</xdr:row>
      <xdr:rowOff>47498</xdr:rowOff>
    </xdr:to>
    <xdr:cxnSp macro="">
      <xdr:nvCxnSpPr>
        <xdr:cNvPr id="429" name="直線コネクタ 428"/>
        <xdr:cNvCxnSpPr/>
      </xdr:nvCxnSpPr>
      <xdr:spPr>
        <a:xfrm flipV="1">
          <a:off x="17018000" y="2494051"/>
          <a:ext cx="0" cy="1153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19575</xdr:rowOff>
    </xdr:from>
    <xdr:ext cx="762000" cy="259045"/>
    <xdr:sp macro="" textlink="">
      <xdr:nvSpPr>
        <xdr:cNvPr id="430" name="将来負担の状況最小値テキスト"/>
        <xdr:cNvSpPr txBox="1"/>
      </xdr:nvSpPr>
      <xdr:spPr>
        <a:xfrm>
          <a:off x="17106900" y="362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248.0</a:t>
          </a:r>
          <a:endParaRPr kumimoji="1" lang="ja-JP" altLang="en-US" sz="1000" b="1">
            <a:latin typeface="ＭＳ Ｐゴシック"/>
          </a:endParaRPr>
        </a:p>
      </xdr:txBody>
    </xdr:sp>
    <xdr:clientData/>
  </xdr:oneCellAnchor>
  <xdr:twoCellAnchor>
    <xdr:from>
      <xdr:col>24</xdr:col>
      <xdr:colOff>469900</xdr:colOff>
      <xdr:row>21</xdr:row>
      <xdr:rowOff>47498</xdr:rowOff>
    </xdr:from>
    <xdr:to>
      <xdr:col>24</xdr:col>
      <xdr:colOff>647700</xdr:colOff>
      <xdr:row>21</xdr:row>
      <xdr:rowOff>47498</xdr:rowOff>
    </xdr:to>
    <xdr:cxnSp macro="">
      <xdr:nvCxnSpPr>
        <xdr:cNvPr id="431" name="直線コネクタ 430"/>
        <xdr:cNvCxnSpPr/>
      </xdr:nvCxnSpPr>
      <xdr:spPr>
        <a:xfrm>
          <a:off x="16929100" y="364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8678</xdr:rowOff>
    </xdr:from>
    <xdr:ext cx="762000" cy="259045"/>
    <xdr:sp macro="" textlink="">
      <xdr:nvSpPr>
        <xdr:cNvPr id="432" name="将来負担の状況最大値テキスト"/>
        <xdr:cNvSpPr txBox="1"/>
      </xdr:nvSpPr>
      <xdr:spPr>
        <a:xfrm>
          <a:off x="17106900" y="2237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24</xdr:col>
      <xdr:colOff>469900</xdr:colOff>
      <xdr:row>14</xdr:row>
      <xdr:rowOff>93751</xdr:rowOff>
    </xdr:from>
    <xdr:to>
      <xdr:col>24</xdr:col>
      <xdr:colOff>647700</xdr:colOff>
      <xdr:row>14</xdr:row>
      <xdr:rowOff>93751</xdr:rowOff>
    </xdr:to>
    <xdr:cxnSp macro="">
      <xdr:nvCxnSpPr>
        <xdr:cNvPr id="433" name="直線コネクタ 432"/>
        <xdr:cNvCxnSpPr/>
      </xdr:nvCxnSpPr>
      <xdr:spPr>
        <a:xfrm>
          <a:off x="16929100" y="249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152476</xdr:rowOff>
    </xdr:from>
    <xdr:to>
      <xdr:col>24</xdr:col>
      <xdr:colOff>558800</xdr:colOff>
      <xdr:row>19</xdr:row>
      <xdr:rowOff>160681</xdr:rowOff>
    </xdr:to>
    <xdr:cxnSp macro="">
      <xdr:nvCxnSpPr>
        <xdr:cNvPr id="434" name="直線コネクタ 433"/>
        <xdr:cNvCxnSpPr/>
      </xdr:nvCxnSpPr>
      <xdr:spPr>
        <a:xfrm flipV="1">
          <a:off x="16179800" y="3410026"/>
          <a:ext cx="838200" cy="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1541</xdr:rowOff>
    </xdr:from>
    <xdr:ext cx="762000" cy="259045"/>
    <xdr:sp macro="" textlink="">
      <xdr:nvSpPr>
        <xdr:cNvPr id="435" name="将来負担の状況平均値テキスト"/>
        <xdr:cNvSpPr txBox="1"/>
      </xdr:nvSpPr>
      <xdr:spPr>
        <a:xfrm>
          <a:off x="17106900" y="2916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156464</xdr:rowOff>
    </xdr:from>
    <xdr:to>
      <xdr:col>24</xdr:col>
      <xdr:colOff>609600</xdr:colOff>
      <xdr:row>18</xdr:row>
      <xdr:rowOff>86614</xdr:rowOff>
    </xdr:to>
    <xdr:sp macro="" textlink="">
      <xdr:nvSpPr>
        <xdr:cNvPr id="436" name="フローチャート : 判断 435"/>
        <xdr:cNvSpPr/>
      </xdr:nvSpPr>
      <xdr:spPr>
        <a:xfrm>
          <a:off x="169672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160681</xdr:rowOff>
    </xdr:from>
    <xdr:to>
      <xdr:col>23</xdr:col>
      <xdr:colOff>406400</xdr:colOff>
      <xdr:row>20</xdr:row>
      <xdr:rowOff>50038</xdr:rowOff>
    </xdr:to>
    <xdr:cxnSp macro="">
      <xdr:nvCxnSpPr>
        <xdr:cNvPr id="437" name="直線コネクタ 436"/>
        <xdr:cNvCxnSpPr/>
      </xdr:nvCxnSpPr>
      <xdr:spPr>
        <a:xfrm flipV="1">
          <a:off x="15290800" y="3418231"/>
          <a:ext cx="889000" cy="60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40513</xdr:rowOff>
    </xdr:from>
    <xdr:to>
      <xdr:col>23</xdr:col>
      <xdr:colOff>457200</xdr:colOff>
      <xdr:row>18</xdr:row>
      <xdr:rowOff>142113</xdr:rowOff>
    </xdr:to>
    <xdr:sp macro="" textlink="">
      <xdr:nvSpPr>
        <xdr:cNvPr id="438" name="フローチャート : 判断 437"/>
        <xdr:cNvSpPr/>
      </xdr:nvSpPr>
      <xdr:spPr>
        <a:xfrm>
          <a:off x="16129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152290</xdr:rowOff>
    </xdr:from>
    <xdr:ext cx="736600" cy="259045"/>
    <xdr:sp macro="" textlink="">
      <xdr:nvSpPr>
        <xdr:cNvPr id="439" name="テキスト ボックス 438"/>
        <xdr:cNvSpPr txBox="1"/>
      </xdr:nvSpPr>
      <xdr:spPr>
        <a:xfrm>
          <a:off x="15798800" y="2895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50038</xdr:rowOff>
    </xdr:from>
    <xdr:to>
      <xdr:col>22</xdr:col>
      <xdr:colOff>203200</xdr:colOff>
      <xdr:row>20</xdr:row>
      <xdr:rowOff>153314</xdr:rowOff>
    </xdr:to>
    <xdr:cxnSp macro="">
      <xdr:nvCxnSpPr>
        <xdr:cNvPr id="440" name="直線コネクタ 439"/>
        <xdr:cNvCxnSpPr/>
      </xdr:nvCxnSpPr>
      <xdr:spPr>
        <a:xfrm flipV="1">
          <a:off x="14401800" y="3479038"/>
          <a:ext cx="889000" cy="10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101321</xdr:rowOff>
    </xdr:from>
    <xdr:to>
      <xdr:col>22</xdr:col>
      <xdr:colOff>254000</xdr:colOff>
      <xdr:row>19</xdr:row>
      <xdr:rowOff>31471</xdr:rowOff>
    </xdr:to>
    <xdr:sp macro="" textlink="">
      <xdr:nvSpPr>
        <xdr:cNvPr id="441" name="フローチャート : 判断 440"/>
        <xdr:cNvSpPr/>
      </xdr:nvSpPr>
      <xdr:spPr>
        <a:xfrm>
          <a:off x="15240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41648</xdr:rowOff>
    </xdr:from>
    <xdr:ext cx="762000" cy="259045"/>
    <xdr:sp macro="" textlink="">
      <xdr:nvSpPr>
        <xdr:cNvPr id="442" name="テキスト ボックス 441"/>
        <xdr:cNvSpPr txBox="1"/>
      </xdr:nvSpPr>
      <xdr:spPr>
        <a:xfrm>
          <a:off x="14909800" y="2956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153314</xdr:rowOff>
    </xdr:from>
    <xdr:to>
      <xdr:col>21</xdr:col>
      <xdr:colOff>0</xdr:colOff>
      <xdr:row>21</xdr:row>
      <xdr:rowOff>82245</xdr:rowOff>
    </xdr:to>
    <xdr:cxnSp macro="">
      <xdr:nvCxnSpPr>
        <xdr:cNvPr id="443" name="直線コネクタ 442"/>
        <xdr:cNvCxnSpPr/>
      </xdr:nvCxnSpPr>
      <xdr:spPr>
        <a:xfrm flipV="1">
          <a:off x="13512800" y="3582314"/>
          <a:ext cx="889000" cy="100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164059</xdr:rowOff>
    </xdr:from>
    <xdr:to>
      <xdr:col>21</xdr:col>
      <xdr:colOff>50800</xdr:colOff>
      <xdr:row>19</xdr:row>
      <xdr:rowOff>94209</xdr:rowOff>
    </xdr:to>
    <xdr:sp macro="" textlink="">
      <xdr:nvSpPr>
        <xdr:cNvPr id="444" name="フローチャート : 判断 443"/>
        <xdr:cNvSpPr/>
      </xdr:nvSpPr>
      <xdr:spPr>
        <a:xfrm>
          <a:off x="14351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104386</xdr:rowOff>
    </xdr:from>
    <xdr:ext cx="762000" cy="259045"/>
    <xdr:sp macro="" textlink="">
      <xdr:nvSpPr>
        <xdr:cNvPr id="445" name="テキスト ボックス 444"/>
        <xdr:cNvSpPr txBox="1"/>
      </xdr:nvSpPr>
      <xdr:spPr>
        <a:xfrm>
          <a:off x="14020800" y="301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79477</xdr:rowOff>
    </xdr:from>
    <xdr:to>
      <xdr:col>19</xdr:col>
      <xdr:colOff>533400</xdr:colOff>
      <xdr:row>20</xdr:row>
      <xdr:rowOff>9627</xdr:rowOff>
    </xdr:to>
    <xdr:sp macro="" textlink="">
      <xdr:nvSpPr>
        <xdr:cNvPr id="446" name="フローチャート : 判断 445"/>
        <xdr:cNvSpPr/>
      </xdr:nvSpPr>
      <xdr:spPr>
        <a:xfrm>
          <a:off x="13462000" y="333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19804</xdr:rowOff>
    </xdr:from>
    <xdr:ext cx="762000" cy="259045"/>
    <xdr:sp macro="" textlink="">
      <xdr:nvSpPr>
        <xdr:cNvPr id="447" name="テキスト ボックス 446"/>
        <xdr:cNvSpPr txBox="1"/>
      </xdr:nvSpPr>
      <xdr:spPr>
        <a:xfrm>
          <a:off x="13131800" y="3105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101676</xdr:rowOff>
    </xdr:from>
    <xdr:to>
      <xdr:col>24</xdr:col>
      <xdr:colOff>609600</xdr:colOff>
      <xdr:row>20</xdr:row>
      <xdr:rowOff>31826</xdr:rowOff>
    </xdr:to>
    <xdr:sp macro="" textlink="">
      <xdr:nvSpPr>
        <xdr:cNvPr id="453" name="円/楕円 452"/>
        <xdr:cNvSpPr/>
      </xdr:nvSpPr>
      <xdr:spPr>
        <a:xfrm>
          <a:off x="16967200" y="335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73753</xdr:rowOff>
    </xdr:from>
    <xdr:ext cx="762000" cy="259045"/>
    <xdr:sp macro="" textlink="">
      <xdr:nvSpPr>
        <xdr:cNvPr id="454" name="将来負担の状況該当値テキスト"/>
        <xdr:cNvSpPr txBox="1"/>
      </xdr:nvSpPr>
      <xdr:spPr>
        <a:xfrm>
          <a:off x="17106900" y="3331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109881</xdr:rowOff>
    </xdr:from>
    <xdr:to>
      <xdr:col>23</xdr:col>
      <xdr:colOff>457200</xdr:colOff>
      <xdr:row>20</xdr:row>
      <xdr:rowOff>40031</xdr:rowOff>
    </xdr:to>
    <xdr:sp macro="" textlink="">
      <xdr:nvSpPr>
        <xdr:cNvPr id="455" name="円/楕円 454"/>
        <xdr:cNvSpPr/>
      </xdr:nvSpPr>
      <xdr:spPr>
        <a:xfrm>
          <a:off x="16129000" y="3367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24808</xdr:rowOff>
    </xdr:from>
    <xdr:ext cx="736600" cy="259045"/>
    <xdr:sp macro="" textlink="">
      <xdr:nvSpPr>
        <xdr:cNvPr id="456" name="テキスト ボックス 455"/>
        <xdr:cNvSpPr txBox="1"/>
      </xdr:nvSpPr>
      <xdr:spPr>
        <a:xfrm>
          <a:off x="15798800" y="3453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200.4</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170688</xdr:rowOff>
    </xdr:from>
    <xdr:to>
      <xdr:col>22</xdr:col>
      <xdr:colOff>254000</xdr:colOff>
      <xdr:row>20</xdr:row>
      <xdr:rowOff>100838</xdr:rowOff>
    </xdr:to>
    <xdr:sp macro="" textlink="">
      <xdr:nvSpPr>
        <xdr:cNvPr id="457" name="円/楕円 456"/>
        <xdr:cNvSpPr/>
      </xdr:nvSpPr>
      <xdr:spPr>
        <a:xfrm>
          <a:off x="15240000" y="342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85615</xdr:rowOff>
    </xdr:from>
    <xdr:ext cx="762000" cy="259045"/>
    <xdr:sp macro="" textlink="">
      <xdr:nvSpPr>
        <xdr:cNvPr id="458" name="テキスト ボックス 457"/>
        <xdr:cNvSpPr txBox="1"/>
      </xdr:nvSpPr>
      <xdr:spPr>
        <a:xfrm>
          <a:off x="14909800" y="351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213.0</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102514</xdr:rowOff>
    </xdr:from>
    <xdr:to>
      <xdr:col>21</xdr:col>
      <xdr:colOff>50800</xdr:colOff>
      <xdr:row>21</xdr:row>
      <xdr:rowOff>32664</xdr:rowOff>
    </xdr:to>
    <xdr:sp macro="" textlink="">
      <xdr:nvSpPr>
        <xdr:cNvPr id="459" name="円/楕円 458"/>
        <xdr:cNvSpPr/>
      </xdr:nvSpPr>
      <xdr:spPr>
        <a:xfrm>
          <a:off x="14351000" y="353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17441</xdr:rowOff>
    </xdr:from>
    <xdr:ext cx="762000" cy="259045"/>
    <xdr:sp macro="" textlink="">
      <xdr:nvSpPr>
        <xdr:cNvPr id="460" name="テキスト ボックス 459"/>
        <xdr:cNvSpPr txBox="1"/>
      </xdr:nvSpPr>
      <xdr:spPr>
        <a:xfrm>
          <a:off x="14020800" y="361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234.4</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31445</xdr:rowOff>
    </xdr:from>
    <xdr:to>
      <xdr:col>19</xdr:col>
      <xdr:colOff>533400</xdr:colOff>
      <xdr:row>21</xdr:row>
      <xdr:rowOff>133045</xdr:rowOff>
    </xdr:to>
    <xdr:sp macro="" textlink="">
      <xdr:nvSpPr>
        <xdr:cNvPr id="461" name="円/楕円 460"/>
        <xdr:cNvSpPr/>
      </xdr:nvSpPr>
      <xdr:spPr>
        <a:xfrm>
          <a:off x="13462000" y="363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117822</xdr:rowOff>
    </xdr:from>
    <xdr:ext cx="762000" cy="259045"/>
    <xdr:sp macro="" textlink="">
      <xdr:nvSpPr>
        <xdr:cNvPr id="462" name="テキスト ボックス 461"/>
        <xdr:cNvSpPr txBox="1"/>
      </xdr:nvSpPr>
      <xdr:spPr>
        <a:xfrm>
          <a:off x="13131800" y="371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神奈川県横浜市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3,714,200
3,638,917
437.57
1,598,029,363
1,558,218,510
18,200,647
814,600,213
2,350,280,372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198.7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定数削減を行ってきたことなどにより、人口</a:t>
          </a:r>
          <a:r>
            <a:rPr lang="en-US" altLang="ja-JP" sz="1200" b="0" i="0" baseline="0">
              <a:solidFill>
                <a:schemeClr val="dk1"/>
              </a:solidFill>
              <a:effectLst/>
              <a:latin typeface="+mn-lt"/>
              <a:ea typeface="+mn-ea"/>
              <a:cs typeface="+mn-cs"/>
            </a:rPr>
            <a:t>1,000</a:t>
          </a:r>
          <a:r>
            <a:rPr lang="ja-JP" altLang="ja-JP" sz="1200" b="0" i="0" baseline="0">
              <a:solidFill>
                <a:schemeClr val="dk1"/>
              </a:solidFill>
              <a:effectLst/>
              <a:latin typeface="+mn-lt"/>
              <a:ea typeface="+mn-ea"/>
              <a:cs typeface="+mn-cs"/>
            </a:rPr>
            <a:t>人当たり職員数が類似団体</a:t>
          </a:r>
          <a:r>
            <a:rPr lang="ja-JP" altLang="en-US" sz="1200" b="0" i="0" baseline="0">
              <a:solidFill>
                <a:schemeClr val="dk1"/>
              </a:solidFill>
              <a:effectLst/>
              <a:latin typeface="+mn-lt"/>
              <a:ea typeface="+mn-ea"/>
              <a:cs typeface="+mn-cs"/>
            </a:rPr>
            <a:t>と比較して</a:t>
          </a:r>
          <a:r>
            <a:rPr lang="ja-JP" altLang="ja-JP" sz="1200" b="0" i="0" baseline="0">
              <a:solidFill>
                <a:schemeClr val="dk1"/>
              </a:solidFill>
              <a:effectLst/>
              <a:latin typeface="+mn-lt"/>
              <a:ea typeface="+mn-ea"/>
              <a:cs typeface="+mn-cs"/>
            </a:rPr>
            <a:t>少なく、それに伴い人件費に係る経常収支比率も</a:t>
          </a:r>
          <a:r>
            <a:rPr lang="en-US" altLang="ja-JP" sz="1200" b="0" i="0" baseline="0">
              <a:solidFill>
                <a:schemeClr val="dk1"/>
              </a:solidFill>
              <a:effectLst/>
              <a:latin typeface="+mn-lt"/>
              <a:ea typeface="+mn-ea"/>
              <a:cs typeface="+mn-cs"/>
            </a:rPr>
            <a:t>20.5</a:t>
          </a:r>
          <a:r>
            <a:rPr lang="ja-JP" altLang="ja-JP" sz="1200" b="0" i="0" baseline="0">
              <a:solidFill>
                <a:schemeClr val="dk1"/>
              </a:solidFill>
              <a:effectLst/>
              <a:latin typeface="+mn-lt"/>
              <a:ea typeface="+mn-ea"/>
              <a:cs typeface="+mn-cs"/>
            </a:rPr>
            <a:t>％と類似団体平均である</a:t>
          </a:r>
          <a:r>
            <a:rPr lang="en-US" altLang="ja-JP" sz="1200" b="0" i="0" baseline="0">
              <a:solidFill>
                <a:schemeClr val="dk1"/>
              </a:solidFill>
              <a:effectLst/>
              <a:latin typeface="+mn-lt"/>
              <a:ea typeface="+mn-ea"/>
              <a:cs typeface="+mn-cs"/>
            </a:rPr>
            <a:t>23.5</a:t>
          </a:r>
          <a:r>
            <a:rPr lang="ja-JP" altLang="ja-JP" sz="1200" b="0" i="0" baseline="0">
              <a:solidFill>
                <a:schemeClr val="dk1"/>
              </a:solidFill>
              <a:effectLst/>
              <a:latin typeface="+mn-lt"/>
              <a:ea typeface="+mn-ea"/>
              <a:cs typeface="+mn-cs"/>
            </a:rPr>
            <a:t>％を大きく下回っています。</a:t>
          </a:r>
          <a:endParaRPr lang="ja-JP" altLang="ja-JP" sz="1200">
            <a:effectLst/>
          </a:endParaRPr>
        </a:p>
        <a:p>
          <a:pPr rtl="0"/>
          <a:r>
            <a:rPr lang="ja-JP" altLang="ja-JP" sz="1200" b="0" i="0" baseline="0">
              <a:solidFill>
                <a:schemeClr val="dk1"/>
              </a:solidFill>
              <a:effectLst/>
              <a:latin typeface="+mn-lt"/>
              <a:ea typeface="+mn-ea"/>
              <a:cs typeface="+mn-cs"/>
            </a:rPr>
            <a:t>　</a:t>
          </a:r>
          <a:r>
            <a:rPr lang="en-US" altLang="ja-JP" sz="1200" b="0" i="0" baseline="0">
              <a:solidFill>
                <a:schemeClr val="dk1"/>
              </a:solidFill>
              <a:effectLst/>
              <a:latin typeface="+mn-lt"/>
              <a:ea typeface="+mn-ea"/>
              <a:cs typeface="+mn-cs"/>
            </a:rPr>
            <a:t>25</a:t>
          </a:r>
          <a:r>
            <a:rPr lang="ja-JP" altLang="ja-JP" sz="1200" b="0" i="0" baseline="0">
              <a:solidFill>
                <a:schemeClr val="dk1"/>
              </a:solidFill>
              <a:effectLst/>
              <a:latin typeface="+mn-lt"/>
              <a:ea typeface="+mn-ea"/>
              <a:cs typeface="+mn-cs"/>
            </a:rPr>
            <a:t>年度は、</a:t>
          </a:r>
          <a:r>
            <a:rPr lang="ja-JP" altLang="en-US" sz="1200" b="0" i="0" baseline="0">
              <a:solidFill>
                <a:schemeClr val="dk1"/>
              </a:solidFill>
              <a:effectLst/>
              <a:latin typeface="+mn-lt"/>
              <a:ea typeface="+mn-ea"/>
              <a:cs typeface="+mn-cs"/>
            </a:rPr>
            <a:t>給与減額措置等に</a:t>
          </a:r>
          <a:r>
            <a:rPr lang="ja-JP" altLang="ja-JP" sz="1200" b="0" i="0" baseline="0">
              <a:solidFill>
                <a:schemeClr val="dk1"/>
              </a:solidFill>
              <a:effectLst/>
              <a:latin typeface="+mn-lt"/>
              <a:ea typeface="+mn-ea"/>
              <a:cs typeface="+mn-cs"/>
            </a:rPr>
            <a:t>より人件費が減少しています。</a:t>
          </a:r>
          <a:endParaRPr lang="ja-JP" altLang="ja-JP" sz="12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53522</xdr:rowOff>
    </xdr:from>
    <xdr:to>
      <xdr:col>7</xdr:col>
      <xdr:colOff>15875</xdr:colOff>
      <xdr:row>42</xdr:row>
      <xdr:rowOff>61685</xdr:rowOff>
    </xdr:to>
    <xdr:cxnSp macro="">
      <xdr:nvCxnSpPr>
        <xdr:cNvPr id="62" name="直線コネクタ 61"/>
        <xdr:cNvCxnSpPr/>
      </xdr:nvCxnSpPr>
      <xdr:spPr>
        <a:xfrm flipV="1">
          <a:off x="4826000" y="5711372"/>
          <a:ext cx="0" cy="1551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3"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4" name="直線コネクタ 63"/>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139899</xdr:rowOff>
    </xdr:from>
    <xdr:ext cx="762000" cy="259045"/>
    <xdr:sp macro="" textlink="">
      <xdr:nvSpPr>
        <xdr:cNvPr id="65" name="人件費最大値テキスト"/>
        <xdr:cNvSpPr txBox="1"/>
      </xdr:nvSpPr>
      <xdr:spPr>
        <a:xfrm>
          <a:off x="49149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6</xdr:col>
      <xdr:colOff>612775</xdr:colOff>
      <xdr:row>33</xdr:row>
      <xdr:rowOff>53522</xdr:rowOff>
    </xdr:from>
    <xdr:to>
      <xdr:col>7</xdr:col>
      <xdr:colOff>104775</xdr:colOff>
      <xdr:row>33</xdr:row>
      <xdr:rowOff>53522</xdr:rowOff>
    </xdr:to>
    <xdr:cxnSp macro="">
      <xdr:nvCxnSpPr>
        <xdr:cNvPr id="66" name="直線コネクタ 65"/>
        <xdr:cNvCxnSpPr/>
      </xdr:nvCxnSpPr>
      <xdr:spPr>
        <a:xfrm>
          <a:off x="4737100" y="5711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4536</xdr:rowOff>
    </xdr:from>
    <xdr:to>
      <xdr:col>7</xdr:col>
      <xdr:colOff>15875</xdr:colOff>
      <xdr:row>36</xdr:row>
      <xdr:rowOff>29028</xdr:rowOff>
    </xdr:to>
    <xdr:cxnSp macro="">
      <xdr:nvCxnSpPr>
        <xdr:cNvPr id="67" name="直線コネクタ 66"/>
        <xdr:cNvCxnSpPr/>
      </xdr:nvCxnSpPr>
      <xdr:spPr>
        <a:xfrm flipV="1">
          <a:off x="3987800" y="6005286"/>
          <a:ext cx="8382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72770</xdr:rowOff>
    </xdr:from>
    <xdr:ext cx="762000" cy="259045"/>
    <xdr:sp macro="" textlink="">
      <xdr:nvSpPr>
        <xdr:cNvPr id="68" name="人件費平均値テキスト"/>
        <xdr:cNvSpPr txBox="1"/>
      </xdr:nvSpPr>
      <xdr:spPr>
        <a:xfrm>
          <a:off x="4914900" y="64164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100693</xdr:rowOff>
    </xdr:from>
    <xdr:to>
      <xdr:col>7</xdr:col>
      <xdr:colOff>66675</xdr:colOff>
      <xdr:row>38</xdr:row>
      <xdr:rowOff>30843</xdr:rowOff>
    </xdr:to>
    <xdr:sp macro="" textlink="">
      <xdr:nvSpPr>
        <xdr:cNvPr id="69" name="フローチャート : 判断 68"/>
        <xdr:cNvSpPr/>
      </xdr:nvSpPr>
      <xdr:spPr>
        <a:xfrm>
          <a:off x="47752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29028</xdr:rowOff>
    </xdr:from>
    <xdr:to>
      <xdr:col>5</xdr:col>
      <xdr:colOff>549275</xdr:colOff>
      <xdr:row>36</xdr:row>
      <xdr:rowOff>61686</xdr:rowOff>
    </xdr:to>
    <xdr:cxnSp macro="">
      <xdr:nvCxnSpPr>
        <xdr:cNvPr id="70" name="直線コネクタ 69"/>
        <xdr:cNvCxnSpPr/>
      </xdr:nvCxnSpPr>
      <xdr:spPr>
        <a:xfrm flipV="1">
          <a:off x="3098800" y="62012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141515</xdr:rowOff>
    </xdr:from>
    <xdr:to>
      <xdr:col>5</xdr:col>
      <xdr:colOff>600075</xdr:colOff>
      <xdr:row>39</xdr:row>
      <xdr:rowOff>71665</xdr:rowOff>
    </xdr:to>
    <xdr:sp macro="" textlink="">
      <xdr:nvSpPr>
        <xdr:cNvPr id="71" name="フローチャート : 判断 70"/>
        <xdr:cNvSpPr/>
      </xdr:nvSpPr>
      <xdr:spPr>
        <a:xfrm>
          <a:off x="3937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56442</xdr:rowOff>
    </xdr:from>
    <xdr:ext cx="736600" cy="259045"/>
    <xdr:sp macro="" textlink="">
      <xdr:nvSpPr>
        <xdr:cNvPr id="72" name="テキスト ボックス 71"/>
        <xdr:cNvSpPr txBox="1"/>
      </xdr:nvSpPr>
      <xdr:spPr>
        <a:xfrm>
          <a:off x="3606800" y="674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53522</xdr:rowOff>
    </xdr:from>
    <xdr:to>
      <xdr:col>4</xdr:col>
      <xdr:colOff>346075</xdr:colOff>
      <xdr:row>36</xdr:row>
      <xdr:rowOff>61686</xdr:rowOff>
    </xdr:to>
    <xdr:cxnSp macro="">
      <xdr:nvCxnSpPr>
        <xdr:cNvPr id="73" name="直線コネクタ 72"/>
        <xdr:cNvCxnSpPr/>
      </xdr:nvCxnSpPr>
      <xdr:spPr>
        <a:xfrm>
          <a:off x="2209800" y="6054272"/>
          <a:ext cx="8890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51707</xdr:rowOff>
    </xdr:from>
    <xdr:to>
      <xdr:col>4</xdr:col>
      <xdr:colOff>396875</xdr:colOff>
      <xdr:row>39</xdr:row>
      <xdr:rowOff>153307</xdr:rowOff>
    </xdr:to>
    <xdr:sp macro="" textlink="">
      <xdr:nvSpPr>
        <xdr:cNvPr id="74" name="フローチャート : 判断 73"/>
        <xdr:cNvSpPr/>
      </xdr:nvSpPr>
      <xdr:spPr>
        <a:xfrm>
          <a:off x="3048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138084</xdr:rowOff>
    </xdr:from>
    <xdr:ext cx="762000" cy="259045"/>
    <xdr:sp macro="" textlink="">
      <xdr:nvSpPr>
        <xdr:cNvPr id="75" name="テキスト ボックス 74"/>
        <xdr:cNvSpPr txBox="1"/>
      </xdr:nvSpPr>
      <xdr:spPr>
        <a:xfrm>
          <a:off x="2717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53522</xdr:rowOff>
    </xdr:from>
    <xdr:to>
      <xdr:col>3</xdr:col>
      <xdr:colOff>142875</xdr:colOff>
      <xdr:row>37</xdr:row>
      <xdr:rowOff>4536</xdr:rowOff>
    </xdr:to>
    <xdr:cxnSp macro="">
      <xdr:nvCxnSpPr>
        <xdr:cNvPr id="76" name="直線コネクタ 75"/>
        <xdr:cNvCxnSpPr/>
      </xdr:nvCxnSpPr>
      <xdr:spPr>
        <a:xfrm flipV="1">
          <a:off x="1320800" y="6054272"/>
          <a:ext cx="889000" cy="29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7" name="フローチャート : 判断 76"/>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138084</xdr:rowOff>
    </xdr:from>
    <xdr:ext cx="762000" cy="259045"/>
    <xdr:sp macro="" textlink="">
      <xdr:nvSpPr>
        <xdr:cNvPr id="78" name="テキスト ボックス 77"/>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43543</xdr:rowOff>
    </xdr:from>
    <xdr:to>
      <xdr:col>1</xdr:col>
      <xdr:colOff>676275</xdr:colOff>
      <xdr:row>40</xdr:row>
      <xdr:rowOff>145143</xdr:rowOff>
    </xdr:to>
    <xdr:sp macro="" textlink="">
      <xdr:nvSpPr>
        <xdr:cNvPr id="79" name="フローチャート : 判断 78"/>
        <xdr:cNvSpPr/>
      </xdr:nvSpPr>
      <xdr:spPr>
        <a:xfrm>
          <a:off x="1270000" y="690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129920</xdr:rowOff>
    </xdr:from>
    <xdr:ext cx="762000" cy="259045"/>
    <xdr:sp macro="" textlink="">
      <xdr:nvSpPr>
        <xdr:cNvPr id="80" name="テキスト ボックス 79"/>
        <xdr:cNvSpPr txBox="1"/>
      </xdr:nvSpPr>
      <xdr:spPr>
        <a:xfrm>
          <a:off x="939800" y="698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125186</xdr:rowOff>
    </xdr:from>
    <xdr:to>
      <xdr:col>7</xdr:col>
      <xdr:colOff>66675</xdr:colOff>
      <xdr:row>35</xdr:row>
      <xdr:rowOff>55336</xdr:rowOff>
    </xdr:to>
    <xdr:sp macro="" textlink="">
      <xdr:nvSpPr>
        <xdr:cNvPr id="86" name="円/楕円 85"/>
        <xdr:cNvSpPr/>
      </xdr:nvSpPr>
      <xdr:spPr>
        <a:xfrm>
          <a:off x="4775200" y="595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141713</xdr:rowOff>
    </xdr:from>
    <xdr:ext cx="762000" cy="259045"/>
    <xdr:sp macro="" textlink="">
      <xdr:nvSpPr>
        <xdr:cNvPr id="87" name="人件費該当値テキスト"/>
        <xdr:cNvSpPr txBox="1"/>
      </xdr:nvSpPr>
      <xdr:spPr>
        <a:xfrm>
          <a:off x="4914900" y="579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149678</xdr:rowOff>
    </xdr:from>
    <xdr:to>
      <xdr:col>5</xdr:col>
      <xdr:colOff>600075</xdr:colOff>
      <xdr:row>36</xdr:row>
      <xdr:rowOff>79828</xdr:rowOff>
    </xdr:to>
    <xdr:sp macro="" textlink="">
      <xdr:nvSpPr>
        <xdr:cNvPr id="88" name="円/楕円 87"/>
        <xdr:cNvSpPr/>
      </xdr:nvSpPr>
      <xdr:spPr>
        <a:xfrm>
          <a:off x="3937000" y="615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90005</xdr:rowOff>
    </xdr:from>
    <xdr:ext cx="736600" cy="259045"/>
    <xdr:sp macro="" textlink="">
      <xdr:nvSpPr>
        <xdr:cNvPr id="89" name="テキスト ボックス 88"/>
        <xdr:cNvSpPr txBox="1"/>
      </xdr:nvSpPr>
      <xdr:spPr>
        <a:xfrm>
          <a:off x="3606800" y="5919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10886</xdr:rowOff>
    </xdr:from>
    <xdr:to>
      <xdr:col>4</xdr:col>
      <xdr:colOff>396875</xdr:colOff>
      <xdr:row>36</xdr:row>
      <xdr:rowOff>112486</xdr:rowOff>
    </xdr:to>
    <xdr:sp macro="" textlink="">
      <xdr:nvSpPr>
        <xdr:cNvPr id="90" name="円/楕円 89"/>
        <xdr:cNvSpPr/>
      </xdr:nvSpPr>
      <xdr:spPr>
        <a:xfrm>
          <a:off x="3048000" y="618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122663</xdr:rowOff>
    </xdr:from>
    <xdr:ext cx="762000" cy="259045"/>
    <xdr:sp macro="" textlink="">
      <xdr:nvSpPr>
        <xdr:cNvPr id="91" name="テキスト ボックス 90"/>
        <xdr:cNvSpPr txBox="1"/>
      </xdr:nvSpPr>
      <xdr:spPr>
        <a:xfrm>
          <a:off x="2717800" y="595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2722</xdr:rowOff>
    </xdr:from>
    <xdr:to>
      <xdr:col>3</xdr:col>
      <xdr:colOff>193675</xdr:colOff>
      <xdr:row>35</xdr:row>
      <xdr:rowOff>104322</xdr:rowOff>
    </xdr:to>
    <xdr:sp macro="" textlink="">
      <xdr:nvSpPr>
        <xdr:cNvPr id="92" name="円/楕円 91"/>
        <xdr:cNvSpPr/>
      </xdr:nvSpPr>
      <xdr:spPr>
        <a:xfrm>
          <a:off x="21590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114499</xdr:rowOff>
    </xdr:from>
    <xdr:ext cx="762000" cy="259045"/>
    <xdr:sp macro="" textlink="">
      <xdr:nvSpPr>
        <xdr:cNvPr id="93" name="テキスト ボックス 92"/>
        <xdr:cNvSpPr txBox="1"/>
      </xdr:nvSpPr>
      <xdr:spPr>
        <a:xfrm>
          <a:off x="1828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125186</xdr:rowOff>
    </xdr:from>
    <xdr:to>
      <xdr:col>1</xdr:col>
      <xdr:colOff>676275</xdr:colOff>
      <xdr:row>37</xdr:row>
      <xdr:rowOff>55336</xdr:rowOff>
    </xdr:to>
    <xdr:sp macro="" textlink="">
      <xdr:nvSpPr>
        <xdr:cNvPr id="94" name="円/楕円 93"/>
        <xdr:cNvSpPr/>
      </xdr:nvSpPr>
      <xdr:spPr>
        <a:xfrm>
          <a:off x="1270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65513</xdr:rowOff>
    </xdr:from>
    <xdr:ext cx="762000" cy="259045"/>
    <xdr:sp macro="" textlink="">
      <xdr:nvSpPr>
        <xdr:cNvPr id="95" name="テキスト ボックス 94"/>
        <xdr:cNvSpPr txBox="1"/>
      </xdr:nvSpPr>
      <xdr:spPr>
        <a:xfrm>
          <a:off x="939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25</a:t>
          </a:r>
          <a:r>
            <a:rPr lang="ja-JP" altLang="ja-JP" sz="1200">
              <a:solidFill>
                <a:schemeClr val="dk1"/>
              </a:solidFill>
              <a:effectLst/>
              <a:latin typeface="+mn-lt"/>
              <a:ea typeface="+mn-ea"/>
              <a:cs typeface="+mn-cs"/>
            </a:rPr>
            <a:t>年度の物件費に係る経常収支比率は、</a:t>
          </a:r>
          <a:r>
            <a:rPr lang="en-US" altLang="ja-JP" sz="1200">
              <a:solidFill>
                <a:schemeClr val="dk1"/>
              </a:solidFill>
              <a:effectLst/>
              <a:latin typeface="+mn-lt"/>
              <a:ea typeface="+mn-ea"/>
              <a:cs typeface="+mn-cs"/>
            </a:rPr>
            <a:t>12.7</a:t>
          </a:r>
          <a:r>
            <a:rPr lang="ja-JP" altLang="ja-JP" sz="1200">
              <a:solidFill>
                <a:schemeClr val="dk1"/>
              </a:solidFill>
              <a:effectLst/>
              <a:latin typeface="+mn-lt"/>
              <a:ea typeface="+mn-ea"/>
              <a:cs typeface="+mn-cs"/>
            </a:rPr>
            <a:t>％と前年度に比べて</a:t>
          </a:r>
          <a:r>
            <a:rPr lang="ja-JP" altLang="en-US" sz="1200">
              <a:solidFill>
                <a:schemeClr val="dk1"/>
              </a:solidFill>
              <a:effectLst/>
              <a:latin typeface="+mn-lt"/>
              <a:ea typeface="+mn-ea"/>
              <a:cs typeface="+mn-cs"/>
            </a:rPr>
            <a:t>高くなっています。これは、市長選挙・参議院選挙の実施等による増加しているためです。</a:t>
          </a:r>
          <a:endParaRPr lang="en-US" altLang="ja-JP" sz="12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今後も行政内部経費等の削減を図っていきます。</a:t>
          </a:r>
          <a:endParaRPr kumimoji="1" lang="ja-JP" altLang="en-US" sz="12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102507</xdr:rowOff>
    </xdr:to>
    <xdr:cxnSp macro="">
      <xdr:nvCxnSpPr>
        <xdr:cNvPr id="125" name="直線コネクタ 124"/>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6"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7" name="直線コネクタ 126"/>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8"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9" name="直線コネクタ 128"/>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99786</xdr:rowOff>
    </xdr:from>
    <xdr:to>
      <xdr:col>24</xdr:col>
      <xdr:colOff>31750</xdr:colOff>
      <xdr:row>16</xdr:row>
      <xdr:rowOff>154214</xdr:rowOff>
    </xdr:to>
    <xdr:cxnSp macro="">
      <xdr:nvCxnSpPr>
        <xdr:cNvPr id="130" name="直線コネクタ 129"/>
        <xdr:cNvCxnSpPr/>
      </xdr:nvCxnSpPr>
      <xdr:spPr>
        <a:xfrm>
          <a:off x="15671800" y="2842986"/>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99786</xdr:rowOff>
    </xdr:from>
    <xdr:to>
      <xdr:col>22</xdr:col>
      <xdr:colOff>565150</xdr:colOff>
      <xdr:row>17</xdr:row>
      <xdr:rowOff>15421</xdr:rowOff>
    </xdr:to>
    <xdr:cxnSp macro="">
      <xdr:nvCxnSpPr>
        <xdr:cNvPr id="133" name="直線コネクタ 132"/>
        <xdr:cNvCxnSpPr/>
      </xdr:nvCxnSpPr>
      <xdr:spPr>
        <a:xfrm flipV="1">
          <a:off x="14782800" y="2842986"/>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27214</xdr:rowOff>
    </xdr:from>
    <xdr:to>
      <xdr:col>22</xdr:col>
      <xdr:colOff>615950</xdr:colOff>
      <xdr:row>16</xdr:row>
      <xdr:rowOff>128814</xdr:rowOff>
    </xdr:to>
    <xdr:sp macro="" textlink="">
      <xdr:nvSpPr>
        <xdr:cNvPr id="134" name="フローチャート : 判断 133"/>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138991</xdr:rowOff>
    </xdr:from>
    <xdr:ext cx="736600" cy="259045"/>
    <xdr:sp macro="" textlink="">
      <xdr:nvSpPr>
        <xdr:cNvPr id="135" name="テキスト ボックス 134"/>
        <xdr:cNvSpPr txBox="1"/>
      </xdr:nvSpPr>
      <xdr:spPr>
        <a:xfrm>
          <a:off x="15290800" y="253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15421</xdr:rowOff>
    </xdr:from>
    <xdr:to>
      <xdr:col>21</xdr:col>
      <xdr:colOff>361950</xdr:colOff>
      <xdr:row>17</xdr:row>
      <xdr:rowOff>15421</xdr:rowOff>
    </xdr:to>
    <xdr:cxnSp macro="">
      <xdr:nvCxnSpPr>
        <xdr:cNvPr id="136" name="直線コネクタ 135"/>
        <xdr:cNvCxnSpPr/>
      </xdr:nvCxnSpPr>
      <xdr:spPr>
        <a:xfrm>
          <a:off x="13893800" y="29300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7" name="フローチャート : 判断 136"/>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8" name="テキスト ボックス 137"/>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4536</xdr:rowOff>
    </xdr:from>
    <xdr:to>
      <xdr:col>20</xdr:col>
      <xdr:colOff>158750</xdr:colOff>
      <xdr:row>17</xdr:row>
      <xdr:rowOff>15421</xdr:rowOff>
    </xdr:to>
    <xdr:cxnSp macro="">
      <xdr:nvCxnSpPr>
        <xdr:cNvPr id="139" name="直線コネクタ 138"/>
        <xdr:cNvCxnSpPr/>
      </xdr:nvCxnSpPr>
      <xdr:spPr>
        <a:xfrm>
          <a:off x="13004800" y="29191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40" name="フローチャート : 判断 139"/>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41" name="テキスト ボックス 14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42" name="フローチャート : 判断 141"/>
        <xdr:cNvSpPr/>
      </xdr:nvSpPr>
      <xdr:spPr>
        <a:xfrm>
          <a:off x="12954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198</xdr:rowOff>
    </xdr:from>
    <xdr:ext cx="762000" cy="259045"/>
    <xdr:sp macro="" textlink="">
      <xdr:nvSpPr>
        <xdr:cNvPr id="143" name="テキスト ボックス 142"/>
        <xdr:cNvSpPr txBox="1"/>
      </xdr:nvSpPr>
      <xdr:spPr>
        <a:xfrm>
          <a:off x="126238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49" name="円/楕円 148"/>
        <xdr:cNvSpPr/>
      </xdr:nvSpPr>
      <xdr:spPr>
        <a:xfrm>
          <a:off x="164592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75491</xdr:rowOff>
    </xdr:from>
    <xdr:ext cx="762000" cy="259045"/>
    <xdr:sp macro="" textlink="">
      <xdr:nvSpPr>
        <xdr:cNvPr id="150" name="物件費該当値テキスト"/>
        <xdr:cNvSpPr txBox="1"/>
      </xdr:nvSpPr>
      <xdr:spPr>
        <a:xfrm>
          <a:off x="16598900" y="28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48986</xdr:rowOff>
    </xdr:from>
    <xdr:to>
      <xdr:col>22</xdr:col>
      <xdr:colOff>615950</xdr:colOff>
      <xdr:row>16</xdr:row>
      <xdr:rowOff>150586</xdr:rowOff>
    </xdr:to>
    <xdr:sp macro="" textlink="">
      <xdr:nvSpPr>
        <xdr:cNvPr id="151" name="円/楕円 150"/>
        <xdr:cNvSpPr/>
      </xdr:nvSpPr>
      <xdr:spPr>
        <a:xfrm>
          <a:off x="15621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52" name="テキスト ボックス 15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136071</xdr:rowOff>
    </xdr:from>
    <xdr:to>
      <xdr:col>21</xdr:col>
      <xdr:colOff>412750</xdr:colOff>
      <xdr:row>17</xdr:row>
      <xdr:rowOff>66221</xdr:rowOff>
    </xdr:to>
    <xdr:sp macro="" textlink="">
      <xdr:nvSpPr>
        <xdr:cNvPr id="153" name="円/楕円 152"/>
        <xdr:cNvSpPr/>
      </xdr:nvSpPr>
      <xdr:spPr>
        <a:xfrm>
          <a:off x="14732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50998</xdr:rowOff>
    </xdr:from>
    <xdr:ext cx="762000" cy="259045"/>
    <xdr:sp macro="" textlink="">
      <xdr:nvSpPr>
        <xdr:cNvPr id="154" name="テキスト ボックス 153"/>
        <xdr:cNvSpPr txBox="1"/>
      </xdr:nvSpPr>
      <xdr:spPr>
        <a:xfrm>
          <a:off x="14401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136071</xdr:rowOff>
    </xdr:from>
    <xdr:to>
      <xdr:col>20</xdr:col>
      <xdr:colOff>209550</xdr:colOff>
      <xdr:row>17</xdr:row>
      <xdr:rowOff>66221</xdr:rowOff>
    </xdr:to>
    <xdr:sp macro="" textlink="">
      <xdr:nvSpPr>
        <xdr:cNvPr id="155" name="円/楕円 154"/>
        <xdr:cNvSpPr/>
      </xdr:nvSpPr>
      <xdr:spPr>
        <a:xfrm>
          <a:off x="13843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50998</xdr:rowOff>
    </xdr:from>
    <xdr:ext cx="762000" cy="259045"/>
    <xdr:sp macro="" textlink="">
      <xdr:nvSpPr>
        <xdr:cNvPr id="156" name="テキスト ボックス 155"/>
        <xdr:cNvSpPr txBox="1"/>
      </xdr:nvSpPr>
      <xdr:spPr>
        <a:xfrm>
          <a:off x="13512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125186</xdr:rowOff>
    </xdr:from>
    <xdr:to>
      <xdr:col>19</xdr:col>
      <xdr:colOff>6350</xdr:colOff>
      <xdr:row>17</xdr:row>
      <xdr:rowOff>55336</xdr:rowOff>
    </xdr:to>
    <xdr:sp macro="" textlink="">
      <xdr:nvSpPr>
        <xdr:cNvPr id="157" name="円/楕円 156"/>
        <xdr:cNvSpPr/>
      </xdr:nvSpPr>
      <xdr:spPr>
        <a:xfrm>
          <a:off x="12954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40113</xdr:rowOff>
    </xdr:from>
    <xdr:ext cx="762000" cy="259045"/>
    <xdr:sp macro="" textlink="">
      <xdr:nvSpPr>
        <xdr:cNvPr id="158" name="テキスト ボックス 157"/>
        <xdr:cNvSpPr txBox="1"/>
      </xdr:nvSpPr>
      <xdr:spPr>
        <a:xfrm>
          <a:off x="12623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a:latin typeface="ＭＳ Ｐゴシック"/>
            </a:rPr>
            <a:t>　</a:t>
          </a:r>
          <a:r>
            <a:rPr lang="en-US" altLang="ja-JP" sz="1200" b="0" i="0" baseline="0">
              <a:solidFill>
                <a:schemeClr val="dk1"/>
              </a:solidFill>
              <a:effectLst/>
              <a:latin typeface="+mn-lt"/>
              <a:ea typeface="+mn-ea"/>
              <a:cs typeface="+mn-cs"/>
            </a:rPr>
            <a:t>25</a:t>
          </a:r>
          <a:r>
            <a:rPr lang="ja-JP" altLang="ja-JP" sz="1200" b="0" i="0" baseline="0">
              <a:solidFill>
                <a:schemeClr val="dk1"/>
              </a:solidFill>
              <a:effectLst/>
              <a:latin typeface="+mn-lt"/>
              <a:ea typeface="+mn-ea"/>
              <a:cs typeface="+mn-cs"/>
            </a:rPr>
            <a:t>年度の扶助費に係る経常収支比率は、</a:t>
          </a:r>
          <a:r>
            <a:rPr lang="en-US" altLang="ja-JP" sz="1200" b="0" i="0" baseline="0">
              <a:solidFill>
                <a:schemeClr val="dk1"/>
              </a:solidFill>
              <a:effectLst/>
              <a:latin typeface="+mn-lt"/>
              <a:ea typeface="+mn-ea"/>
              <a:cs typeface="+mn-cs"/>
            </a:rPr>
            <a:t>17.9</a:t>
          </a:r>
          <a:r>
            <a:rPr lang="ja-JP" altLang="ja-JP" sz="1200" b="0" i="0" baseline="0">
              <a:solidFill>
                <a:schemeClr val="dk1"/>
              </a:solidFill>
              <a:effectLst/>
              <a:latin typeface="+mn-lt"/>
              <a:ea typeface="+mn-ea"/>
              <a:cs typeface="+mn-cs"/>
            </a:rPr>
            <a:t>％と前年度に比べて高くなっています。これは、生活保護費、障害者自立支援給付費の増などにより、扶助費が増加しているためです。</a:t>
          </a:r>
          <a:endParaRPr lang="ja-JP" altLang="ja-JP" sz="1200">
            <a:effectLst/>
          </a:endParaRPr>
        </a:p>
        <a:p>
          <a:pPr rtl="0"/>
          <a:r>
            <a:rPr lang="ja-JP" altLang="ja-JP" sz="1200" b="0" i="0" baseline="0">
              <a:solidFill>
                <a:schemeClr val="dk1"/>
              </a:solidFill>
              <a:effectLst/>
              <a:latin typeface="+mn-lt"/>
              <a:ea typeface="+mn-ea"/>
              <a:cs typeface="+mn-cs"/>
            </a:rPr>
            <a:t>　今後は、給付対象の範囲やサービスの水準、受益と負担の関係など、様々な角度から効果を検証し、「持続可能」な運営を行っていきます。</a:t>
          </a:r>
          <a:endParaRPr lang="ja-JP" altLang="ja-JP" sz="12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31750</xdr:rowOff>
    </xdr:to>
    <xdr:cxnSp macro="">
      <xdr:nvCxnSpPr>
        <xdr:cNvPr id="186" name="直線コネクタ 185"/>
        <xdr:cNvCxnSpPr/>
      </xdr:nvCxnSpPr>
      <xdr:spPr>
        <a:xfrm flipV="1">
          <a:off x="4826000" y="91376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7"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8" name="直線コネクタ 187"/>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9"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90" name="直線コネクタ 189"/>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31750</xdr:rowOff>
    </xdr:from>
    <xdr:to>
      <xdr:col>7</xdr:col>
      <xdr:colOff>15875</xdr:colOff>
      <xdr:row>61</xdr:row>
      <xdr:rowOff>127000</xdr:rowOff>
    </xdr:to>
    <xdr:cxnSp macro="">
      <xdr:nvCxnSpPr>
        <xdr:cNvPr id="191" name="直線コネクタ 190"/>
        <xdr:cNvCxnSpPr/>
      </xdr:nvCxnSpPr>
      <xdr:spPr>
        <a:xfrm>
          <a:off x="3987800" y="104902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92727</xdr:rowOff>
    </xdr:from>
    <xdr:ext cx="762000" cy="259045"/>
    <xdr:sp macro="" textlink="">
      <xdr:nvSpPr>
        <xdr:cNvPr id="192" name="扶助費平均値テキスト"/>
        <xdr:cNvSpPr txBox="1"/>
      </xdr:nvSpPr>
      <xdr:spPr>
        <a:xfrm>
          <a:off x="4914900" y="10036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59</xdr:row>
      <xdr:rowOff>76200</xdr:rowOff>
    </xdr:from>
    <xdr:to>
      <xdr:col>7</xdr:col>
      <xdr:colOff>66675</xdr:colOff>
      <xdr:row>60</xdr:row>
      <xdr:rowOff>6350</xdr:rowOff>
    </xdr:to>
    <xdr:sp macro="" textlink="">
      <xdr:nvSpPr>
        <xdr:cNvPr id="193" name="フローチャート : 判断 192"/>
        <xdr:cNvSpPr/>
      </xdr:nvSpPr>
      <xdr:spPr>
        <a:xfrm>
          <a:off x="4775200" y="1019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165100</xdr:rowOff>
    </xdr:from>
    <xdr:to>
      <xdr:col>5</xdr:col>
      <xdr:colOff>549275</xdr:colOff>
      <xdr:row>61</xdr:row>
      <xdr:rowOff>31750</xdr:rowOff>
    </xdr:to>
    <xdr:cxnSp macro="">
      <xdr:nvCxnSpPr>
        <xdr:cNvPr id="194" name="直線コネクタ 193"/>
        <xdr:cNvCxnSpPr/>
      </xdr:nvCxnSpPr>
      <xdr:spPr>
        <a:xfrm>
          <a:off x="3098800" y="101092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38100</xdr:rowOff>
    </xdr:from>
    <xdr:to>
      <xdr:col>5</xdr:col>
      <xdr:colOff>600075</xdr:colOff>
      <xdr:row>59</xdr:row>
      <xdr:rowOff>139700</xdr:rowOff>
    </xdr:to>
    <xdr:sp macro="" textlink="">
      <xdr:nvSpPr>
        <xdr:cNvPr id="195" name="フローチャート : 判断 194"/>
        <xdr:cNvSpPr/>
      </xdr:nvSpPr>
      <xdr:spPr>
        <a:xfrm>
          <a:off x="3937000" y="1015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149877</xdr:rowOff>
    </xdr:from>
    <xdr:ext cx="736600" cy="259045"/>
    <xdr:sp macro="" textlink="">
      <xdr:nvSpPr>
        <xdr:cNvPr id="196" name="テキスト ボックス 195"/>
        <xdr:cNvSpPr txBox="1"/>
      </xdr:nvSpPr>
      <xdr:spPr>
        <a:xfrm>
          <a:off x="3606800" y="992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165100</xdr:rowOff>
    </xdr:from>
    <xdr:to>
      <xdr:col>4</xdr:col>
      <xdr:colOff>346075</xdr:colOff>
      <xdr:row>59</xdr:row>
      <xdr:rowOff>50800</xdr:rowOff>
    </xdr:to>
    <xdr:cxnSp macro="">
      <xdr:nvCxnSpPr>
        <xdr:cNvPr id="197" name="直線コネクタ 196"/>
        <xdr:cNvCxnSpPr/>
      </xdr:nvCxnSpPr>
      <xdr:spPr>
        <a:xfrm flipV="1">
          <a:off x="2209800" y="10109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19050</xdr:rowOff>
    </xdr:from>
    <xdr:to>
      <xdr:col>4</xdr:col>
      <xdr:colOff>396875</xdr:colOff>
      <xdr:row>58</xdr:row>
      <xdr:rowOff>120650</xdr:rowOff>
    </xdr:to>
    <xdr:sp macro="" textlink="">
      <xdr:nvSpPr>
        <xdr:cNvPr id="198" name="フローチャート : 判断 197"/>
        <xdr:cNvSpPr/>
      </xdr:nvSpPr>
      <xdr:spPr>
        <a:xfrm>
          <a:off x="3048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130827</xdr:rowOff>
    </xdr:from>
    <xdr:ext cx="762000" cy="259045"/>
    <xdr:sp macro="" textlink="">
      <xdr:nvSpPr>
        <xdr:cNvPr id="199" name="テキスト ボックス 198"/>
        <xdr:cNvSpPr txBox="1"/>
      </xdr:nvSpPr>
      <xdr:spPr>
        <a:xfrm>
          <a:off x="2717800" y="973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127000</xdr:rowOff>
    </xdr:from>
    <xdr:to>
      <xdr:col>3</xdr:col>
      <xdr:colOff>142875</xdr:colOff>
      <xdr:row>59</xdr:row>
      <xdr:rowOff>50800</xdr:rowOff>
    </xdr:to>
    <xdr:cxnSp macro="">
      <xdr:nvCxnSpPr>
        <xdr:cNvPr id="200" name="直線コネクタ 199"/>
        <xdr:cNvCxnSpPr/>
      </xdr:nvCxnSpPr>
      <xdr:spPr>
        <a:xfrm>
          <a:off x="1320800" y="989965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19050</xdr:rowOff>
    </xdr:from>
    <xdr:to>
      <xdr:col>3</xdr:col>
      <xdr:colOff>193675</xdr:colOff>
      <xdr:row>58</xdr:row>
      <xdr:rowOff>120650</xdr:rowOff>
    </xdr:to>
    <xdr:sp macro="" textlink="">
      <xdr:nvSpPr>
        <xdr:cNvPr id="201" name="フローチャート : 判断 200"/>
        <xdr:cNvSpPr/>
      </xdr:nvSpPr>
      <xdr:spPr>
        <a:xfrm>
          <a:off x="2159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130827</xdr:rowOff>
    </xdr:from>
    <xdr:ext cx="762000" cy="259045"/>
    <xdr:sp macro="" textlink="">
      <xdr:nvSpPr>
        <xdr:cNvPr id="202" name="テキスト ボックス 201"/>
        <xdr:cNvSpPr txBox="1"/>
      </xdr:nvSpPr>
      <xdr:spPr>
        <a:xfrm>
          <a:off x="1828800" y="973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03" name="フローチャート : 判断 202"/>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54627</xdr:rowOff>
    </xdr:from>
    <xdr:ext cx="762000" cy="259045"/>
    <xdr:sp macro="" textlink="">
      <xdr:nvSpPr>
        <xdr:cNvPr id="204" name="テキスト ボックス 203"/>
        <xdr:cNvSpPr txBox="1"/>
      </xdr:nvSpPr>
      <xdr:spPr>
        <a:xfrm>
          <a:off x="939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61</xdr:row>
      <xdr:rowOff>76200</xdr:rowOff>
    </xdr:from>
    <xdr:to>
      <xdr:col>7</xdr:col>
      <xdr:colOff>66675</xdr:colOff>
      <xdr:row>62</xdr:row>
      <xdr:rowOff>6350</xdr:rowOff>
    </xdr:to>
    <xdr:sp macro="" textlink="">
      <xdr:nvSpPr>
        <xdr:cNvPr id="210" name="円/楕円 209"/>
        <xdr:cNvSpPr/>
      </xdr:nvSpPr>
      <xdr:spPr>
        <a:xfrm>
          <a:off x="4775200" y="1053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156227</xdr:rowOff>
    </xdr:from>
    <xdr:ext cx="762000" cy="259045"/>
    <xdr:sp macro="" textlink="">
      <xdr:nvSpPr>
        <xdr:cNvPr id="211" name="扶助費該当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152400</xdr:rowOff>
    </xdr:from>
    <xdr:to>
      <xdr:col>5</xdr:col>
      <xdr:colOff>600075</xdr:colOff>
      <xdr:row>61</xdr:row>
      <xdr:rowOff>82550</xdr:rowOff>
    </xdr:to>
    <xdr:sp macro="" textlink="">
      <xdr:nvSpPr>
        <xdr:cNvPr id="212" name="円/楕円 211"/>
        <xdr:cNvSpPr/>
      </xdr:nvSpPr>
      <xdr:spPr>
        <a:xfrm>
          <a:off x="3937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67327</xdr:rowOff>
    </xdr:from>
    <xdr:ext cx="736600" cy="259045"/>
    <xdr:sp macro="" textlink="">
      <xdr:nvSpPr>
        <xdr:cNvPr id="213" name="テキスト ボックス 212"/>
        <xdr:cNvSpPr txBox="1"/>
      </xdr:nvSpPr>
      <xdr:spPr>
        <a:xfrm>
          <a:off x="3606800" y="1052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114300</xdr:rowOff>
    </xdr:from>
    <xdr:to>
      <xdr:col>4</xdr:col>
      <xdr:colOff>396875</xdr:colOff>
      <xdr:row>59</xdr:row>
      <xdr:rowOff>44450</xdr:rowOff>
    </xdr:to>
    <xdr:sp macro="" textlink="">
      <xdr:nvSpPr>
        <xdr:cNvPr id="214" name="円/楕円 213"/>
        <xdr:cNvSpPr/>
      </xdr:nvSpPr>
      <xdr:spPr>
        <a:xfrm>
          <a:off x="3048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29227</xdr:rowOff>
    </xdr:from>
    <xdr:ext cx="762000" cy="259045"/>
    <xdr:sp macro="" textlink="">
      <xdr:nvSpPr>
        <xdr:cNvPr id="215" name="テキスト ボックス 214"/>
        <xdr:cNvSpPr txBox="1"/>
      </xdr:nvSpPr>
      <xdr:spPr>
        <a:xfrm>
          <a:off x="2717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0</xdr:rowOff>
    </xdr:from>
    <xdr:to>
      <xdr:col>3</xdr:col>
      <xdr:colOff>193675</xdr:colOff>
      <xdr:row>59</xdr:row>
      <xdr:rowOff>101600</xdr:rowOff>
    </xdr:to>
    <xdr:sp macro="" textlink="">
      <xdr:nvSpPr>
        <xdr:cNvPr id="216" name="円/楕円 215"/>
        <xdr:cNvSpPr/>
      </xdr:nvSpPr>
      <xdr:spPr>
        <a:xfrm>
          <a:off x="2159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86377</xdr:rowOff>
    </xdr:from>
    <xdr:ext cx="762000" cy="259045"/>
    <xdr:sp macro="" textlink="">
      <xdr:nvSpPr>
        <xdr:cNvPr id="217" name="テキスト ボックス 216"/>
        <xdr:cNvSpPr txBox="1"/>
      </xdr:nvSpPr>
      <xdr:spPr>
        <a:xfrm>
          <a:off x="1828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76200</xdr:rowOff>
    </xdr:from>
    <xdr:to>
      <xdr:col>1</xdr:col>
      <xdr:colOff>676275</xdr:colOff>
      <xdr:row>58</xdr:row>
      <xdr:rowOff>6350</xdr:rowOff>
    </xdr:to>
    <xdr:sp macro="" textlink="">
      <xdr:nvSpPr>
        <xdr:cNvPr id="218" name="円/楕円 217"/>
        <xdr:cNvSpPr/>
      </xdr:nvSpPr>
      <xdr:spPr>
        <a:xfrm>
          <a:off x="1270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162577</xdr:rowOff>
    </xdr:from>
    <xdr:ext cx="762000" cy="259045"/>
    <xdr:sp macro="" textlink="">
      <xdr:nvSpPr>
        <xdr:cNvPr id="219" name="テキスト ボックス 218"/>
        <xdr:cNvSpPr txBox="1"/>
      </xdr:nvSpPr>
      <xdr:spPr>
        <a:xfrm>
          <a:off x="939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b="0" i="0" baseline="0">
              <a:solidFill>
                <a:schemeClr val="dk1"/>
              </a:solidFill>
              <a:effectLst/>
              <a:latin typeface="ＭＳ Ｐゴシック"/>
              <a:ea typeface="+mn-ea"/>
              <a:cs typeface="+mn-cs"/>
            </a:rPr>
            <a:t>　</a:t>
          </a:r>
          <a:r>
            <a:rPr lang="ja-JP" altLang="ja-JP" sz="1200" b="0" i="0" baseline="0">
              <a:solidFill>
                <a:schemeClr val="dk1"/>
              </a:solidFill>
              <a:effectLst/>
              <a:latin typeface="+mn-lt"/>
              <a:ea typeface="+mn-ea"/>
              <a:cs typeface="+mn-cs"/>
            </a:rPr>
            <a:t>その他に係る経常収支比率が類似団体平均を下回っているのは、補助費等の比率が他の類似団体より高い事から、相対的に低くなっていると考えられます。</a:t>
          </a:r>
          <a:endParaRPr lang="ja-JP" altLang="ja-JP" sz="1200">
            <a:effectLst/>
          </a:endParaRPr>
        </a:p>
        <a:p>
          <a:endParaRPr kumimoji="1" lang="ja-JP" altLang="en-US" sz="12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61</xdr:row>
      <xdr:rowOff>127000</xdr:rowOff>
    </xdr:to>
    <xdr:cxnSp macro="">
      <xdr:nvCxnSpPr>
        <xdr:cNvPr id="247" name="直線コネクタ 246"/>
        <xdr:cNvCxnSpPr/>
      </xdr:nvCxnSpPr>
      <xdr:spPr>
        <a:xfrm flipV="1">
          <a:off x="16510000" y="91948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99077</xdr:rowOff>
    </xdr:from>
    <xdr:ext cx="762000" cy="259045"/>
    <xdr:sp macro="" textlink="">
      <xdr:nvSpPr>
        <xdr:cNvPr id="248" name="その他最小値テキスト"/>
        <xdr:cNvSpPr txBox="1"/>
      </xdr:nvSpPr>
      <xdr:spPr>
        <a:xfrm>
          <a:off x="16598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61</xdr:row>
      <xdr:rowOff>127000</xdr:rowOff>
    </xdr:from>
    <xdr:to>
      <xdr:col>24</xdr:col>
      <xdr:colOff>120650</xdr:colOff>
      <xdr:row>61</xdr:row>
      <xdr:rowOff>127000</xdr:rowOff>
    </xdr:to>
    <xdr:cxnSp macro="">
      <xdr:nvCxnSpPr>
        <xdr:cNvPr id="249" name="直線コネクタ 248"/>
        <xdr:cNvCxnSpPr/>
      </xdr:nvCxnSpPr>
      <xdr:spPr>
        <a:xfrm>
          <a:off x="16421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50"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51" name="直線コネクタ 250"/>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165100</xdr:rowOff>
    </xdr:from>
    <xdr:to>
      <xdr:col>24</xdr:col>
      <xdr:colOff>31750</xdr:colOff>
      <xdr:row>55</xdr:row>
      <xdr:rowOff>69850</xdr:rowOff>
    </xdr:to>
    <xdr:cxnSp macro="">
      <xdr:nvCxnSpPr>
        <xdr:cNvPr id="252" name="直線コネクタ 251"/>
        <xdr:cNvCxnSpPr/>
      </xdr:nvCxnSpPr>
      <xdr:spPr>
        <a:xfrm>
          <a:off x="15671800" y="94234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3"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4" name="フローチャート : 判断 253"/>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31750</xdr:rowOff>
    </xdr:from>
    <xdr:to>
      <xdr:col>22</xdr:col>
      <xdr:colOff>565150</xdr:colOff>
      <xdr:row>54</xdr:row>
      <xdr:rowOff>165100</xdr:rowOff>
    </xdr:to>
    <xdr:cxnSp macro="">
      <xdr:nvCxnSpPr>
        <xdr:cNvPr id="255" name="直線コネクタ 254"/>
        <xdr:cNvCxnSpPr/>
      </xdr:nvCxnSpPr>
      <xdr:spPr>
        <a:xfrm>
          <a:off x="14782800" y="92900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38100</xdr:rowOff>
    </xdr:from>
    <xdr:to>
      <xdr:col>22</xdr:col>
      <xdr:colOff>615950</xdr:colOff>
      <xdr:row>55</xdr:row>
      <xdr:rowOff>139700</xdr:rowOff>
    </xdr:to>
    <xdr:sp macro="" textlink="">
      <xdr:nvSpPr>
        <xdr:cNvPr id="256" name="フローチャート : 判断 255"/>
        <xdr:cNvSpPr/>
      </xdr:nvSpPr>
      <xdr:spPr>
        <a:xfrm>
          <a:off x="15621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124477</xdr:rowOff>
    </xdr:from>
    <xdr:ext cx="736600" cy="259045"/>
    <xdr:sp macro="" textlink="">
      <xdr:nvSpPr>
        <xdr:cNvPr id="257" name="テキスト ボックス 256"/>
        <xdr:cNvSpPr txBox="1"/>
      </xdr:nvSpPr>
      <xdr:spPr>
        <a:xfrm>
          <a:off x="15290800" y="955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31750</xdr:rowOff>
    </xdr:from>
    <xdr:to>
      <xdr:col>21</xdr:col>
      <xdr:colOff>361950</xdr:colOff>
      <xdr:row>54</xdr:row>
      <xdr:rowOff>31750</xdr:rowOff>
    </xdr:to>
    <xdr:cxnSp macro="">
      <xdr:nvCxnSpPr>
        <xdr:cNvPr id="258" name="直線コネクタ 257"/>
        <xdr:cNvCxnSpPr/>
      </xdr:nvCxnSpPr>
      <xdr:spPr>
        <a:xfrm>
          <a:off x="13893800" y="9290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133350</xdr:rowOff>
    </xdr:from>
    <xdr:to>
      <xdr:col>21</xdr:col>
      <xdr:colOff>412750</xdr:colOff>
      <xdr:row>55</xdr:row>
      <xdr:rowOff>63500</xdr:rowOff>
    </xdr:to>
    <xdr:sp macro="" textlink="">
      <xdr:nvSpPr>
        <xdr:cNvPr id="259" name="フローチャート : 判断 258"/>
        <xdr:cNvSpPr/>
      </xdr:nvSpPr>
      <xdr:spPr>
        <a:xfrm>
          <a:off x="14732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48277</xdr:rowOff>
    </xdr:from>
    <xdr:ext cx="762000" cy="259045"/>
    <xdr:sp macro="" textlink="">
      <xdr:nvSpPr>
        <xdr:cNvPr id="260" name="テキスト ボックス 259"/>
        <xdr:cNvSpPr txBox="1"/>
      </xdr:nvSpPr>
      <xdr:spPr>
        <a:xfrm>
          <a:off x="14401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31750</xdr:rowOff>
    </xdr:from>
    <xdr:to>
      <xdr:col>20</xdr:col>
      <xdr:colOff>158750</xdr:colOff>
      <xdr:row>54</xdr:row>
      <xdr:rowOff>69850</xdr:rowOff>
    </xdr:to>
    <xdr:cxnSp macro="">
      <xdr:nvCxnSpPr>
        <xdr:cNvPr id="261" name="直線コネクタ 260"/>
        <xdr:cNvCxnSpPr/>
      </xdr:nvCxnSpPr>
      <xdr:spPr>
        <a:xfrm flipV="1">
          <a:off x="13004800" y="9290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95250</xdr:rowOff>
    </xdr:from>
    <xdr:to>
      <xdr:col>20</xdr:col>
      <xdr:colOff>209550</xdr:colOff>
      <xdr:row>55</xdr:row>
      <xdr:rowOff>25400</xdr:rowOff>
    </xdr:to>
    <xdr:sp macro="" textlink="">
      <xdr:nvSpPr>
        <xdr:cNvPr id="262" name="フローチャート : 判断 261"/>
        <xdr:cNvSpPr/>
      </xdr:nvSpPr>
      <xdr:spPr>
        <a:xfrm>
          <a:off x="13843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10177</xdr:rowOff>
    </xdr:from>
    <xdr:ext cx="762000" cy="259045"/>
    <xdr:sp macro="" textlink="">
      <xdr:nvSpPr>
        <xdr:cNvPr id="263" name="テキスト ボックス 262"/>
        <xdr:cNvSpPr txBox="1"/>
      </xdr:nvSpPr>
      <xdr:spPr>
        <a:xfrm>
          <a:off x="13512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64" name="フローチャート : 判断 263"/>
        <xdr:cNvSpPr/>
      </xdr:nvSpPr>
      <xdr:spPr>
        <a:xfrm>
          <a:off x="12954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162577</xdr:rowOff>
    </xdr:from>
    <xdr:ext cx="762000" cy="259045"/>
    <xdr:sp macro="" textlink="">
      <xdr:nvSpPr>
        <xdr:cNvPr id="265" name="テキスト ボックス 264"/>
        <xdr:cNvSpPr txBox="1"/>
      </xdr:nvSpPr>
      <xdr:spPr>
        <a:xfrm>
          <a:off x="12623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19050</xdr:rowOff>
    </xdr:from>
    <xdr:to>
      <xdr:col>24</xdr:col>
      <xdr:colOff>82550</xdr:colOff>
      <xdr:row>55</xdr:row>
      <xdr:rowOff>120650</xdr:rowOff>
    </xdr:to>
    <xdr:sp macro="" textlink="">
      <xdr:nvSpPr>
        <xdr:cNvPr id="271" name="円/楕円 270"/>
        <xdr:cNvSpPr/>
      </xdr:nvSpPr>
      <xdr:spPr>
        <a:xfrm>
          <a:off x="16459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35577</xdr:rowOff>
    </xdr:from>
    <xdr:ext cx="762000" cy="259045"/>
    <xdr:sp macro="" textlink="">
      <xdr:nvSpPr>
        <xdr:cNvPr id="272" name="その他該当値テキスト"/>
        <xdr:cNvSpPr txBox="1"/>
      </xdr:nvSpPr>
      <xdr:spPr>
        <a:xfrm>
          <a:off x="16598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114300</xdr:rowOff>
    </xdr:from>
    <xdr:to>
      <xdr:col>22</xdr:col>
      <xdr:colOff>615950</xdr:colOff>
      <xdr:row>55</xdr:row>
      <xdr:rowOff>44450</xdr:rowOff>
    </xdr:to>
    <xdr:sp macro="" textlink="">
      <xdr:nvSpPr>
        <xdr:cNvPr id="273" name="円/楕円 272"/>
        <xdr:cNvSpPr/>
      </xdr:nvSpPr>
      <xdr:spPr>
        <a:xfrm>
          <a:off x="15621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54627</xdr:rowOff>
    </xdr:from>
    <xdr:ext cx="736600" cy="259045"/>
    <xdr:sp macro="" textlink="">
      <xdr:nvSpPr>
        <xdr:cNvPr id="274" name="テキスト ボックス 273"/>
        <xdr:cNvSpPr txBox="1"/>
      </xdr:nvSpPr>
      <xdr:spPr>
        <a:xfrm>
          <a:off x="15290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152400</xdr:rowOff>
    </xdr:from>
    <xdr:to>
      <xdr:col>21</xdr:col>
      <xdr:colOff>412750</xdr:colOff>
      <xdr:row>54</xdr:row>
      <xdr:rowOff>82550</xdr:rowOff>
    </xdr:to>
    <xdr:sp macro="" textlink="">
      <xdr:nvSpPr>
        <xdr:cNvPr id="275" name="円/楕円 274"/>
        <xdr:cNvSpPr/>
      </xdr:nvSpPr>
      <xdr:spPr>
        <a:xfrm>
          <a:off x="14732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92727</xdr:rowOff>
    </xdr:from>
    <xdr:ext cx="762000" cy="259045"/>
    <xdr:sp macro="" textlink="">
      <xdr:nvSpPr>
        <xdr:cNvPr id="276" name="テキスト ボックス 275"/>
        <xdr:cNvSpPr txBox="1"/>
      </xdr:nvSpPr>
      <xdr:spPr>
        <a:xfrm>
          <a:off x="14401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152400</xdr:rowOff>
    </xdr:from>
    <xdr:to>
      <xdr:col>20</xdr:col>
      <xdr:colOff>209550</xdr:colOff>
      <xdr:row>54</xdr:row>
      <xdr:rowOff>82550</xdr:rowOff>
    </xdr:to>
    <xdr:sp macro="" textlink="">
      <xdr:nvSpPr>
        <xdr:cNvPr id="277" name="円/楕円 276"/>
        <xdr:cNvSpPr/>
      </xdr:nvSpPr>
      <xdr:spPr>
        <a:xfrm>
          <a:off x="13843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92727</xdr:rowOff>
    </xdr:from>
    <xdr:ext cx="762000" cy="259045"/>
    <xdr:sp macro="" textlink="">
      <xdr:nvSpPr>
        <xdr:cNvPr id="278" name="テキスト ボックス 277"/>
        <xdr:cNvSpPr txBox="1"/>
      </xdr:nvSpPr>
      <xdr:spPr>
        <a:xfrm>
          <a:off x="13512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19050</xdr:rowOff>
    </xdr:from>
    <xdr:to>
      <xdr:col>19</xdr:col>
      <xdr:colOff>6350</xdr:colOff>
      <xdr:row>54</xdr:row>
      <xdr:rowOff>120650</xdr:rowOff>
    </xdr:to>
    <xdr:sp macro="" textlink="">
      <xdr:nvSpPr>
        <xdr:cNvPr id="279" name="円/楕円 278"/>
        <xdr:cNvSpPr/>
      </xdr:nvSpPr>
      <xdr:spPr>
        <a:xfrm>
          <a:off x="12954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130827</xdr:rowOff>
    </xdr:from>
    <xdr:ext cx="762000" cy="259045"/>
    <xdr:sp macro="" textlink="">
      <xdr:nvSpPr>
        <xdr:cNvPr id="280" name="テキスト ボックス 279"/>
        <xdr:cNvSpPr txBox="1"/>
      </xdr:nvSpPr>
      <xdr:spPr>
        <a:xfrm>
          <a:off x="12623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a:solidFill>
                <a:schemeClr val="dk1"/>
              </a:solidFill>
              <a:effectLst/>
              <a:latin typeface="+mn-lt"/>
              <a:ea typeface="+mn-ea"/>
              <a:cs typeface="+mn-cs"/>
            </a:rPr>
            <a:t>　</a:t>
          </a:r>
          <a:r>
            <a:rPr lang="en-US" altLang="ja-JP" sz="1200">
              <a:solidFill>
                <a:schemeClr val="dk1"/>
              </a:solidFill>
              <a:effectLst/>
              <a:latin typeface="+mn-lt"/>
              <a:ea typeface="+mn-ea"/>
              <a:cs typeface="+mn-cs"/>
            </a:rPr>
            <a:t>25</a:t>
          </a:r>
          <a:r>
            <a:rPr lang="ja-JP" altLang="ja-JP" sz="1200">
              <a:solidFill>
                <a:schemeClr val="dk1"/>
              </a:solidFill>
              <a:effectLst/>
              <a:latin typeface="+mn-lt"/>
              <a:ea typeface="+mn-ea"/>
              <a:cs typeface="+mn-cs"/>
            </a:rPr>
            <a:t>年度の補助費等に係る経常収支比率は、</a:t>
          </a:r>
          <a:r>
            <a:rPr lang="en-US" altLang="ja-JP" sz="1200">
              <a:solidFill>
                <a:schemeClr val="dk1"/>
              </a:solidFill>
              <a:effectLst/>
              <a:latin typeface="+mn-lt"/>
              <a:ea typeface="+mn-ea"/>
              <a:cs typeface="+mn-cs"/>
            </a:rPr>
            <a:t>13.7</a:t>
          </a:r>
          <a:r>
            <a:rPr lang="ja-JP" altLang="ja-JP" sz="1200">
              <a:solidFill>
                <a:schemeClr val="dk1"/>
              </a:solidFill>
              <a:effectLst/>
              <a:latin typeface="+mn-lt"/>
              <a:ea typeface="+mn-ea"/>
              <a:cs typeface="+mn-cs"/>
            </a:rPr>
            <a:t>％と類似団体の中で最も高くなっています。これは、横浜市が運営する地下鉄、病院、大学等に係る運営費が多いことによるものです。今後は、公営企業会計等に対する補助費等については、経営計画の見直し等により、縮減を図ることとしています。</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101600</xdr:rowOff>
    </xdr:from>
    <xdr:to>
      <xdr:col>24</xdr:col>
      <xdr:colOff>31750</xdr:colOff>
      <xdr:row>38</xdr:row>
      <xdr:rowOff>114300</xdr:rowOff>
    </xdr:to>
    <xdr:cxnSp macro="">
      <xdr:nvCxnSpPr>
        <xdr:cNvPr id="308" name="直線コネクタ 307"/>
        <xdr:cNvCxnSpPr/>
      </xdr:nvCxnSpPr>
      <xdr:spPr>
        <a:xfrm flipV="1">
          <a:off x="16510000" y="5588000"/>
          <a:ext cx="0" cy="1041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38</xdr:row>
      <xdr:rowOff>86377</xdr:rowOff>
    </xdr:from>
    <xdr:ext cx="762000" cy="259045"/>
    <xdr:sp macro="" textlink="">
      <xdr:nvSpPr>
        <xdr:cNvPr id="309" name="補助費等最小値テキスト"/>
        <xdr:cNvSpPr txBox="1"/>
      </xdr:nvSpPr>
      <xdr:spPr>
        <a:xfrm>
          <a:off x="165989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38</xdr:row>
      <xdr:rowOff>114300</xdr:rowOff>
    </xdr:from>
    <xdr:to>
      <xdr:col>24</xdr:col>
      <xdr:colOff>120650</xdr:colOff>
      <xdr:row>38</xdr:row>
      <xdr:rowOff>114300</xdr:rowOff>
    </xdr:to>
    <xdr:cxnSp macro="">
      <xdr:nvCxnSpPr>
        <xdr:cNvPr id="310" name="直線コネクタ 309"/>
        <xdr:cNvCxnSpPr/>
      </xdr:nvCxnSpPr>
      <xdr:spPr>
        <a:xfrm>
          <a:off x="16421100" y="662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16527</xdr:rowOff>
    </xdr:from>
    <xdr:ext cx="762000" cy="259045"/>
    <xdr:sp macro="" textlink="">
      <xdr:nvSpPr>
        <xdr:cNvPr id="311" name="補助費等最大値テキスト"/>
        <xdr:cNvSpPr txBox="1"/>
      </xdr:nvSpPr>
      <xdr:spPr>
        <a:xfrm>
          <a:off x="165989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101600</xdr:rowOff>
    </xdr:from>
    <xdr:to>
      <xdr:col>24</xdr:col>
      <xdr:colOff>120650</xdr:colOff>
      <xdr:row>32</xdr:row>
      <xdr:rowOff>101600</xdr:rowOff>
    </xdr:to>
    <xdr:cxnSp macro="">
      <xdr:nvCxnSpPr>
        <xdr:cNvPr id="312" name="直線コネクタ 311"/>
        <xdr:cNvCxnSpPr/>
      </xdr:nvCxnSpPr>
      <xdr:spPr>
        <a:xfrm>
          <a:off x="16421100" y="558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114300</xdr:rowOff>
    </xdr:from>
    <xdr:to>
      <xdr:col>24</xdr:col>
      <xdr:colOff>31750</xdr:colOff>
      <xdr:row>39</xdr:row>
      <xdr:rowOff>19050</xdr:rowOff>
    </xdr:to>
    <xdr:cxnSp macro="">
      <xdr:nvCxnSpPr>
        <xdr:cNvPr id="313" name="直線コネクタ 312"/>
        <xdr:cNvCxnSpPr/>
      </xdr:nvCxnSpPr>
      <xdr:spPr>
        <a:xfrm flipV="1">
          <a:off x="15671800" y="66294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4"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5" name="フローチャート : 判断 314"/>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19050</xdr:rowOff>
    </xdr:from>
    <xdr:to>
      <xdr:col>22</xdr:col>
      <xdr:colOff>565150</xdr:colOff>
      <xdr:row>39</xdr:row>
      <xdr:rowOff>31750</xdr:rowOff>
    </xdr:to>
    <xdr:cxnSp macro="">
      <xdr:nvCxnSpPr>
        <xdr:cNvPr id="316" name="直線コネクタ 315"/>
        <xdr:cNvCxnSpPr/>
      </xdr:nvCxnSpPr>
      <xdr:spPr>
        <a:xfrm flipV="1">
          <a:off x="14782800" y="6705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146050</xdr:rowOff>
    </xdr:from>
    <xdr:to>
      <xdr:col>22</xdr:col>
      <xdr:colOff>615950</xdr:colOff>
      <xdr:row>36</xdr:row>
      <xdr:rowOff>76200</xdr:rowOff>
    </xdr:to>
    <xdr:sp macro="" textlink="">
      <xdr:nvSpPr>
        <xdr:cNvPr id="317" name="フローチャート : 判断 316"/>
        <xdr:cNvSpPr/>
      </xdr:nvSpPr>
      <xdr:spPr>
        <a:xfrm>
          <a:off x="156210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86377</xdr:rowOff>
    </xdr:from>
    <xdr:ext cx="736600" cy="259045"/>
    <xdr:sp macro="" textlink="">
      <xdr:nvSpPr>
        <xdr:cNvPr id="318" name="テキスト ボックス 317"/>
        <xdr:cNvSpPr txBox="1"/>
      </xdr:nvSpPr>
      <xdr:spPr>
        <a:xfrm>
          <a:off x="15290800" y="591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31750</xdr:rowOff>
    </xdr:from>
    <xdr:to>
      <xdr:col>21</xdr:col>
      <xdr:colOff>361950</xdr:colOff>
      <xdr:row>39</xdr:row>
      <xdr:rowOff>146050</xdr:rowOff>
    </xdr:to>
    <xdr:cxnSp macro="">
      <xdr:nvCxnSpPr>
        <xdr:cNvPr id="319" name="直線コネクタ 318"/>
        <xdr:cNvCxnSpPr/>
      </xdr:nvCxnSpPr>
      <xdr:spPr>
        <a:xfrm flipV="1">
          <a:off x="13893800" y="6718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0</xdr:rowOff>
    </xdr:from>
    <xdr:to>
      <xdr:col>21</xdr:col>
      <xdr:colOff>412750</xdr:colOff>
      <xdr:row>36</xdr:row>
      <xdr:rowOff>101600</xdr:rowOff>
    </xdr:to>
    <xdr:sp macro="" textlink="">
      <xdr:nvSpPr>
        <xdr:cNvPr id="320" name="フローチャート : 判断 319"/>
        <xdr:cNvSpPr/>
      </xdr:nvSpPr>
      <xdr:spPr>
        <a:xfrm>
          <a:off x="14732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111777</xdr:rowOff>
    </xdr:from>
    <xdr:ext cx="762000" cy="259045"/>
    <xdr:sp macro="" textlink="">
      <xdr:nvSpPr>
        <xdr:cNvPr id="321" name="テキスト ボックス 320"/>
        <xdr:cNvSpPr txBox="1"/>
      </xdr:nvSpPr>
      <xdr:spPr>
        <a:xfrm>
          <a:off x="14401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146050</xdr:rowOff>
    </xdr:from>
    <xdr:to>
      <xdr:col>20</xdr:col>
      <xdr:colOff>158750</xdr:colOff>
      <xdr:row>40</xdr:row>
      <xdr:rowOff>63500</xdr:rowOff>
    </xdr:to>
    <xdr:cxnSp macro="">
      <xdr:nvCxnSpPr>
        <xdr:cNvPr id="322" name="直線コネクタ 321"/>
        <xdr:cNvCxnSpPr/>
      </xdr:nvCxnSpPr>
      <xdr:spPr>
        <a:xfrm flipV="1">
          <a:off x="13004800" y="6832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12700</xdr:rowOff>
    </xdr:from>
    <xdr:to>
      <xdr:col>20</xdr:col>
      <xdr:colOff>209550</xdr:colOff>
      <xdr:row>36</xdr:row>
      <xdr:rowOff>114300</xdr:rowOff>
    </xdr:to>
    <xdr:sp macro="" textlink="">
      <xdr:nvSpPr>
        <xdr:cNvPr id="323" name="フローチャート : 判断 322"/>
        <xdr:cNvSpPr/>
      </xdr:nvSpPr>
      <xdr:spPr>
        <a:xfrm>
          <a:off x="13843000" y="618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124477</xdr:rowOff>
    </xdr:from>
    <xdr:ext cx="762000" cy="259045"/>
    <xdr:sp macro="" textlink="">
      <xdr:nvSpPr>
        <xdr:cNvPr id="324" name="テキスト ボックス 323"/>
        <xdr:cNvSpPr txBox="1"/>
      </xdr:nvSpPr>
      <xdr:spPr>
        <a:xfrm>
          <a:off x="13512800" y="59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5" name="フローチャート : 判断 324"/>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3827</xdr:rowOff>
    </xdr:from>
    <xdr:ext cx="762000" cy="259045"/>
    <xdr:sp macro="" textlink="">
      <xdr:nvSpPr>
        <xdr:cNvPr id="326" name="テキスト ボックス 325"/>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63500</xdr:rowOff>
    </xdr:from>
    <xdr:to>
      <xdr:col>24</xdr:col>
      <xdr:colOff>82550</xdr:colOff>
      <xdr:row>38</xdr:row>
      <xdr:rowOff>165100</xdr:rowOff>
    </xdr:to>
    <xdr:sp macro="" textlink="">
      <xdr:nvSpPr>
        <xdr:cNvPr id="332" name="円/楕円 331"/>
        <xdr:cNvSpPr/>
      </xdr:nvSpPr>
      <xdr:spPr>
        <a:xfrm>
          <a:off x="164592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143527</xdr:rowOff>
    </xdr:from>
    <xdr:ext cx="762000" cy="259045"/>
    <xdr:sp macro="" textlink="">
      <xdr:nvSpPr>
        <xdr:cNvPr id="333" name="補助費等該当値テキスト"/>
        <xdr:cNvSpPr txBox="1"/>
      </xdr:nvSpPr>
      <xdr:spPr>
        <a:xfrm>
          <a:off x="165989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139700</xdr:rowOff>
    </xdr:from>
    <xdr:to>
      <xdr:col>22</xdr:col>
      <xdr:colOff>615950</xdr:colOff>
      <xdr:row>39</xdr:row>
      <xdr:rowOff>69850</xdr:rowOff>
    </xdr:to>
    <xdr:sp macro="" textlink="">
      <xdr:nvSpPr>
        <xdr:cNvPr id="334" name="円/楕円 333"/>
        <xdr:cNvSpPr/>
      </xdr:nvSpPr>
      <xdr:spPr>
        <a:xfrm>
          <a:off x="156210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54627</xdr:rowOff>
    </xdr:from>
    <xdr:ext cx="736600" cy="259045"/>
    <xdr:sp macro="" textlink="">
      <xdr:nvSpPr>
        <xdr:cNvPr id="335" name="テキスト ボックス 334"/>
        <xdr:cNvSpPr txBox="1"/>
      </xdr:nvSpPr>
      <xdr:spPr>
        <a:xfrm>
          <a:off x="15290800" y="674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152400</xdr:rowOff>
    </xdr:from>
    <xdr:to>
      <xdr:col>21</xdr:col>
      <xdr:colOff>412750</xdr:colOff>
      <xdr:row>39</xdr:row>
      <xdr:rowOff>82550</xdr:rowOff>
    </xdr:to>
    <xdr:sp macro="" textlink="">
      <xdr:nvSpPr>
        <xdr:cNvPr id="336" name="円/楕円 335"/>
        <xdr:cNvSpPr/>
      </xdr:nvSpPr>
      <xdr:spPr>
        <a:xfrm>
          <a:off x="14732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67327</xdr:rowOff>
    </xdr:from>
    <xdr:ext cx="762000" cy="259045"/>
    <xdr:sp macro="" textlink="">
      <xdr:nvSpPr>
        <xdr:cNvPr id="337" name="テキスト ボックス 336"/>
        <xdr:cNvSpPr txBox="1"/>
      </xdr:nvSpPr>
      <xdr:spPr>
        <a:xfrm>
          <a:off x="14401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95250</xdr:rowOff>
    </xdr:from>
    <xdr:to>
      <xdr:col>20</xdr:col>
      <xdr:colOff>209550</xdr:colOff>
      <xdr:row>40</xdr:row>
      <xdr:rowOff>25400</xdr:rowOff>
    </xdr:to>
    <xdr:sp macro="" textlink="">
      <xdr:nvSpPr>
        <xdr:cNvPr id="338" name="円/楕円 337"/>
        <xdr:cNvSpPr/>
      </xdr:nvSpPr>
      <xdr:spPr>
        <a:xfrm>
          <a:off x="13843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10177</xdr:rowOff>
    </xdr:from>
    <xdr:ext cx="762000" cy="259045"/>
    <xdr:sp macro="" textlink="">
      <xdr:nvSpPr>
        <xdr:cNvPr id="339" name="テキスト ボックス 338"/>
        <xdr:cNvSpPr txBox="1"/>
      </xdr:nvSpPr>
      <xdr:spPr>
        <a:xfrm>
          <a:off x="135128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12700</xdr:rowOff>
    </xdr:from>
    <xdr:to>
      <xdr:col>19</xdr:col>
      <xdr:colOff>6350</xdr:colOff>
      <xdr:row>40</xdr:row>
      <xdr:rowOff>114300</xdr:rowOff>
    </xdr:to>
    <xdr:sp macro="" textlink="">
      <xdr:nvSpPr>
        <xdr:cNvPr id="340" name="円/楕円 339"/>
        <xdr:cNvSpPr/>
      </xdr:nvSpPr>
      <xdr:spPr>
        <a:xfrm>
          <a:off x="12954000" y="687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99077</xdr:rowOff>
    </xdr:from>
    <xdr:ext cx="762000" cy="259045"/>
    <xdr:sp macro="" textlink="">
      <xdr:nvSpPr>
        <xdr:cNvPr id="341" name="テキスト ボックス 340"/>
        <xdr:cNvSpPr txBox="1"/>
      </xdr:nvSpPr>
      <xdr:spPr>
        <a:xfrm>
          <a:off x="126238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　平成2</a:t>
          </a:r>
          <a:r>
            <a:rPr lang="en-US" altLang="ja-JP" sz="1200" b="0" i="0" baseline="0">
              <a:solidFill>
                <a:schemeClr val="dk1"/>
              </a:solidFill>
              <a:effectLst/>
              <a:latin typeface="+mn-lt"/>
              <a:ea typeface="+mn-ea"/>
              <a:cs typeface="+mn-cs"/>
            </a:rPr>
            <a:t>5</a:t>
          </a:r>
          <a:r>
            <a:rPr lang="ja-JP" altLang="ja-JP" sz="1200" b="0" i="0" baseline="0">
              <a:solidFill>
                <a:schemeClr val="dk1"/>
              </a:solidFill>
              <a:effectLst/>
              <a:latin typeface="+mn-lt"/>
              <a:ea typeface="+mn-ea"/>
              <a:cs typeface="+mn-cs"/>
            </a:rPr>
            <a:t>年度の発行額は前年度と同程度の比率で、平成9年度から行ってきた市債の発行抑制の効果もあり、類似団体の平均よりも下回っています。</a:t>
          </a:r>
          <a:endParaRPr lang="ja-JP" altLang="ja-JP" sz="1200">
            <a:effectLst/>
          </a:endParaRPr>
        </a:p>
        <a:p>
          <a:endParaRPr kumimoji="1" lang="ja-JP" altLang="en-US" sz="12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6" name="直線コネクタ 355"/>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7" name="テキスト ボックス 356"/>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8" name="直線コネクタ 357"/>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9" name="テキスト ボックス 358"/>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0" name="直線コネクタ 359"/>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1" name="テキスト ボックス 360"/>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2" name="直線コネクタ 361"/>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3" name="テキスト ボックス 362"/>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4" name="直線コネクタ 363"/>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5" name="テキスト ボックス 364"/>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6" name="直線コネクタ 365"/>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7" name="テキスト ボックス 366"/>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80735</xdr:rowOff>
    </xdr:from>
    <xdr:to>
      <xdr:col>7</xdr:col>
      <xdr:colOff>15875</xdr:colOff>
      <xdr:row>82</xdr:row>
      <xdr:rowOff>94343</xdr:rowOff>
    </xdr:to>
    <xdr:cxnSp macro="">
      <xdr:nvCxnSpPr>
        <xdr:cNvPr id="371" name="直線コネクタ 370"/>
        <xdr:cNvCxnSpPr/>
      </xdr:nvCxnSpPr>
      <xdr:spPr>
        <a:xfrm flipV="1">
          <a:off x="4826000" y="12596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66420</xdr:rowOff>
    </xdr:from>
    <xdr:ext cx="762000" cy="259045"/>
    <xdr:sp macro="" textlink="">
      <xdr:nvSpPr>
        <xdr:cNvPr id="372" name="公債費最小値テキスト"/>
        <xdr:cNvSpPr txBox="1"/>
      </xdr:nvSpPr>
      <xdr:spPr>
        <a:xfrm>
          <a:off x="4914900" y="1412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6</xdr:col>
      <xdr:colOff>612775</xdr:colOff>
      <xdr:row>82</xdr:row>
      <xdr:rowOff>94343</xdr:rowOff>
    </xdr:from>
    <xdr:to>
      <xdr:col>7</xdr:col>
      <xdr:colOff>104775</xdr:colOff>
      <xdr:row>82</xdr:row>
      <xdr:rowOff>94343</xdr:rowOff>
    </xdr:to>
    <xdr:cxnSp macro="">
      <xdr:nvCxnSpPr>
        <xdr:cNvPr id="373" name="直線コネクタ 372"/>
        <xdr:cNvCxnSpPr/>
      </xdr:nvCxnSpPr>
      <xdr:spPr>
        <a:xfrm>
          <a:off x="4737100" y="1415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167112</xdr:rowOff>
    </xdr:from>
    <xdr:ext cx="762000" cy="259045"/>
    <xdr:sp macro="" textlink="">
      <xdr:nvSpPr>
        <xdr:cNvPr id="374" name="公債費最大値テキスト"/>
        <xdr:cNvSpPr txBox="1"/>
      </xdr:nvSpPr>
      <xdr:spPr>
        <a:xfrm>
          <a:off x="4914900" y="1234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73</xdr:row>
      <xdr:rowOff>80735</xdr:rowOff>
    </xdr:from>
    <xdr:to>
      <xdr:col>7</xdr:col>
      <xdr:colOff>104775</xdr:colOff>
      <xdr:row>73</xdr:row>
      <xdr:rowOff>80735</xdr:rowOff>
    </xdr:to>
    <xdr:cxnSp macro="">
      <xdr:nvCxnSpPr>
        <xdr:cNvPr id="375" name="直線コネクタ 374"/>
        <xdr:cNvCxnSpPr/>
      </xdr:nvCxnSpPr>
      <xdr:spPr>
        <a:xfrm>
          <a:off x="4737100" y="12596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64407</xdr:rowOff>
    </xdr:from>
    <xdr:to>
      <xdr:col>7</xdr:col>
      <xdr:colOff>15875</xdr:colOff>
      <xdr:row>75</xdr:row>
      <xdr:rowOff>162379</xdr:rowOff>
    </xdr:to>
    <xdr:cxnSp macro="">
      <xdr:nvCxnSpPr>
        <xdr:cNvPr id="376" name="直線コネクタ 375"/>
        <xdr:cNvCxnSpPr/>
      </xdr:nvCxnSpPr>
      <xdr:spPr>
        <a:xfrm flipV="1">
          <a:off x="3987800" y="12923157"/>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23784</xdr:rowOff>
    </xdr:from>
    <xdr:ext cx="762000" cy="259045"/>
    <xdr:sp macro="" textlink="">
      <xdr:nvSpPr>
        <xdr:cNvPr id="377" name="公債費平均値テキスト"/>
        <xdr:cNvSpPr txBox="1"/>
      </xdr:nvSpPr>
      <xdr:spPr>
        <a:xfrm>
          <a:off x="4914900" y="13225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51707</xdr:rowOff>
    </xdr:from>
    <xdr:to>
      <xdr:col>7</xdr:col>
      <xdr:colOff>66675</xdr:colOff>
      <xdr:row>77</xdr:row>
      <xdr:rowOff>153307</xdr:rowOff>
    </xdr:to>
    <xdr:sp macro="" textlink="">
      <xdr:nvSpPr>
        <xdr:cNvPr id="378" name="フローチャート : 判断 377"/>
        <xdr:cNvSpPr/>
      </xdr:nvSpPr>
      <xdr:spPr>
        <a:xfrm>
          <a:off x="47752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162379</xdr:rowOff>
    </xdr:from>
    <xdr:to>
      <xdr:col>5</xdr:col>
      <xdr:colOff>549275</xdr:colOff>
      <xdr:row>75</xdr:row>
      <xdr:rowOff>162379</xdr:rowOff>
    </xdr:to>
    <xdr:cxnSp macro="">
      <xdr:nvCxnSpPr>
        <xdr:cNvPr id="379" name="直線コネクタ 378"/>
        <xdr:cNvCxnSpPr/>
      </xdr:nvCxnSpPr>
      <xdr:spPr>
        <a:xfrm>
          <a:off x="3098800" y="13021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40821</xdr:rowOff>
    </xdr:from>
    <xdr:to>
      <xdr:col>5</xdr:col>
      <xdr:colOff>600075</xdr:colOff>
      <xdr:row>77</xdr:row>
      <xdr:rowOff>142421</xdr:rowOff>
    </xdr:to>
    <xdr:sp macro="" textlink="">
      <xdr:nvSpPr>
        <xdr:cNvPr id="380" name="フローチャート : 判断 379"/>
        <xdr:cNvSpPr/>
      </xdr:nvSpPr>
      <xdr:spPr>
        <a:xfrm>
          <a:off x="3937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127198</xdr:rowOff>
    </xdr:from>
    <xdr:ext cx="736600" cy="259045"/>
    <xdr:sp macro="" textlink="">
      <xdr:nvSpPr>
        <xdr:cNvPr id="381" name="テキスト ボックス 380"/>
        <xdr:cNvSpPr txBox="1"/>
      </xdr:nvSpPr>
      <xdr:spPr>
        <a:xfrm>
          <a:off x="3606800" y="13328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162379</xdr:rowOff>
    </xdr:from>
    <xdr:to>
      <xdr:col>4</xdr:col>
      <xdr:colOff>346075</xdr:colOff>
      <xdr:row>75</xdr:row>
      <xdr:rowOff>162379</xdr:rowOff>
    </xdr:to>
    <xdr:cxnSp macro="">
      <xdr:nvCxnSpPr>
        <xdr:cNvPr id="382" name="直線コネクタ 381"/>
        <xdr:cNvCxnSpPr/>
      </xdr:nvCxnSpPr>
      <xdr:spPr>
        <a:xfrm>
          <a:off x="2209800" y="13021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3" name="フローチャート : 判断 382"/>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127198</xdr:rowOff>
    </xdr:from>
    <xdr:ext cx="762000" cy="259045"/>
    <xdr:sp macro="" textlink="">
      <xdr:nvSpPr>
        <xdr:cNvPr id="384" name="テキスト ボックス 383"/>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162379</xdr:rowOff>
    </xdr:from>
    <xdr:to>
      <xdr:col>3</xdr:col>
      <xdr:colOff>142875</xdr:colOff>
      <xdr:row>76</xdr:row>
      <xdr:rowOff>45357</xdr:rowOff>
    </xdr:to>
    <xdr:cxnSp macro="">
      <xdr:nvCxnSpPr>
        <xdr:cNvPr id="385" name="直線コネクタ 384"/>
        <xdr:cNvCxnSpPr/>
      </xdr:nvCxnSpPr>
      <xdr:spPr>
        <a:xfrm flipV="1">
          <a:off x="1320800" y="13021129"/>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51707</xdr:rowOff>
    </xdr:from>
    <xdr:to>
      <xdr:col>3</xdr:col>
      <xdr:colOff>193675</xdr:colOff>
      <xdr:row>77</xdr:row>
      <xdr:rowOff>153307</xdr:rowOff>
    </xdr:to>
    <xdr:sp macro="" textlink="">
      <xdr:nvSpPr>
        <xdr:cNvPr id="386" name="フローチャート : 判断 385"/>
        <xdr:cNvSpPr/>
      </xdr:nvSpPr>
      <xdr:spPr>
        <a:xfrm>
          <a:off x="2159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138084</xdr:rowOff>
    </xdr:from>
    <xdr:ext cx="762000" cy="259045"/>
    <xdr:sp macro="" textlink="">
      <xdr:nvSpPr>
        <xdr:cNvPr id="387" name="テキスト ボックス 386"/>
        <xdr:cNvSpPr txBox="1"/>
      </xdr:nvSpPr>
      <xdr:spPr>
        <a:xfrm>
          <a:off x="1828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149679</xdr:rowOff>
    </xdr:from>
    <xdr:to>
      <xdr:col>1</xdr:col>
      <xdr:colOff>676275</xdr:colOff>
      <xdr:row>78</xdr:row>
      <xdr:rowOff>79829</xdr:rowOff>
    </xdr:to>
    <xdr:sp macro="" textlink="">
      <xdr:nvSpPr>
        <xdr:cNvPr id="388" name="フローチャート : 判断 387"/>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64606</xdr:rowOff>
    </xdr:from>
    <xdr:ext cx="762000" cy="259045"/>
    <xdr:sp macro="" textlink="">
      <xdr:nvSpPr>
        <xdr:cNvPr id="389" name="テキスト ボックス 388"/>
        <xdr:cNvSpPr txBox="1"/>
      </xdr:nvSpPr>
      <xdr:spPr>
        <a:xfrm>
          <a:off x="939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13607</xdr:rowOff>
    </xdr:from>
    <xdr:to>
      <xdr:col>7</xdr:col>
      <xdr:colOff>66675</xdr:colOff>
      <xdr:row>75</xdr:row>
      <xdr:rowOff>115207</xdr:rowOff>
    </xdr:to>
    <xdr:sp macro="" textlink="">
      <xdr:nvSpPr>
        <xdr:cNvPr id="395" name="円/楕円 394"/>
        <xdr:cNvSpPr/>
      </xdr:nvSpPr>
      <xdr:spPr>
        <a:xfrm>
          <a:off x="4775200" y="1287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30134</xdr:rowOff>
    </xdr:from>
    <xdr:ext cx="762000" cy="259045"/>
    <xdr:sp macro="" textlink="">
      <xdr:nvSpPr>
        <xdr:cNvPr id="396" name="公債費該当値テキスト"/>
        <xdr:cNvSpPr txBox="1"/>
      </xdr:nvSpPr>
      <xdr:spPr>
        <a:xfrm>
          <a:off x="4914900" y="12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111578</xdr:rowOff>
    </xdr:from>
    <xdr:to>
      <xdr:col>5</xdr:col>
      <xdr:colOff>600075</xdr:colOff>
      <xdr:row>76</xdr:row>
      <xdr:rowOff>41728</xdr:rowOff>
    </xdr:to>
    <xdr:sp macro="" textlink="">
      <xdr:nvSpPr>
        <xdr:cNvPr id="397" name="円/楕円 396"/>
        <xdr:cNvSpPr/>
      </xdr:nvSpPr>
      <xdr:spPr>
        <a:xfrm>
          <a:off x="3937000" y="1297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51905</xdr:rowOff>
    </xdr:from>
    <xdr:ext cx="736600" cy="259045"/>
    <xdr:sp macro="" textlink="">
      <xdr:nvSpPr>
        <xdr:cNvPr id="398" name="テキスト ボックス 397"/>
        <xdr:cNvSpPr txBox="1"/>
      </xdr:nvSpPr>
      <xdr:spPr>
        <a:xfrm>
          <a:off x="3606800" y="12739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111578</xdr:rowOff>
    </xdr:from>
    <xdr:to>
      <xdr:col>4</xdr:col>
      <xdr:colOff>396875</xdr:colOff>
      <xdr:row>76</xdr:row>
      <xdr:rowOff>41728</xdr:rowOff>
    </xdr:to>
    <xdr:sp macro="" textlink="">
      <xdr:nvSpPr>
        <xdr:cNvPr id="399" name="円/楕円 398"/>
        <xdr:cNvSpPr/>
      </xdr:nvSpPr>
      <xdr:spPr>
        <a:xfrm>
          <a:off x="3048000" y="1297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51905</xdr:rowOff>
    </xdr:from>
    <xdr:ext cx="762000" cy="259045"/>
    <xdr:sp macro="" textlink="">
      <xdr:nvSpPr>
        <xdr:cNvPr id="400" name="テキスト ボックス 399"/>
        <xdr:cNvSpPr txBox="1"/>
      </xdr:nvSpPr>
      <xdr:spPr>
        <a:xfrm>
          <a:off x="2717800" y="1273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111578</xdr:rowOff>
    </xdr:from>
    <xdr:to>
      <xdr:col>3</xdr:col>
      <xdr:colOff>193675</xdr:colOff>
      <xdr:row>76</xdr:row>
      <xdr:rowOff>41728</xdr:rowOff>
    </xdr:to>
    <xdr:sp macro="" textlink="">
      <xdr:nvSpPr>
        <xdr:cNvPr id="401" name="円/楕円 400"/>
        <xdr:cNvSpPr/>
      </xdr:nvSpPr>
      <xdr:spPr>
        <a:xfrm>
          <a:off x="2159000" y="1297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51905</xdr:rowOff>
    </xdr:from>
    <xdr:ext cx="762000" cy="259045"/>
    <xdr:sp macro="" textlink="">
      <xdr:nvSpPr>
        <xdr:cNvPr id="402" name="テキスト ボックス 401"/>
        <xdr:cNvSpPr txBox="1"/>
      </xdr:nvSpPr>
      <xdr:spPr>
        <a:xfrm>
          <a:off x="1828800" y="1273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166007</xdr:rowOff>
    </xdr:from>
    <xdr:to>
      <xdr:col>1</xdr:col>
      <xdr:colOff>676275</xdr:colOff>
      <xdr:row>76</xdr:row>
      <xdr:rowOff>96157</xdr:rowOff>
    </xdr:to>
    <xdr:sp macro="" textlink="">
      <xdr:nvSpPr>
        <xdr:cNvPr id="403" name="円/楕円 402"/>
        <xdr:cNvSpPr/>
      </xdr:nvSpPr>
      <xdr:spPr>
        <a:xfrm>
          <a:off x="1270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106334</xdr:rowOff>
    </xdr:from>
    <xdr:ext cx="762000" cy="259045"/>
    <xdr:sp macro="" textlink="">
      <xdr:nvSpPr>
        <xdr:cNvPr id="404" name="テキスト ボックス 403"/>
        <xdr:cNvSpPr txBox="1"/>
      </xdr:nvSpPr>
      <xdr:spPr>
        <a:xfrm>
          <a:off x="939800" y="1279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　扶助費及び補助費等に係る経常収支比率の割合が高く、比率を押し上げています。</a:t>
          </a:r>
          <a:endParaRPr lang="ja-JP" altLang="ja-JP" sz="12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9" name="直線コネクタ 41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0" name="テキスト ボックス 41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1" name="直線コネクタ 42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2" name="テキスト ボックス 42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3" name="直線コネクタ 42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4" name="テキスト ボックス 42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5" name="直線コネクタ 42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6" name="テキスト ボックス 42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51562</xdr:rowOff>
    </xdr:from>
    <xdr:to>
      <xdr:col>24</xdr:col>
      <xdr:colOff>31750</xdr:colOff>
      <xdr:row>81</xdr:row>
      <xdr:rowOff>133858</xdr:rowOff>
    </xdr:to>
    <xdr:cxnSp macro="">
      <xdr:nvCxnSpPr>
        <xdr:cNvPr id="430" name="直線コネクタ 429"/>
        <xdr:cNvCxnSpPr/>
      </xdr:nvCxnSpPr>
      <xdr:spPr>
        <a:xfrm flipV="1">
          <a:off x="16510000" y="12567412"/>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105935</xdr:rowOff>
    </xdr:from>
    <xdr:ext cx="762000" cy="259045"/>
    <xdr:sp macro="" textlink="">
      <xdr:nvSpPr>
        <xdr:cNvPr id="431" name="公債費以外最小値テキスト"/>
        <xdr:cNvSpPr txBox="1"/>
      </xdr:nvSpPr>
      <xdr:spPr>
        <a:xfrm>
          <a:off x="16598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23</xdr:col>
      <xdr:colOff>628650</xdr:colOff>
      <xdr:row>81</xdr:row>
      <xdr:rowOff>133858</xdr:rowOff>
    </xdr:from>
    <xdr:to>
      <xdr:col>24</xdr:col>
      <xdr:colOff>120650</xdr:colOff>
      <xdr:row>81</xdr:row>
      <xdr:rowOff>133858</xdr:rowOff>
    </xdr:to>
    <xdr:cxnSp macro="">
      <xdr:nvCxnSpPr>
        <xdr:cNvPr id="432" name="直線コネクタ 431"/>
        <xdr:cNvCxnSpPr/>
      </xdr:nvCxnSpPr>
      <xdr:spPr>
        <a:xfrm>
          <a:off x="16421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137939</xdr:rowOff>
    </xdr:from>
    <xdr:ext cx="762000" cy="259045"/>
    <xdr:sp macro="" textlink="">
      <xdr:nvSpPr>
        <xdr:cNvPr id="433" name="公債費以外最大値テキスト"/>
        <xdr:cNvSpPr txBox="1"/>
      </xdr:nvSpPr>
      <xdr:spPr>
        <a:xfrm>
          <a:off x="16598900" y="1231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64.8</a:t>
          </a:r>
          <a:endParaRPr kumimoji="1" lang="ja-JP" altLang="en-US" sz="1000" b="1">
            <a:latin typeface="ＭＳ Ｐゴシック"/>
          </a:endParaRPr>
        </a:p>
      </xdr:txBody>
    </xdr:sp>
    <xdr:clientData/>
  </xdr:oneCellAnchor>
  <xdr:twoCellAnchor>
    <xdr:from>
      <xdr:col>23</xdr:col>
      <xdr:colOff>628650</xdr:colOff>
      <xdr:row>73</xdr:row>
      <xdr:rowOff>51562</xdr:rowOff>
    </xdr:from>
    <xdr:to>
      <xdr:col>24</xdr:col>
      <xdr:colOff>120650</xdr:colOff>
      <xdr:row>73</xdr:row>
      <xdr:rowOff>51562</xdr:rowOff>
    </xdr:to>
    <xdr:cxnSp macro="">
      <xdr:nvCxnSpPr>
        <xdr:cNvPr id="434" name="直線コネクタ 433"/>
        <xdr:cNvCxnSpPr/>
      </xdr:nvCxnSpPr>
      <xdr:spPr>
        <a:xfrm>
          <a:off x="16421100" y="12567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127000</xdr:rowOff>
    </xdr:from>
    <xdr:to>
      <xdr:col>24</xdr:col>
      <xdr:colOff>31750</xdr:colOff>
      <xdr:row>78</xdr:row>
      <xdr:rowOff>163576</xdr:rowOff>
    </xdr:to>
    <xdr:cxnSp macro="">
      <xdr:nvCxnSpPr>
        <xdr:cNvPr id="435" name="直線コネクタ 434"/>
        <xdr:cNvCxnSpPr/>
      </xdr:nvCxnSpPr>
      <xdr:spPr>
        <a:xfrm flipV="1">
          <a:off x="15671800" y="135001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44721</xdr:rowOff>
    </xdr:from>
    <xdr:ext cx="762000" cy="259045"/>
    <xdr:sp macro="" textlink="">
      <xdr:nvSpPr>
        <xdr:cNvPr id="436" name="公債費以外平均値テキスト"/>
        <xdr:cNvSpPr txBox="1"/>
      </xdr:nvSpPr>
      <xdr:spPr>
        <a:xfrm>
          <a:off x="16598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37" name="フローチャート : 判断 436"/>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17272</xdr:rowOff>
    </xdr:from>
    <xdr:to>
      <xdr:col>22</xdr:col>
      <xdr:colOff>565150</xdr:colOff>
      <xdr:row>78</xdr:row>
      <xdr:rowOff>163576</xdr:rowOff>
    </xdr:to>
    <xdr:cxnSp macro="">
      <xdr:nvCxnSpPr>
        <xdr:cNvPr id="438" name="直線コネクタ 437"/>
        <xdr:cNvCxnSpPr/>
      </xdr:nvCxnSpPr>
      <xdr:spPr>
        <a:xfrm>
          <a:off x="14782800" y="1339037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92202</xdr:rowOff>
    </xdr:from>
    <xdr:to>
      <xdr:col>22</xdr:col>
      <xdr:colOff>615950</xdr:colOff>
      <xdr:row>78</xdr:row>
      <xdr:rowOff>22352</xdr:rowOff>
    </xdr:to>
    <xdr:sp macro="" textlink="">
      <xdr:nvSpPr>
        <xdr:cNvPr id="439" name="フローチャート : 判断 438"/>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32529</xdr:rowOff>
    </xdr:from>
    <xdr:ext cx="736600" cy="259045"/>
    <xdr:sp macro="" textlink="">
      <xdr:nvSpPr>
        <xdr:cNvPr id="440" name="テキスト ボックス 439"/>
        <xdr:cNvSpPr txBox="1"/>
      </xdr:nvSpPr>
      <xdr:spPr>
        <a:xfrm>
          <a:off x="15290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17272</xdr:rowOff>
    </xdr:from>
    <xdr:to>
      <xdr:col>21</xdr:col>
      <xdr:colOff>361950</xdr:colOff>
      <xdr:row>78</xdr:row>
      <xdr:rowOff>26415</xdr:rowOff>
    </xdr:to>
    <xdr:cxnSp macro="">
      <xdr:nvCxnSpPr>
        <xdr:cNvPr id="441" name="直線コネクタ 440"/>
        <xdr:cNvCxnSpPr/>
      </xdr:nvCxnSpPr>
      <xdr:spPr>
        <a:xfrm flipV="1">
          <a:off x="13893800" y="13390372"/>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2" name="フローチャート : 判断 441"/>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3" name="テキスト ボックス 442"/>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26415</xdr:rowOff>
    </xdr:from>
    <xdr:to>
      <xdr:col>20</xdr:col>
      <xdr:colOff>158750</xdr:colOff>
      <xdr:row>78</xdr:row>
      <xdr:rowOff>136144</xdr:rowOff>
    </xdr:to>
    <xdr:cxnSp macro="">
      <xdr:nvCxnSpPr>
        <xdr:cNvPr id="444" name="直線コネクタ 443"/>
        <xdr:cNvCxnSpPr/>
      </xdr:nvCxnSpPr>
      <xdr:spPr>
        <a:xfrm flipV="1">
          <a:off x="13004800" y="13399515"/>
          <a:ext cx="889000" cy="109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5" name="フローチャート : 判断 444"/>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139971</xdr:rowOff>
    </xdr:from>
    <xdr:ext cx="762000" cy="259045"/>
    <xdr:sp macro="" textlink="">
      <xdr:nvSpPr>
        <xdr:cNvPr id="446" name="テキスト ボックス 445"/>
        <xdr:cNvSpPr txBox="1"/>
      </xdr:nvSpPr>
      <xdr:spPr>
        <a:xfrm>
          <a:off x="13512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46482</xdr:rowOff>
    </xdr:from>
    <xdr:to>
      <xdr:col>19</xdr:col>
      <xdr:colOff>6350</xdr:colOff>
      <xdr:row>77</xdr:row>
      <xdr:rowOff>148082</xdr:rowOff>
    </xdr:to>
    <xdr:sp macro="" textlink="">
      <xdr:nvSpPr>
        <xdr:cNvPr id="447" name="フローチャート : 判断 446"/>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158259</xdr:rowOff>
    </xdr:from>
    <xdr:ext cx="762000" cy="259045"/>
    <xdr:sp macro="" textlink="">
      <xdr:nvSpPr>
        <xdr:cNvPr id="448" name="テキスト ボックス 447"/>
        <xdr:cNvSpPr txBox="1"/>
      </xdr:nvSpPr>
      <xdr:spPr>
        <a:xfrm>
          <a:off x="12623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76200</xdr:rowOff>
    </xdr:from>
    <xdr:to>
      <xdr:col>24</xdr:col>
      <xdr:colOff>82550</xdr:colOff>
      <xdr:row>79</xdr:row>
      <xdr:rowOff>6350</xdr:rowOff>
    </xdr:to>
    <xdr:sp macro="" textlink="">
      <xdr:nvSpPr>
        <xdr:cNvPr id="454" name="円/楕円 453"/>
        <xdr:cNvSpPr/>
      </xdr:nvSpPr>
      <xdr:spPr>
        <a:xfrm>
          <a:off x="16459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48277</xdr:rowOff>
    </xdr:from>
    <xdr:ext cx="762000" cy="259045"/>
    <xdr:sp macro="" textlink="">
      <xdr:nvSpPr>
        <xdr:cNvPr id="455" name="公債費以外該当値テキスト"/>
        <xdr:cNvSpPr txBox="1"/>
      </xdr:nvSpPr>
      <xdr:spPr>
        <a:xfrm>
          <a:off x="16598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112776</xdr:rowOff>
    </xdr:from>
    <xdr:to>
      <xdr:col>22</xdr:col>
      <xdr:colOff>615950</xdr:colOff>
      <xdr:row>79</xdr:row>
      <xdr:rowOff>42926</xdr:rowOff>
    </xdr:to>
    <xdr:sp macro="" textlink="">
      <xdr:nvSpPr>
        <xdr:cNvPr id="456" name="円/楕円 455"/>
        <xdr:cNvSpPr/>
      </xdr:nvSpPr>
      <xdr:spPr>
        <a:xfrm>
          <a:off x="15621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27703</xdr:rowOff>
    </xdr:from>
    <xdr:ext cx="736600" cy="259045"/>
    <xdr:sp macro="" textlink="">
      <xdr:nvSpPr>
        <xdr:cNvPr id="457" name="テキスト ボックス 456"/>
        <xdr:cNvSpPr txBox="1"/>
      </xdr:nvSpPr>
      <xdr:spPr>
        <a:xfrm>
          <a:off x="15290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137922</xdr:rowOff>
    </xdr:from>
    <xdr:to>
      <xdr:col>21</xdr:col>
      <xdr:colOff>412750</xdr:colOff>
      <xdr:row>78</xdr:row>
      <xdr:rowOff>68072</xdr:rowOff>
    </xdr:to>
    <xdr:sp macro="" textlink="">
      <xdr:nvSpPr>
        <xdr:cNvPr id="458" name="円/楕円 457"/>
        <xdr:cNvSpPr/>
      </xdr:nvSpPr>
      <xdr:spPr>
        <a:xfrm>
          <a:off x="14732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52849</xdr:rowOff>
    </xdr:from>
    <xdr:ext cx="762000" cy="259045"/>
    <xdr:sp macro="" textlink="">
      <xdr:nvSpPr>
        <xdr:cNvPr id="459" name="テキスト ボックス 458"/>
        <xdr:cNvSpPr txBox="1"/>
      </xdr:nvSpPr>
      <xdr:spPr>
        <a:xfrm>
          <a:off x="14401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147065</xdr:rowOff>
    </xdr:from>
    <xdr:to>
      <xdr:col>20</xdr:col>
      <xdr:colOff>209550</xdr:colOff>
      <xdr:row>78</xdr:row>
      <xdr:rowOff>77215</xdr:rowOff>
    </xdr:to>
    <xdr:sp macro="" textlink="">
      <xdr:nvSpPr>
        <xdr:cNvPr id="460" name="円/楕円 459"/>
        <xdr:cNvSpPr/>
      </xdr:nvSpPr>
      <xdr:spPr>
        <a:xfrm>
          <a:off x="13843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61992</xdr:rowOff>
    </xdr:from>
    <xdr:ext cx="762000" cy="259045"/>
    <xdr:sp macro="" textlink="">
      <xdr:nvSpPr>
        <xdr:cNvPr id="461" name="テキスト ボックス 460"/>
        <xdr:cNvSpPr txBox="1"/>
      </xdr:nvSpPr>
      <xdr:spPr>
        <a:xfrm>
          <a:off x="13512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85344</xdr:rowOff>
    </xdr:from>
    <xdr:to>
      <xdr:col>19</xdr:col>
      <xdr:colOff>6350</xdr:colOff>
      <xdr:row>79</xdr:row>
      <xdr:rowOff>15494</xdr:rowOff>
    </xdr:to>
    <xdr:sp macro="" textlink="">
      <xdr:nvSpPr>
        <xdr:cNvPr id="462" name="円/楕円 461"/>
        <xdr:cNvSpPr/>
      </xdr:nvSpPr>
      <xdr:spPr>
        <a:xfrm>
          <a:off x="12954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271</xdr:rowOff>
    </xdr:from>
    <xdr:ext cx="762000" cy="259045"/>
    <xdr:sp macro="" textlink="">
      <xdr:nvSpPr>
        <xdr:cNvPr id="463" name="テキスト ボックス 462"/>
        <xdr:cNvSpPr txBox="1"/>
      </xdr:nvSpPr>
      <xdr:spPr>
        <a:xfrm>
          <a:off x="12623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神奈川県横浜市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104948</xdr:rowOff>
    </xdr:from>
    <xdr:to>
      <xdr:col>4</xdr:col>
      <xdr:colOff>1117600</xdr:colOff>
      <xdr:row>20</xdr:row>
      <xdr:rowOff>63845</xdr:rowOff>
    </xdr:to>
    <xdr:cxnSp macro="">
      <xdr:nvCxnSpPr>
        <xdr:cNvPr id="43" name="直線コネクタ 42"/>
        <xdr:cNvCxnSpPr/>
      </xdr:nvCxnSpPr>
      <xdr:spPr bwMode="auto">
        <a:xfrm flipV="1">
          <a:off x="5651500" y="2209973"/>
          <a:ext cx="0" cy="13304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35922</xdr:rowOff>
    </xdr:from>
    <xdr:ext cx="762000" cy="259045"/>
    <xdr:sp macro="" textlink="">
      <xdr:nvSpPr>
        <xdr:cNvPr id="44" name="人口1人当たり決算額の推移最小値テキスト130"/>
        <xdr:cNvSpPr txBox="1"/>
      </xdr:nvSpPr>
      <xdr:spPr>
        <a:xfrm>
          <a:off x="5740400" y="351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48,673</a:t>
          </a:r>
          <a:endParaRPr kumimoji="1" lang="ja-JP" altLang="en-US" sz="1000" b="1">
            <a:latin typeface="ＭＳ Ｐゴシック"/>
          </a:endParaRPr>
        </a:p>
      </xdr:txBody>
    </xdr:sp>
    <xdr:clientData/>
  </xdr:oneCellAnchor>
  <xdr:twoCellAnchor>
    <xdr:from>
      <xdr:col>4</xdr:col>
      <xdr:colOff>1028700</xdr:colOff>
      <xdr:row>20</xdr:row>
      <xdr:rowOff>63845</xdr:rowOff>
    </xdr:from>
    <xdr:to>
      <xdr:col>5</xdr:col>
      <xdr:colOff>73025</xdr:colOff>
      <xdr:row>20</xdr:row>
      <xdr:rowOff>63845</xdr:rowOff>
    </xdr:to>
    <xdr:cxnSp macro="">
      <xdr:nvCxnSpPr>
        <xdr:cNvPr id="45" name="直線コネクタ 44"/>
        <xdr:cNvCxnSpPr/>
      </xdr:nvCxnSpPr>
      <xdr:spPr bwMode="auto">
        <a:xfrm>
          <a:off x="5562600" y="35404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19875</xdr:rowOff>
    </xdr:from>
    <xdr:ext cx="762000" cy="259045"/>
    <xdr:sp macro="" textlink="">
      <xdr:nvSpPr>
        <xdr:cNvPr id="46" name="人口1人当たり決算額の推移最大値テキスト130"/>
        <xdr:cNvSpPr txBox="1"/>
      </xdr:nvSpPr>
      <xdr:spPr>
        <a:xfrm>
          <a:off x="5740400" y="195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77,774</a:t>
          </a:r>
          <a:endParaRPr kumimoji="1" lang="ja-JP" altLang="en-US" sz="1000" b="1">
            <a:latin typeface="ＭＳ Ｐゴシック"/>
          </a:endParaRPr>
        </a:p>
      </xdr:txBody>
    </xdr:sp>
    <xdr:clientData/>
  </xdr:oneCellAnchor>
  <xdr:twoCellAnchor>
    <xdr:from>
      <xdr:col>4</xdr:col>
      <xdr:colOff>1028700</xdr:colOff>
      <xdr:row>12</xdr:row>
      <xdr:rowOff>104948</xdr:rowOff>
    </xdr:from>
    <xdr:to>
      <xdr:col>5</xdr:col>
      <xdr:colOff>73025</xdr:colOff>
      <xdr:row>12</xdr:row>
      <xdr:rowOff>104948</xdr:rowOff>
    </xdr:to>
    <xdr:cxnSp macro="">
      <xdr:nvCxnSpPr>
        <xdr:cNvPr id="47" name="直線コネクタ 46"/>
        <xdr:cNvCxnSpPr/>
      </xdr:nvCxnSpPr>
      <xdr:spPr bwMode="auto">
        <a:xfrm>
          <a:off x="5562600" y="220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16480</xdr:rowOff>
    </xdr:from>
    <xdr:to>
      <xdr:col>4</xdr:col>
      <xdr:colOff>1117600</xdr:colOff>
      <xdr:row>19</xdr:row>
      <xdr:rowOff>66863</xdr:rowOff>
    </xdr:to>
    <xdr:cxnSp macro="">
      <xdr:nvCxnSpPr>
        <xdr:cNvPr id="48" name="直線コネクタ 47"/>
        <xdr:cNvCxnSpPr/>
      </xdr:nvCxnSpPr>
      <xdr:spPr bwMode="auto">
        <a:xfrm>
          <a:off x="5003800" y="3321655"/>
          <a:ext cx="647700" cy="50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87865</xdr:rowOff>
    </xdr:from>
    <xdr:ext cx="762000" cy="259045"/>
    <xdr:sp macro="" textlink="">
      <xdr:nvSpPr>
        <xdr:cNvPr id="49" name="人口1人当たり決算額の推移平均値テキスト130"/>
        <xdr:cNvSpPr txBox="1"/>
      </xdr:nvSpPr>
      <xdr:spPr>
        <a:xfrm>
          <a:off x="5740400" y="2707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71338</xdr:rowOff>
    </xdr:from>
    <xdr:to>
      <xdr:col>5</xdr:col>
      <xdr:colOff>34925</xdr:colOff>
      <xdr:row>17</xdr:row>
      <xdr:rowOff>1488</xdr:rowOff>
    </xdr:to>
    <xdr:sp macro="" textlink="">
      <xdr:nvSpPr>
        <xdr:cNvPr id="50" name="フローチャート : 判断 49"/>
        <xdr:cNvSpPr/>
      </xdr:nvSpPr>
      <xdr:spPr bwMode="auto">
        <a:xfrm>
          <a:off x="56007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101839</xdr:rowOff>
    </xdr:from>
    <xdr:to>
      <xdr:col>4</xdr:col>
      <xdr:colOff>469900</xdr:colOff>
      <xdr:row>19</xdr:row>
      <xdr:rowOff>16480</xdr:rowOff>
    </xdr:to>
    <xdr:cxnSp macro="">
      <xdr:nvCxnSpPr>
        <xdr:cNvPr id="51" name="直線コネクタ 50"/>
        <xdr:cNvCxnSpPr/>
      </xdr:nvCxnSpPr>
      <xdr:spPr bwMode="auto">
        <a:xfrm>
          <a:off x="4305300" y="3235564"/>
          <a:ext cx="698500" cy="86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146228</xdr:rowOff>
    </xdr:from>
    <xdr:to>
      <xdr:col>4</xdr:col>
      <xdr:colOff>520700</xdr:colOff>
      <xdr:row>16</xdr:row>
      <xdr:rowOff>76378</xdr:rowOff>
    </xdr:to>
    <xdr:sp macro="" textlink="">
      <xdr:nvSpPr>
        <xdr:cNvPr id="52" name="フローチャート : 判断 51"/>
        <xdr:cNvSpPr/>
      </xdr:nvSpPr>
      <xdr:spPr bwMode="auto">
        <a:xfrm>
          <a:off x="49530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86555</xdr:rowOff>
    </xdr:from>
    <xdr:ext cx="736600" cy="259045"/>
    <xdr:sp macro="" textlink="">
      <xdr:nvSpPr>
        <xdr:cNvPr id="53" name="テキスト ボックス 52"/>
        <xdr:cNvSpPr txBox="1"/>
      </xdr:nvSpPr>
      <xdr:spPr>
        <a:xfrm>
          <a:off x="4622800" y="2534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66954</xdr:rowOff>
    </xdr:from>
    <xdr:to>
      <xdr:col>3</xdr:col>
      <xdr:colOff>904875</xdr:colOff>
      <xdr:row>18</xdr:row>
      <xdr:rowOff>101839</xdr:rowOff>
    </xdr:to>
    <xdr:cxnSp macro="">
      <xdr:nvCxnSpPr>
        <xdr:cNvPr id="54" name="直線コネクタ 53"/>
        <xdr:cNvCxnSpPr/>
      </xdr:nvCxnSpPr>
      <xdr:spPr bwMode="auto">
        <a:xfrm>
          <a:off x="3606800" y="3200679"/>
          <a:ext cx="698500" cy="348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10302</xdr:rowOff>
    </xdr:from>
    <xdr:to>
      <xdr:col>3</xdr:col>
      <xdr:colOff>955675</xdr:colOff>
      <xdr:row>15</xdr:row>
      <xdr:rowOff>111902</xdr:rowOff>
    </xdr:to>
    <xdr:sp macro="" textlink="">
      <xdr:nvSpPr>
        <xdr:cNvPr id="55" name="フローチャート : 判断 54"/>
        <xdr:cNvSpPr/>
      </xdr:nvSpPr>
      <xdr:spPr bwMode="auto">
        <a:xfrm>
          <a:off x="42545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122079</xdr:rowOff>
    </xdr:from>
    <xdr:ext cx="762000" cy="259045"/>
    <xdr:sp macro="" textlink="">
      <xdr:nvSpPr>
        <xdr:cNvPr id="56" name="テキスト ボックス 55"/>
        <xdr:cNvSpPr txBox="1"/>
      </xdr:nvSpPr>
      <xdr:spPr>
        <a:xfrm>
          <a:off x="3924300" y="239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44506</xdr:rowOff>
    </xdr:from>
    <xdr:to>
      <xdr:col>3</xdr:col>
      <xdr:colOff>206375</xdr:colOff>
      <xdr:row>18</xdr:row>
      <xdr:rowOff>66954</xdr:rowOff>
    </xdr:to>
    <xdr:cxnSp macro="">
      <xdr:nvCxnSpPr>
        <xdr:cNvPr id="57" name="直線コネクタ 56"/>
        <xdr:cNvCxnSpPr/>
      </xdr:nvCxnSpPr>
      <xdr:spPr bwMode="auto">
        <a:xfrm>
          <a:off x="2908300" y="3178231"/>
          <a:ext cx="698500" cy="224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147005</xdr:rowOff>
    </xdr:from>
    <xdr:to>
      <xdr:col>3</xdr:col>
      <xdr:colOff>257175</xdr:colOff>
      <xdr:row>15</xdr:row>
      <xdr:rowOff>77155</xdr:rowOff>
    </xdr:to>
    <xdr:sp macro="" textlink="">
      <xdr:nvSpPr>
        <xdr:cNvPr id="58" name="フローチャート : 判断 57"/>
        <xdr:cNvSpPr/>
      </xdr:nvSpPr>
      <xdr:spPr bwMode="auto">
        <a:xfrm>
          <a:off x="35560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87332</xdr:rowOff>
    </xdr:from>
    <xdr:ext cx="762000" cy="259045"/>
    <xdr:sp macro="" textlink="">
      <xdr:nvSpPr>
        <xdr:cNvPr id="59" name="テキスト ボックス 58"/>
        <xdr:cNvSpPr txBox="1"/>
      </xdr:nvSpPr>
      <xdr:spPr>
        <a:xfrm>
          <a:off x="3225800" y="236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76779</xdr:rowOff>
    </xdr:from>
    <xdr:to>
      <xdr:col>2</xdr:col>
      <xdr:colOff>692150</xdr:colOff>
      <xdr:row>15</xdr:row>
      <xdr:rowOff>6929</xdr:rowOff>
    </xdr:to>
    <xdr:sp macro="" textlink="">
      <xdr:nvSpPr>
        <xdr:cNvPr id="60" name="フローチャート : 判断 59"/>
        <xdr:cNvSpPr/>
      </xdr:nvSpPr>
      <xdr:spPr bwMode="auto">
        <a:xfrm>
          <a:off x="2857500" y="2524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17106</xdr:rowOff>
    </xdr:from>
    <xdr:ext cx="762000" cy="259045"/>
    <xdr:sp macro="" textlink="">
      <xdr:nvSpPr>
        <xdr:cNvPr id="61" name="テキスト ボックス 60"/>
        <xdr:cNvSpPr txBox="1"/>
      </xdr:nvSpPr>
      <xdr:spPr>
        <a:xfrm>
          <a:off x="2527300" y="229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69,779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16063</xdr:rowOff>
    </xdr:from>
    <xdr:to>
      <xdr:col>5</xdr:col>
      <xdr:colOff>34925</xdr:colOff>
      <xdr:row>19</xdr:row>
      <xdr:rowOff>117663</xdr:rowOff>
    </xdr:to>
    <xdr:sp macro="" textlink="">
      <xdr:nvSpPr>
        <xdr:cNvPr id="67" name="円/楕円 66"/>
        <xdr:cNvSpPr/>
      </xdr:nvSpPr>
      <xdr:spPr bwMode="auto">
        <a:xfrm>
          <a:off x="5600700" y="3321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159590</xdr:rowOff>
    </xdr:from>
    <xdr:ext cx="762000" cy="259045"/>
    <xdr:sp macro="" textlink="">
      <xdr:nvSpPr>
        <xdr:cNvPr id="68" name="人口1人当たり決算額の推移該当値テキスト130"/>
        <xdr:cNvSpPr txBox="1"/>
      </xdr:nvSpPr>
      <xdr:spPr>
        <a:xfrm>
          <a:off x="5740400" y="329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52,357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137130</xdr:rowOff>
    </xdr:from>
    <xdr:to>
      <xdr:col>4</xdr:col>
      <xdr:colOff>520700</xdr:colOff>
      <xdr:row>19</xdr:row>
      <xdr:rowOff>67280</xdr:rowOff>
    </xdr:to>
    <xdr:sp macro="" textlink="">
      <xdr:nvSpPr>
        <xdr:cNvPr id="69" name="円/楕円 68"/>
        <xdr:cNvSpPr/>
      </xdr:nvSpPr>
      <xdr:spPr bwMode="auto">
        <a:xfrm>
          <a:off x="4953000" y="3270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52057</xdr:rowOff>
    </xdr:from>
    <xdr:ext cx="736600" cy="259045"/>
    <xdr:sp macro="" textlink="">
      <xdr:nvSpPr>
        <xdr:cNvPr id="70" name="テキスト ボックス 69"/>
        <xdr:cNvSpPr txBox="1"/>
      </xdr:nvSpPr>
      <xdr:spPr>
        <a:xfrm>
          <a:off x="4622800" y="3357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53,459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51039</xdr:rowOff>
    </xdr:from>
    <xdr:to>
      <xdr:col>3</xdr:col>
      <xdr:colOff>955675</xdr:colOff>
      <xdr:row>18</xdr:row>
      <xdr:rowOff>152639</xdr:rowOff>
    </xdr:to>
    <xdr:sp macro="" textlink="">
      <xdr:nvSpPr>
        <xdr:cNvPr id="71" name="円/楕円 70"/>
        <xdr:cNvSpPr/>
      </xdr:nvSpPr>
      <xdr:spPr bwMode="auto">
        <a:xfrm>
          <a:off x="4254500" y="3184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137416</xdr:rowOff>
    </xdr:from>
    <xdr:ext cx="762000" cy="259045"/>
    <xdr:sp macro="" textlink="">
      <xdr:nvSpPr>
        <xdr:cNvPr id="72" name="テキスト ボックス 71"/>
        <xdr:cNvSpPr txBox="1"/>
      </xdr:nvSpPr>
      <xdr:spPr>
        <a:xfrm>
          <a:off x="3924300" y="327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55,342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16154</xdr:rowOff>
    </xdr:from>
    <xdr:to>
      <xdr:col>3</xdr:col>
      <xdr:colOff>257175</xdr:colOff>
      <xdr:row>18</xdr:row>
      <xdr:rowOff>117754</xdr:rowOff>
    </xdr:to>
    <xdr:sp macro="" textlink="">
      <xdr:nvSpPr>
        <xdr:cNvPr id="73" name="円/楕円 72"/>
        <xdr:cNvSpPr/>
      </xdr:nvSpPr>
      <xdr:spPr bwMode="auto">
        <a:xfrm>
          <a:off x="3556000" y="31498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102531</xdr:rowOff>
    </xdr:from>
    <xdr:ext cx="762000" cy="259045"/>
    <xdr:sp macro="" textlink="">
      <xdr:nvSpPr>
        <xdr:cNvPr id="74" name="テキスト ボックス 73"/>
        <xdr:cNvSpPr txBox="1"/>
      </xdr:nvSpPr>
      <xdr:spPr>
        <a:xfrm>
          <a:off x="3225800" y="3236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56,105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165156</xdr:rowOff>
    </xdr:from>
    <xdr:to>
      <xdr:col>2</xdr:col>
      <xdr:colOff>692150</xdr:colOff>
      <xdr:row>18</xdr:row>
      <xdr:rowOff>95306</xdr:rowOff>
    </xdr:to>
    <xdr:sp macro="" textlink="">
      <xdr:nvSpPr>
        <xdr:cNvPr id="75" name="円/楕円 74"/>
        <xdr:cNvSpPr/>
      </xdr:nvSpPr>
      <xdr:spPr bwMode="auto">
        <a:xfrm>
          <a:off x="2857500" y="3127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80083</xdr:rowOff>
    </xdr:from>
    <xdr:ext cx="762000" cy="259045"/>
    <xdr:sp macro="" textlink="">
      <xdr:nvSpPr>
        <xdr:cNvPr id="76" name="テキスト ボックス 75"/>
        <xdr:cNvSpPr txBox="1"/>
      </xdr:nvSpPr>
      <xdr:spPr>
        <a:xfrm>
          <a:off x="2527300" y="3213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56,596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57963</xdr:rowOff>
    </xdr:from>
    <xdr:to>
      <xdr:col>4</xdr:col>
      <xdr:colOff>1117600</xdr:colOff>
      <xdr:row>37</xdr:row>
      <xdr:rowOff>166471</xdr:rowOff>
    </xdr:to>
    <xdr:cxnSp macro="">
      <xdr:nvCxnSpPr>
        <xdr:cNvPr id="105" name="直線コネクタ 104"/>
        <xdr:cNvCxnSpPr/>
      </xdr:nvCxnSpPr>
      <xdr:spPr bwMode="auto">
        <a:xfrm flipV="1">
          <a:off x="5651500" y="6325413"/>
          <a:ext cx="0" cy="9657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138548</xdr:rowOff>
    </xdr:from>
    <xdr:ext cx="762000" cy="259045"/>
    <xdr:sp macro="" textlink="">
      <xdr:nvSpPr>
        <xdr:cNvPr id="106" name="人口1人当たり決算額の推移最小値テキスト445"/>
        <xdr:cNvSpPr txBox="1"/>
      </xdr:nvSpPr>
      <xdr:spPr>
        <a:xfrm>
          <a:off x="5740400" y="726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6,964</a:t>
          </a:r>
          <a:endParaRPr kumimoji="1" lang="ja-JP" altLang="en-US" sz="1000" b="1">
            <a:latin typeface="ＭＳ Ｐゴシック"/>
          </a:endParaRPr>
        </a:p>
      </xdr:txBody>
    </xdr:sp>
    <xdr:clientData/>
  </xdr:oneCellAnchor>
  <xdr:twoCellAnchor>
    <xdr:from>
      <xdr:col>4</xdr:col>
      <xdr:colOff>1028700</xdr:colOff>
      <xdr:row>37</xdr:row>
      <xdr:rowOff>166471</xdr:rowOff>
    </xdr:from>
    <xdr:to>
      <xdr:col>5</xdr:col>
      <xdr:colOff>73025</xdr:colOff>
      <xdr:row>37</xdr:row>
      <xdr:rowOff>166471</xdr:rowOff>
    </xdr:to>
    <xdr:cxnSp macro="">
      <xdr:nvCxnSpPr>
        <xdr:cNvPr id="107" name="直線コネクタ 106"/>
        <xdr:cNvCxnSpPr/>
      </xdr:nvCxnSpPr>
      <xdr:spPr bwMode="auto">
        <a:xfrm>
          <a:off x="5562600" y="72911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144340</xdr:rowOff>
    </xdr:from>
    <xdr:ext cx="762000" cy="259045"/>
    <xdr:sp macro="" textlink="">
      <xdr:nvSpPr>
        <xdr:cNvPr id="108" name="人口1人当たり決算額の推移最大値テキスト445"/>
        <xdr:cNvSpPr txBox="1"/>
      </xdr:nvSpPr>
      <xdr:spPr>
        <a:xfrm>
          <a:off x="5740400" y="606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32,312</a:t>
          </a:r>
          <a:endParaRPr kumimoji="1" lang="ja-JP" altLang="en-US" sz="1000" b="1">
            <a:latin typeface="ＭＳ Ｐゴシック"/>
          </a:endParaRPr>
        </a:p>
      </xdr:txBody>
    </xdr:sp>
    <xdr:clientData/>
  </xdr:oneCellAnchor>
  <xdr:twoCellAnchor>
    <xdr:from>
      <xdr:col>4</xdr:col>
      <xdr:colOff>1028700</xdr:colOff>
      <xdr:row>34</xdr:row>
      <xdr:rowOff>57963</xdr:rowOff>
    </xdr:from>
    <xdr:to>
      <xdr:col>5</xdr:col>
      <xdr:colOff>73025</xdr:colOff>
      <xdr:row>34</xdr:row>
      <xdr:rowOff>57963</xdr:rowOff>
    </xdr:to>
    <xdr:cxnSp macro="">
      <xdr:nvCxnSpPr>
        <xdr:cNvPr id="109" name="直線コネクタ 108"/>
        <xdr:cNvCxnSpPr/>
      </xdr:nvCxnSpPr>
      <xdr:spPr bwMode="auto">
        <a:xfrm>
          <a:off x="5562600" y="6325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146736</xdr:rowOff>
    </xdr:from>
    <xdr:to>
      <xdr:col>4</xdr:col>
      <xdr:colOff>1117600</xdr:colOff>
      <xdr:row>34</xdr:row>
      <xdr:rowOff>178016</xdr:rowOff>
    </xdr:to>
    <xdr:cxnSp macro="">
      <xdr:nvCxnSpPr>
        <xdr:cNvPr id="110" name="直線コネクタ 109"/>
        <xdr:cNvCxnSpPr/>
      </xdr:nvCxnSpPr>
      <xdr:spPr bwMode="auto">
        <a:xfrm flipV="1">
          <a:off x="5003800" y="6414186"/>
          <a:ext cx="647700" cy="312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28389</xdr:rowOff>
    </xdr:from>
    <xdr:ext cx="762000" cy="259045"/>
    <xdr:sp macro="" textlink="">
      <xdr:nvSpPr>
        <xdr:cNvPr id="111" name="人口1人当たり決算額の推移平均値テキスト445"/>
        <xdr:cNvSpPr txBox="1"/>
      </xdr:nvSpPr>
      <xdr:spPr>
        <a:xfrm>
          <a:off x="5740400" y="6638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56312</xdr:rowOff>
    </xdr:from>
    <xdr:to>
      <xdr:col>5</xdr:col>
      <xdr:colOff>34925</xdr:colOff>
      <xdr:row>35</xdr:row>
      <xdr:rowOff>157912</xdr:rowOff>
    </xdr:to>
    <xdr:sp macro="" textlink="">
      <xdr:nvSpPr>
        <xdr:cNvPr id="112" name="フローチャート : 判断 111"/>
        <xdr:cNvSpPr/>
      </xdr:nvSpPr>
      <xdr:spPr bwMode="auto">
        <a:xfrm>
          <a:off x="5600700" y="6666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178016</xdr:rowOff>
    </xdr:from>
    <xdr:to>
      <xdr:col>4</xdr:col>
      <xdr:colOff>469900</xdr:colOff>
      <xdr:row>34</xdr:row>
      <xdr:rowOff>234480</xdr:rowOff>
    </xdr:to>
    <xdr:cxnSp macro="">
      <xdr:nvCxnSpPr>
        <xdr:cNvPr id="113" name="直線コネクタ 112"/>
        <xdr:cNvCxnSpPr/>
      </xdr:nvCxnSpPr>
      <xdr:spPr bwMode="auto">
        <a:xfrm flipV="1">
          <a:off x="4305300" y="6445466"/>
          <a:ext cx="698500" cy="56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41377</xdr:rowOff>
    </xdr:from>
    <xdr:to>
      <xdr:col>4</xdr:col>
      <xdr:colOff>520700</xdr:colOff>
      <xdr:row>35</xdr:row>
      <xdr:rowOff>142977</xdr:rowOff>
    </xdr:to>
    <xdr:sp macro="" textlink="">
      <xdr:nvSpPr>
        <xdr:cNvPr id="114" name="フローチャート : 判断 113"/>
        <xdr:cNvSpPr/>
      </xdr:nvSpPr>
      <xdr:spPr bwMode="auto">
        <a:xfrm>
          <a:off x="4953000" y="6651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127754</xdr:rowOff>
    </xdr:from>
    <xdr:ext cx="736600" cy="259045"/>
    <xdr:sp macro="" textlink="">
      <xdr:nvSpPr>
        <xdr:cNvPr id="115" name="テキスト ボックス 114"/>
        <xdr:cNvSpPr txBox="1"/>
      </xdr:nvSpPr>
      <xdr:spPr>
        <a:xfrm>
          <a:off x="4622800" y="6738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144183</xdr:rowOff>
    </xdr:from>
    <xdr:to>
      <xdr:col>3</xdr:col>
      <xdr:colOff>904875</xdr:colOff>
      <xdr:row>34</xdr:row>
      <xdr:rowOff>234480</xdr:rowOff>
    </xdr:to>
    <xdr:cxnSp macro="">
      <xdr:nvCxnSpPr>
        <xdr:cNvPr id="116" name="直線コネクタ 115"/>
        <xdr:cNvCxnSpPr/>
      </xdr:nvCxnSpPr>
      <xdr:spPr bwMode="auto">
        <a:xfrm>
          <a:off x="3606800" y="6411633"/>
          <a:ext cx="698500" cy="902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34899</xdr:rowOff>
    </xdr:from>
    <xdr:to>
      <xdr:col>3</xdr:col>
      <xdr:colOff>955675</xdr:colOff>
      <xdr:row>35</xdr:row>
      <xdr:rowOff>136499</xdr:rowOff>
    </xdr:to>
    <xdr:sp macro="" textlink="">
      <xdr:nvSpPr>
        <xdr:cNvPr id="117" name="フローチャート : 判断 116"/>
        <xdr:cNvSpPr/>
      </xdr:nvSpPr>
      <xdr:spPr bwMode="auto">
        <a:xfrm>
          <a:off x="4254500" y="6645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121276</xdr:rowOff>
    </xdr:from>
    <xdr:ext cx="762000" cy="259045"/>
    <xdr:sp macro="" textlink="">
      <xdr:nvSpPr>
        <xdr:cNvPr id="118" name="テキスト ボックス 117"/>
        <xdr:cNvSpPr txBox="1"/>
      </xdr:nvSpPr>
      <xdr:spPr>
        <a:xfrm>
          <a:off x="3924300" y="6731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335064</xdr:rowOff>
    </xdr:from>
    <xdr:to>
      <xdr:col>3</xdr:col>
      <xdr:colOff>206375</xdr:colOff>
      <xdr:row>34</xdr:row>
      <xdr:rowOff>144183</xdr:rowOff>
    </xdr:to>
    <xdr:cxnSp macro="">
      <xdr:nvCxnSpPr>
        <xdr:cNvPr id="119" name="直線コネクタ 118"/>
        <xdr:cNvCxnSpPr/>
      </xdr:nvCxnSpPr>
      <xdr:spPr bwMode="auto">
        <a:xfrm>
          <a:off x="2908300" y="6259614"/>
          <a:ext cx="698500" cy="152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321145</xdr:rowOff>
    </xdr:from>
    <xdr:to>
      <xdr:col>3</xdr:col>
      <xdr:colOff>257175</xdr:colOff>
      <xdr:row>35</xdr:row>
      <xdr:rowOff>79845</xdr:rowOff>
    </xdr:to>
    <xdr:sp macro="" textlink="">
      <xdr:nvSpPr>
        <xdr:cNvPr id="120" name="フローチャート : 判断 119"/>
        <xdr:cNvSpPr/>
      </xdr:nvSpPr>
      <xdr:spPr bwMode="auto">
        <a:xfrm>
          <a:off x="3556000" y="6588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64622</xdr:rowOff>
    </xdr:from>
    <xdr:ext cx="762000" cy="259045"/>
    <xdr:sp macro="" textlink="">
      <xdr:nvSpPr>
        <xdr:cNvPr id="121" name="テキスト ボックス 120"/>
        <xdr:cNvSpPr txBox="1"/>
      </xdr:nvSpPr>
      <xdr:spPr>
        <a:xfrm>
          <a:off x="3225800" y="6674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227381</xdr:rowOff>
    </xdr:from>
    <xdr:to>
      <xdr:col>2</xdr:col>
      <xdr:colOff>692150</xdr:colOff>
      <xdr:row>34</xdr:row>
      <xdr:rowOff>328981</xdr:rowOff>
    </xdr:to>
    <xdr:sp macro="" textlink="">
      <xdr:nvSpPr>
        <xdr:cNvPr id="122" name="フローチャート : 判断 121"/>
        <xdr:cNvSpPr/>
      </xdr:nvSpPr>
      <xdr:spPr bwMode="auto">
        <a:xfrm>
          <a:off x="2857500" y="64948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313758</xdr:rowOff>
    </xdr:from>
    <xdr:ext cx="762000" cy="259045"/>
    <xdr:sp macro="" textlink="">
      <xdr:nvSpPr>
        <xdr:cNvPr id="123" name="テキスト ボックス 122"/>
        <xdr:cNvSpPr txBox="1"/>
      </xdr:nvSpPr>
      <xdr:spPr>
        <a:xfrm>
          <a:off x="2527300" y="6581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95936</xdr:rowOff>
    </xdr:from>
    <xdr:to>
      <xdr:col>5</xdr:col>
      <xdr:colOff>34925</xdr:colOff>
      <xdr:row>34</xdr:row>
      <xdr:rowOff>197536</xdr:rowOff>
    </xdr:to>
    <xdr:sp macro="" textlink="">
      <xdr:nvSpPr>
        <xdr:cNvPr id="129" name="円/楕円 128"/>
        <xdr:cNvSpPr/>
      </xdr:nvSpPr>
      <xdr:spPr bwMode="auto">
        <a:xfrm>
          <a:off x="5600700" y="6363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4513</xdr:rowOff>
    </xdr:from>
    <xdr:ext cx="762000" cy="259045"/>
    <xdr:sp macro="" textlink="">
      <xdr:nvSpPr>
        <xdr:cNvPr id="130" name="人口1人当たり決算額の推移該当値テキスト445"/>
        <xdr:cNvSpPr txBox="1"/>
      </xdr:nvSpPr>
      <xdr:spPr>
        <a:xfrm>
          <a:off x="5740400" y="627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29,982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127216</xdr:rowOff>
    </xdr:from>
    <xdr:to>
      <xdr:col>4</xdr:col>
      <xdr:colOff>520700</xdr:colOff>
      <xdr:row>34</xdr:row>
      <xdr:rowOff>228816</xdr:rowOff>
    </xdr:to>
    <xdr:sp macro="" textlink="">
      <xdr:nvSpPr>
        <xdr:cNvPr id="131" name="円/楕円 130"/>
        <xdr:cNvSpPr/>
      </xdr:nvSpPr>
      <xdr:spPr bwMode="auto">
        <a:xfrm>
          <a:off x="4953000" y="6394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238993</xdr:rowOff>
    </xdr:from>
    <xdr:ext cx="736600" cy="259045"/>
    <xdr:sp macro="" textlink="">
      <xdr:nvSpPr>
        <xdr:cNvPr id="132" name="テキスト ボックス 131"/>
        <xdr:cNvSpPr txBox="1"/>
      </xdr:nvSpPr>
      <xdr:spPr>
        <a:xfrm>
          <a:off x="4622800" y="6163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29,161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183680</xdr:rowOff>
    </xdr:from>
    <xdr:to>
      <xdr:col>3</xdr:col>
      <xdr:colOff>955675</xdr:colOff>
      <xdr:row>34</xdr:row>
      <xdr:rowOff>285280</xdr:rowOff>
    </xdr:to>
    <xdr:sp macro="" textlink="">
      <xdr:nvSpPr>
        <xdr:cNvPr id="133" name="円/楕円 132"/>
        <xdr:cNvSpPr/>
      </xdr:nvSpPr>
      <xdr:spPr bwMode="auto">
        <a:xfrm>
          <a:off x="4254500" y="6451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295457</xdr:rowOff>
    </xdr:from>
    <xdr:ext cx="762000" cy="259045"/>
    <xdr:sp macro="" textlink="">
      <xdr:nvSpPr>
        <xdr:cNvPr id="134" name="テキスト ボックス 133"/>
        <xdr:cNvSpPr txBox="1"/>
      </xdr:nvSpPr>
      <xdr:spPr>
        <a:xfrm>
          <a:off x="3924300" y="62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27,679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93383</xdr:rowOff>
    </xdr:from>
    <xdr:to>
      <xdr:col>3</xdr:col>
      <xdr:colOff>257175</xdr:colOff>
      <xdr:row>34</xdr:row>
      <xdr:rowOff>194983</xdr:rowOff>
    </xdr:to>
    <xdr:sp macro="" textlink="">
      <xdr:nvSpPr>
        <xdr:cNvPr id="135" name="円/楕円 134"/>
        <xdr:cNvSpPr/>
      </xdr:nvSpPr>
      <xdr:spPr bwMode="auto">
        <a:xfrm>
          <a:off x="3556000" y="63608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205160</xdr:rowOff>
    </xdr:from>
    <xdr:ext cx="762000" cy="259045"/>
    <xdr:sp macro="" textlink="">
      <xdr:nvSpPr>
        <xdr:cNvPr id="136" name="テキスト ボックス 135"/>
        <xdr:cNvSpPr txBox="1"/>
      </xdr:nvSpPr>
      <xdr:spPr>
        <a:xfrm>
          <a:off x="3225800" y="612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30,049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284264</xdr:rowOff>
    </xdr:from>
    <xdr:to>
      <xdr:col>2</xdr:col>
      <xdr:colOff>692150</xdr:colOff>
      <xdr:row>34</xdr:row>
      <xdr:rowOff>42964</xdr:rowOff>
    </xdr:to>
    <xdr:sp macro="" textlink="">
      <xdr:nvSpPr>
        <xdr:cNvPr id="137" name="円/楕円 136"/>
        <xdr:cNvSpPr/>
      </xdr:nvSpPr>
      <xdr:spPr bwMode="auto">
        <a:xfrm>
          <a:off x="2857500" y="6208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53141</xdr:rowOff>
    </xdr:from>
    <xdr:ext cx="762000" cy="259045"/>
    <xdr:sp macro="" textlink="">
      <xdr:nvSpPr>
        <xdr:cNvPr id="138" name="テキスト ボックス 137"/>
        <xdr:cNvSpPr txBox="1"/>
      </xdr:nvSpPr>
      <xdr:spPr>
        <a:xfrm>
          <a:off x="2527300" y="5977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34,039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800">
              <a:latin typeface="ＭＳ ゴシック" pitchFamily="49" charset="-128"/>
              <a:ea typeface="ＭＳ ゴシック" pitchFamily="49" charset="-128"/>
            </a:rPr>
            <a:t>　</a:t>
          </a:r>
          <a:r>
            <a:rPr lang="ja-JP" altLang="ja-JP" sz="1400">
              <a:solidFill>
                <a:schemeClr val="dk1"/>
              </a:solidFill>
              <a:effectLst/>
              <a:latin typeface="+mn-lt"/>
              <a:ea typeface="+mn-ea"/>
              <a:cs typeface="+mn-cs"/>
            </a:rPr>
            <a:t>実質収支比率は、景気低迷による比率の低さが</a:t>
          </a:r>
          <a:r>
            <a:rPr lang="en-US" altLang="ja-JP" sz="1400">
              <a:solidFill>
                <a:schemeClr val="dk1"/>
              </a:solidFill>
              <a:effectLst/>
              <a:latin typeface="+mn-lt"/>
              <a:ea typeface="+mn-ea"/>
              <a:cs typeface="+mn-cs"/>
            </a:rPr>
            <a:t>21</a:t>
          </a:r>
          <a:r>
            <a:rPr lang="ja-JP" altLang="ja-JP" sz="1400">
              <a:solidFill>
                <a:schemeClr val="dk1"/>
              </a:solidFill>
              <a:effectLst/>
              <a:latin typeface="+mn-lt"/>
              <a:ea typeface="+mn-ea"/>
              <a:cs typeface="+mn-cs"/>
            </a:rPr>
            <a:t>年度に表れています。財政調整基金残高比率については、</a:t>
          </a:r>
          <a:r>
            <a:rPr lang="en-US" altLang="ja-JP" sz="1400">
              <a:solidFill>
                <a:schemeClr val="dk1"/>
              </a:solidFill>
              <a:effectLst/>
              <a:latin typeface="+mn-lt"/>
              <a:ea typeface="+mn-ea"/>
              <a:cs typeface="+mn-cs"/>
            </a:rPr>
            <a:t>19</a:t>
          </a:r>
          <a:r>
            <a:rPr lang="ja-JP" altLang="ja-JP" sz="1400">
              <a:solidFill>
                <a:schemeClr val="dk1"/>
              </a:solidFill>
              <a:effectLst/>
              <a:latin typeface="+mn-lt"/>
              <a:ea typeface="+mn-ea"/>
              <a:cs typeface="+mn-cs"/>
            </a:rPr>
            <a:t>年度は、</a:t>
          </a:r>
          <a:r>
            <a:rPr lang="en-US" altLang="ja-JP" sz="1400">
              <a:solidFill>
                <a:schemeClr val="dk1"/>
              </a:solidFill>
              <a:effectLst/>
              <a:latin typeface="+mn-lt"/>
              <a:ea typeface="+mn-ea"/>
              <a:cs typeface="+mn-cs"/>
            </a:rPr>
            <a:t>3.19%</a:t>
          </a:r>
          <a:r>
            <a:rPr lang="ja-JP" altLang="ja-JP" sz="1400">
              <a:solidFill>
                <a:schemeClr val="dk1"/>
              </a:solidFill>
              <a:effectLst/>
              <a:latin typeface="+mn-lt"/>
              <a:ea typeface="+mn-ea"/>
              <a:cs typeface="+mn-cs"/>
            </a:rPr>
            <a:t>でしたが、財源不足による基金の取崩を行った事により、低くなっています。</a:t>
          </a:r>
          <a:endParaRPr lang="ja-JP" altLang="ja-JP" sz="1800">
            <a:effectLst/>
          </a:endParaRPr>
        </a:p>
        <a:p>
          <a:pPr rtl="0"/>
          <a:r>
            <a:rPr lang="ja-JP" altLang="ja-JP" sz="1400">
              <a:solidFill>
                <a:schemeClr val="dk1"/>
              </a:solidFill>
              <a:effectLst/>
              <a:latin typeface="+mn-lt"/>
              <a:ea typeface="+mn-ea"/>
              <a:cs typeface="+mn-cs"/>
            </a:rPr>
            <a:t>　</a:t>
          </a:r>
          <a:r>
            <a:rPr lang="en-US" altLang="ja-JP" sz="1400">
              <a:solidFill>
                <a:schemeClr val="dk1"/>
              </a:solidFill>
              <a:effectLst/>
              <a:latin typeface="+mn-lt"/>
              <a:ea typeface="+mn-ea"/>
              <a:cs typeface="+mn-cs"/>
            </a:rPr>
            <a:t>25</a:t>
          </a:r>
          <a:r>
            <a:rPr lang="ja-JP" altLang="ja-JP" sz="1400">
              <a:solidFill>
                <a:schemeClr val="dk1"/>
              </a:solidFill>
              <a:effectLst/>
              <a:latin typeface="+mn-lt"/>
              <a:ea typeface="+mn-ea"/>
              <a:cs typeface="+mn-cs"/>
            </a:rPr>
            <a:t>年度は、</a:t>
          </a:r>
          <a:r>
            <a:rPr lang="ja-JP" altLang="en-US" sz="1400">
              <a:solidFill>
                <a:schemeClr val="dk1"/>
              </a:solidFill>
              <a:effectLst/>
              <a:latin typeface="+mn-lt"/>
              <a:ea typeface="+mn-ea"/>
              <a:cs typeface="+mn-cs"/>
            </a:rPr>
            <a:t>県税交付金が増収</a:t>
          </a:r>
          <a:r>
            <a:rPr lang="ja-JP" altLang="ja-JP" sz="1400">
              <a:solidFill>
                <a:schemeClr val="dk1"/>
              </a:solidFill>
              <a:effectLst/>
              <a:latin typeface="+mn-lt"/>
              <a:ea typeface="+mn-ea"/>
              <a:cs typeface="+mn-cs"/>
            </a:rPr>
            <a:t>となったことなどにより、</a:t>
          </a:r>
          <a:r>
            <a:rPr kumimoji="0" lang="ja-JP" altLang="ja-JP" sz="1400" b="0" i="0" u="none" strike="noStrike" kern="0" cap="none" spc="0" normalizeH="0" baseline="0" noProof="0">
              <a:ln>
                <a:noFill/>
              </a:ln>
              <a:solidFill>
                <a:prstClr val="black"/>
              </a:solidFill>
              <a:effectLst/>
              <a:uLnTx/>
              <a:uFillTx/>
              <a:latin typeface="+mn-lt"/>
              <a:ea typeface="+mn-ea"/>
              <a:cs typeface="+mn-cs"/>
            </a:rPr>
            <a:t>実質収支比率</a:t>
          </a:r>
          <a:r>
            <a:rPr kumimoji="0" lang="ja-JP" altLang="en-US" sz="1400" b="0" i="0" u="none" strike="noStrike" kern="0" cap="none" spc="0" normalizeH="0" baseline="0" noProof="0">
              <a:ln>
                <a:noFill/>
              </a:ln>
              <a:solidFill>
                <a:prstClr val="black"/>
              </a:solidFill>
              <a:effectLst/>
              <a:uLnTx/>
              <a:uFillTx/>
              <a:latin typeface="+mn-lt"/>
              <a:ea typeface="+mn-ea"/>
              <a:cs typeface="+mn-cs"/>
            </a:rPr>
            <a:t>が上昇し</a:t>
          </a:r>
          <a:r>
            <a:rPr kumimoji="0" lang="ja-JP" altLang="ja-JP" sz="1400" b="0" i="0" u="none" strike="noStrike" kern="0" cap="none" spc="0" normalizeH="0" baseline="0" noProof="0">
              <a:ln>
                <a:noFill/>
              </a:ln>
              <a:solidFill>
                <a:prstClr val="black"/>
              </a:solidFill>
              <a:effectLst/>
              <a:uLnTx/>
              <a:uFillTx/>
              <a:latin typeface="+mn-lt"/>
              <a:ea typeface="+mn-ea"/>
              <a:cs typeface="+mn-cs"/>
            </a:rPr>
            <a:t>、</a:t>
          </a:r>
          <a:r>
            <a:rPr lang="ja-JP" altLang="ja-JP" sz="1400">
              <a:solidFill>
                <a:schemeClr val="dk1"/>
              </a:solidFill>
              <a:effectLst/>
              <a:latin typeface="+mn-lt"/>
              <a:ea typeface="+mn-ea"/>
              <a:cs typeface="+mn-cs"/>
            </a:rPr>
            <a:t>前年度に比べて</a:t>
          </a:r>
          <a:r>
            <a:rPr lang="ja-JP" altLang="en-US" sz="1400">
              <a:solidFill>
                <a:schemeClr val="dk1"/>
              </a:solidFill>
              <a:effectLst/>
              <a:latin typeface="+mn-lt"/>
              <a:ea typeface="+mn-ea"/>
              <a:cs typeface="+mn-cs"/>
            </a:rPr>
            <a:t>高く</a:t>
          </a:r>
          <a:r>
            <a:rPr lang="ja-JP" altLang="ja-JP" sz="1400">
              <a:solidFill>
                <a:schemeClr val="dk1"/>
              </a:solidFill>
              <a:effectLst/>
              <a:latin typeface="+mn-lt"/>
              <a:ea typeface="+mn-ea"/>
              <a:cs typeface="+mn-cs"/>
            </a:rPr>
            <a:t>なっています。</a:t>
          </a:r>
          <a:r>
            <a:rPr lang="ja-JP" altLang="en-US" sz="1400">
              <a:solidFill>
                <a:schemeClr val="dk1"/>
              </a:solidFill>
              <a:effectLst/>
              <a:latin typeface="+mn-lt"/>
              <a:ea typeface="+mn-ea"/>
              <a:cs typeface="+mn-cs"/>
            </a:rPr>
            <a:t>それに伴い、</a:t>
          </a:r>
          <a:r>
            <a:rPr lang="ja-JP" altLang="ja-JP" sz="1400">
              <a:solidFill>
                <a:schemeClr val="dk1"/>
              </a:solidFill>
              <a:effectLst/>
              <a:latin typeface="+mn-lt"/>
              <a:ea typeface="+mn-ea"/>
              <a:cs typeface="+mn-cs"/>
            </a:rPr>
            <a:t>財政調整基金残高比率</a:t>
          </a:r>
          <a:r>
            <a:rPr lang="ja-JP" altLang="en-US" sz="1400">
              <a:solidFill>
                <a:schemeClr val="dk1"/>
              </a:solidFill>
              <a:effectLst/>
              <a:latin typeface="+mn-lt"/>
              <a:ea typeface="+mn-ea"/>
              <a:cs typeface="+mn-cs"/>
            </a:rPr>
            <a:t>も</a:t>
          </a:r>
          <a:r>
            <a:rPr lang="ja-JP" altLang="ja-JP" sz="1400">
              <a:solidFill>
                <a:schemeClr val="dk1"/>
              </a:solidFill>
              <a:effectLst/>
              <a:latin typeface="+mn-lt"/>
              <a:ea typeface="+mn-ea"/>
              <a:cs typeface="+mn-cs"/>
            </a:rPr>
            <a:t>上昇して</a:t>
          </a:r>
          <a:r>
            <a:rPr lang="ja-JP" altLang="en-US" sz="1400">
              <a:solidFill>
                <a:schemeClr val="dk1"/>
              </a:solidFill>
              <a:effectLst/>
              <a:latin typeface="+mn-lt"/>
              <a:ea typeface="+mn-ea"/>
              <a:cs typeface="+mn-cs"/>
            </a:rPr>
            <a:t>います。</a:t>
          </a:r>
          <a:endParaRPr lang="ja-JP" altLang="ja-JP" sz="1400">
            <a:effectLst/>
          </a:endParaRPr>
        </a:p>
        <a:p>
          <a:endParaRPr kumimoji="1" lang="ja-JP" altLang="en-US" sz="18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H19</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年度の決算以降</a:t>
          </a:r>
          <a:r>
            <a:rPr kumimoji="0" lang="ja-JP" altLang="en-US" sz="1400" b="0" i="0" u="none" strike="noStrike" kern="0" cap="none" spc="0" normalizeH="0" baseline="0" noProof="0">
              <a:ln>
                <a:noFill/>
              </a:ln>
              <a:solidFill>
                <a:schemeClr val="tx1"/>
              </a:solidFill>
              <a:effectLst/>
              <a:uLnTx/>
              <a:uFillTx/>
              <a:latin typeface="ＭＳ Ｐゴシック"/>
              <a:ea typeface="+mn-ea"/>
              <a:cs typeface="+mn-cs"/>
            </a:rPr>
            <a:t>赤字会計</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であった国民健康保険事業費会計については、国費の獲得や医療費の削減などの結果により</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年ぶりの黒字会計となりました。</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黒字会計の中心となる公営企業会計については、人件費など費用の削減に取り組んだ結果、安定傾向にあります。</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全会計が黒字会計のため、連結実質赤字比率は発生しておりません。</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今後は、企業会計を中心に、施設やインフラ設備の老朽化による維持修繕費の上昇が見込まれますが、より一層のコスト縮減に努めていきます。</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rgbClr val="FF0000"/>
              </a:solidFill>
              <a:effectLst/>
              <a:latin typeface="+mn-lt"/>
              <a:ea typeface="+mn-ea"/>
              <a:cs typeface="+mn-cs"/>
            </a:rPr>
            <a:t>　</a:t>
          </a:r>
          <a:r>
            <a:rPr lang="ja-JP" altLang="ja-JP" sz="1400" b="0" i="0" baseline="0">
              <a:solidFill>
                <a:schemeClr val="dk1"/>
              </a:solidFill>
              <a:effectLst/>
              <a:latin typeface="+mn-lt"/>
              <a:ea typeface="+mn-ea"/>
              <a:cs typeface="+mn-cs"/>
            </a:rPr>
            <a:t>平成2</a:t>
          </a:r>
          <a:r>
            <a:rPr lang="en-US" altLang="ja-JP" sz="1400" b="0" i="0" baseline="0">
              <a:solidFill>
                <a:schemeClr val="dk1"/>
              </a:solidFill>
              <a:effectLst/>
              <a:latin typeface="+mn-lt"/>
              <a:ea typeface="+mn-ea"/>
              <a:cs typeface="+mn-cs"/>
            </a:rPr>
            <a:t>4</a:t>
          </a:r>
          <a:r>
            <a:rPr lang="ja-JP" altLang="ja-JP" sz="1400" b="0" i="0" baseline="0">
              <a:solidFill>
                <a:schemeClr val="dk1"/>
              </a:solidFill>
              <a:effectLst/>
              <a:latin typeface="+mn-lt"/>
              <a:ea typeface="+mn-ea"/>
              <a:cs typeface="+mn-cs"/>
            </a:rPr>
            <a:t>年度に比べて、満期一括償還額の増加により減債基金取崩額が増となったため、減債基金積立不足算定額は増加したものの、元利償還金等のその他の要素は減少もしくは横ばいとなっています。</a:t>
          </a:r>
          <a:endParaRPr lang="ja-JP" altLang="ja-JP" sz="18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400">
              <a:latin typeface="ＭＳ ゴシック" pitchFamily="49" charset="-128"/>
              <a:ea typeface="ＭＳ ゴシック" pitchFamily="49" charset="-128"/>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昭和</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20</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年代～</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40</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年代の急激な人口増に対応するため、下水道や地下鉄をはじめとした都市基盤整備を急ピッチで進めたことにより、地方債の償還負担である一般会計等に係る地方債の現在高および公営企業債等繰入見込額が高い割合を示しています。</a:t>
          </a:r>
        </a:p>
        <a:p>
          <a:pPr>
            <a:spcAft>
              <a:spcPts val="0"/>
            </a:spcAft>
          </a:pPr>
          <a:r>
            <a:rPr kumimoji="1" lang="ja-JP" altLang="en-US" sz="1400">
              <a:latin typeface="ＭＳ ゴシック" pitchFamily="49" charset="-128"/>
              <a:ea typeface="ＭＳ ゴシック" pitchFamily="49" charset="-128"/>
            </a:rPr>
            <a:t>　</a:t>
          </a:r>
          <a:r>
            <a:rPr lang="ja-JP" altLang="ja-JP" sz="1400" kern="100">
              <a:effectLst/>
              <a:latin typeface="ＭＳ ゴシック"/>
              <a:cs typeface="Courier New"/>
            </a:rPr>
            <a:t>これまで、企業会計・外郭団体等の借入金等の返済を進め、将来負担比率は平成</a:t>
          </a:r>
          <a:r>
            <a:rPr lang="en-US" altLang="ja-JP" sz="1400" kern="100">
              <a:effectLst/>
              <a:latin typeface="ＭＳ ゴシック"/>
              <a:cs typeface="Courier New"/>
            </a:rPr>
            <a:t>25</a:t>
          </a:r>
          <a:r>
            <a:rPr lang="ja-JP" altLang="ja-JP" sz="1400" kern="100">
              <a:effectLst/>
              <a:latin typeface="ＭＳ ゴシック"/>
              <a:cs typeface="Courier New"/>
            </a:rPr>
            <a:t>年度までは減少傾向にありました。今後は、施策の推進と財政の健全性の維持の両立の観点から、計画的な市債活用や借入金残高の縮減を引き続き進めていくことにより、将来負担比率は同程度で推移する見込みです。</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1598029363</v>
      </c>
      <c r="BO4" s="379"/>
      <c r="BP4" s="379"/>
      <c r="BQ4" s="379"/>
      <c r="BR4" s="379"/>
      <c r="BS4" s="379"/>
      <c r="BT4" s="379"/>
      <c r="BU4" s="380"/>
      <c r="BV4" s="378">
        <v>1431979708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2.2000000000000002</v>
      </c>
      <c r="CU4" s="554"/>
      <c r="CV4" s="554"/>
      <c r="CW4" s="554"/>
      <c r="CX4" s="554"/>
      <c r="CY4" s="554"/>
      <c r="CZ4" s="554"/>
      <c r="DA4" s="555"/>
      <c r="DB4" s="553">
        <v>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1558218510</v>
      </c>
      <c r="BO5" s="384"/>
      <c r="BP5" s="384"/>
      <c r="BQ5" s="384"/>
      <c r="BR5" s="384"/>
      <c r="BS5" s="384"/>
      <c r="BT5" s="384"/>
      <c r="BU5" s="385"/>
      <c r="BV5" s="383">
        <v>1403495974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94.3</v>
      </c>
      <c r="CU5" s="354"/>
      <c r="CV5" s="354"/>
      <c r="CW5" s="354"/>
      <c r="CX5" s="354"/>
      <c r="CY5" s="354"/>
      <c r="CZ5" s="354"/>
      <c r="DA5" s="355"/>
      <c r="DB5" s="353">
        <v>95.6</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39810853</v>
      </c>
      <c r="BO6" s="384"/>
      <c r="BP6" s="384"/>
      <c r="BQ6" s="384"/>
      <c r="BR6" s="384"/>
      <c r="BS6" s="384"/>
      <c r="BT6" s="384"/>
      <c r="BU6" s="385"/>
      <c r="BV6" s="383">
        <v>28483734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103.5</v>
      </c>
      <c r="CU6" s="528"/>
      <c r="CV6" s="528"/>
      <c r="CW6" s="528"/>
      <c r="CX6" s="528"/>
      <c r="CY6" s="528"/>
      <c r="CZ6" s="528"/>
      <c r="DA6" s="529"/>
      <c r="DB6" s="527">
        <v>104</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21610206</v>
      </c>
      <c r="BO7" s="384"/>
      <c r="BP7" s="384"/>
      <c r="BQ7" s="384"/>
      <c r="BR7" s="384"/>
      <c r="BS7" s="384"/>
      <c r="BT7" s="384"/>
      <c r="BU7" s="385"/>
      <c r="BV7" s="383">
        <v>20316515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814600213</v>
      </c>
      <c r="CU7" s="384"/>
      <c r="CV7" s="384"/>
      <c r="CW7" s="384"/>
      <c r="CX7" s="384"/>
      <c r="CY7" s="384"/>
      <c r="CZ7" s="384"/>
      <c r="DA7" s="385"/>
      <c r="DB7" s="383">
        <v>802711136</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18200647</v>
      </c>
      <c r="BO8" s="384"/>
      <c r="BP8" s="384"/>
      <c r="BQ8" s="384"/>
      <c r="BR8" s="384"/>
      <c r="BS8" s="384"/>
      <c r="BT8" s="384"/>
      <c r="BU8" s="385"/>
      <c r="BV8" s="383">
        <v>8167219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0.96</v>
      </c>
      <c r="CU8" s="491"/>
      <c r="CV8" s="491"/>
      <c r="CW8" s="491"/>
      <c r="CX8" s="491"/>
      <c r="CY8" s="491"/>
      <c r="CZ8" s="491"/>
      <c r="DA8" s="492"/>
      <c r="DB8" s="490">
        <v>0.96</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3688773</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10033428</v>
      </c>
      <c r="BO9" s="384"/>
      <c r="BP9" s="384"/>
      <c r="BQ9" s="384"/>
      <c r="BR9" s="384"/>
      <c r="BS9" s="384"/>
      <c r="BT9" s="384"/>
      <c r="BU9" s="385"/>
      <c r="BV9" s="383">
        <v>-2682853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v>
      </c>
      <c r="CU9" s="354"/>
      <c r="CV9" s="354"/>
      <c r="CW9" s="354"/>
      <c r="CX9" s="354"/>
      <c r="CY9" s="354"/>
      <c r="CZ9" s="354"/>
      <c r="DA9" s="355"/>
      <c r="DB9" s="353">
        <v>18.2</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3579628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8411885</v>
      </c>
      <c r="BO10" s="384"/>
      <c r="BP10" s="384"/>
      <c r="BQ10" s="384"/>
      <c r="BR10" s="384"/>
      <c r="BS10" s="384"/>
      <c r="BT10" s="384"/>
      <c r="BU10" s="385"/>
      <c r="BV10" s="383">
        <v>34345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777</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3714200</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3025919</v>
      </c>
      <c r="BO12" s="384"/>
      <c r="BP12" s="384"/>
      <c r="BQ12" s="384"/>
      <c r="BR12" s="384"/>
      <c r="BS12" s="384"/>
      <c r="BT12" s="384"/>
      <c r="BU12" s="385"/>
      <c r="BV12" s="383">
        <v>1000000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3638917</v>
      </c>
      <c r="S13" s="483"/>
      <c r="T13" s="483"/>
      <c r="U13" s="483"/>
      <c r="V13" s="484"/>
      <c r="W13" s="470" t="s">
        <v>123</v>
      </c>
      <c r="X13" s="396"/>
      <c r="Y13" s="396"/>
      <c r="Z13" s="396"/>
      <c r="AA13" s="396"/>
      <c r="AB13" s="397"/>
      <c r="AC13" s="359">
        <v>7814</v>
      </c>
      <c r="AD13" s="360"/>
      <c r="AE13" s="360"/>
      <c r="AF13" s="360"/>
      <c r="AG13" s="361"/>
      <c r="AH13" s="359">
        <v>8935</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15419394</v>
      </c>
      <c r="BO13" s="384"/>
      <c r="BP13" s="384"/>
      <c r="BQ13" s="384"/>
      <c r="BR13" s="384"/>
      <c r="BS13" s="384"/>
      <c r="BT13" s="384"/>
      <c r="BU13" s="385"/>
      <c r="BV13" s="383">
        <v>-3647731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15.4</v>
      </c>
      <c r="CU13" s="354"/>
      <c r="CV13" s="354"/>
      <c r="CW13" s="354"/>
      <c r="CX13" s="354"/>
      <c r="CY13" s="354"/>
      <c r="CZ13" s="354"/>
      <c r="DA13" s="355"/>
      <c r="DB13" s="353">
        <v>15.4</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3707843</v>
      </c>
      <c r="S14" s="483"/>
      <c r="T14" s="483"/>
      <c r="U14" s="483"/>
      <c r="V14" s="484"/>
      <c r="W14" s="485"/>
      <c r="X14" s="399"/>
      <c r="Y14" s="399"/>
      <c r="Z14" s="399"/>
      <c r="AA14" s="399"/>
      <c r="AB14" s="400"/>
      <c r="AC14" s="475">
        <v>0.5</v>
      </c>
      <c r="AD14" s="476"/>
      <c r="AE14" s="476"/>
      <c r="AF14" s="476"/>
      <c r="AG14" s="477"/>
      <c r="AH14" s="475">
        <v>0.5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198.7</v>
      </c>
      <c r="CU14" s="454"/>
      <c r="CV14" s="454"/>
      <c r="CW14" s="454"/>
      <c r="CX14" s="454"/>
      <c r="CY14" s="454"/>
      <c r="CZ14" s="454"/>
      <c r="DA14" s="455"/>
      <c r="DB14" s="486">
        <v>200.4</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3633130</v>
      </c>
      <c r="S15" s="483"/>
      <c r="T15" s="483"/>
      <c r="U15" s="483"/>
      <c r="V15" s="484"/>
      <c r="W15" s="470" t="s">
        <v>130</v>
      </c>
      <c r="X15" s="396"/>
      <c r="Y15" s="396"/>
      <c r="Z15" s="396"/>
      <c r="AA15" s="396"/>
      <c r="AB15" s="397"/>
      <c r="AC15" s="359">
        <v>334137</v>
      </c>
      <c r="AD15" s="360"/>
      <c r="AE15" s="360"/>
      <c r="AF15" s="360"/>
      <c r="AG15" s="361"/>
      <c r="AH15" s="359">
        <v>378582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542873688</v>
      </c>
      <c r="BO15" s="379"/>
      <c r="BP15" s="379"/>
      <c r="BQ15" s="379"/>
      <c r="BR15" s="379"/>
      <c r="BS15" s="379"/>
      <c r="BT15" s="379"/>
      <c r="BU15" s="380"/>
      <c r="BV15" s="378">
        <v>537789788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20.7</v>
      </c>
      <c r="AD16" s="476"/>
      <c r="AE16" s="476"/>
      <c r="AF16" s="476"/>
      <c r="AG16" s="477"/>
      <c r="AH16" s="475">
        <v>21.8</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563915785</v>
      </c>
      <c r="BO16" s="384"/>
      <c r="BP16" s="384"/>
      <c r="BQ16" s="384"/>
      <c r="BR16" s="384"/>
      <c r="BS16" s="384"/>
      <c r="BT16" s="384"/>
      <c r="BU16" s="385"/>
      <c r="BV16" s="383">
        <v>560576184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1274381</v>
      </c>
      <c r="AD17" s="360"/>
      <c r="AE17" s="360"/>
      <c r="AF17" s="360"/>
      <c r="AG17" s="361"/>
      <c r="AH17" s="359">
        <v>1299538</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712601844</v>
      </c>
      <c r="BO17" s="384"/>
      <c r="BP17" s="384"/>
      <c r="BQ17" s="384"/>
      <c r="BR17" s="384"/>
      <c r="BS17" s="384"/>
      <c r="BT17" s="384"/>
      <c r="BU17" s="385"/>
      <c r="BV17" s="383">
        <v>704996503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437.57</v>
      </c>
      <c r="M18" s="446"/>
      <c r="N18" s="446"/>
      <c r="O18" s="446"/>
      <c r="P18" s="446"/>
      <c r="Q18" s="446"/>
      <c r="R18" s="447"/>
      <c r="S18" s="447"/>
      <c r="T18" s="447"/>
      <c r="U18" s="447"/>
      <c r="V18" s="448"/>
      <c r="W18" s="462"/>
      <c r="X18" s="463"/>
      <c r="Y18" s="463"/>
      <c r="Z18" s="463"/>
      <c r="AA18" s="463"/>
      <c r="AB18" s="471"/>
      <c r="AC18" s="347">
        <v>78.8</v>
      </c>
      <c r="AD18" s="348"/>
      <c r="AE18" s="348"/>
      <c r="AF18" s="348"/>
      <c r="AG18" s="449"/>
      <c r="AH18" s="347">
        <v>74.8</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778238800</v>
      </c>
      <c r="BO18" s="384"/>
      <c r="BP18" s="384"/>
      <c r="BQ18" s="384"/>
      <c r="BR18" s="384"/>
      <c r="BS18" s="384"/>
      <c r="BT18" s="384"/>
      <c r="BU18" s="385"/>
      <c r="BV18" s="383">
        <v>774535799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8430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961146344</v>
      </c>
      <c r="BO19" s="384"/>
      <c r="BP19" s="384"/>
      <c r="BQ19" s="384"/>
      <c r="BR19" s="384"/>
      <c r="BS19" s="384"/>
      <c r="BT19" s="384"/>
      <c r="BU19" s="385"/>
      <c r="BV19" s="383">
        <v>915004325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1583889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2350280372</v>
      </c>
      <c r="BO23" s="384"/>
      <c r="BP23" s="384"/>
      <c r="BQ23" s="384"/>
      <c r="BR23" s="384"/>
      <c r="BS23" s="384"/>
      <c r="BT23" s="384"/>
      <c r="BU23" s="385"/>
      <c r="BV23" s="383">
        <v>2213724869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14280</v>
      </c>
      <c r="R24" s="360"/>
      <c r="S24" s="360"/>
      <c r="T24" s="360"/>
      <c r="U24" s="360"/>
      <c r="V24" s="361"/>
      <c r="W24" s="425"/>
      <c r="X24" s="416"/>
      <c r="Y24" s="417"/>
      <c r="Z24" s="356" t="s">
        <v>153</v>
      </c>
      <c r="AA24" s="357"/>
      <c r="AB24" s="357"/>
      <c r="AC24" s="357"/>
      <c r="AD24" s="357"/>
      <c r="AE24" s="357"/>
      <c r="AF24" s="357"/>
      <c r="AG24" s="358"/>
      <c r="AH24" s="359">
        <v>19048</v>
      </c>
      <c r="AI24" s="360"/>
      <c r="AJ24" s="360"/>
      <c r="AK24" s="360"/>
      <c r="AL24" s="361"/>
      <c r="AM24" s="359">
        <v>63429840</v>
      </c>
      <c r="AN24" s="360"/>
      <c r="AO24" s="360"/>
      <c r="AP24" s="360"/>
      <c r="AQ24" s="360"/>
      <c r="AR24" s="361"/>
      <c r="AS24" s="359">
        <v>3330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530921279</v>
      </c>
      <c r="BO24" s="384"/>
      <c r="BP24" s="384"/>
      <c r="BQ24" s="384"/>
      <c r="BR24" s="384"/>
      <c r="BS24" s="384"/>
      <c r="BT24" s="384"/>
      <c r="BU24" s="385"/>
      <c r="BV24" s="383">
        <v>511943594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3</v>
      </c>
      <c r="M25" s="360"/>
      <c r="N25" s="360"/>
      <c r="O25" s="360"/>
      <c r="P25" s="361"/>
      <c r="Q25" s="359">
        <v>11480</v>
      </c>
      <c r="R25" s="360"/>
      <c r="S25" s="360"/>
      <c r="T25" s="360"/>
      <c r="U25" s="360"/>
      <c r="V25" s="361"/>
      <c r="W25" s="425"/>
      <c r="X25" s="416"/>
      <c r="Y25" s="417"/>
      <c r="Z25" s="356" t="s">
        <v>156</v>
      </c>
      <c r="AA25" s="357"/>
      <c r="AB25" s="357"/>
      <c r="AC25" s="357"/>
      <c r="AD25" s="357"/>
      <c r="AE25" s="357"/>
      <c r="AF25" s="357"/>
      <c r="AG25" s="358"/>
      <c r="AH25" s="359">
        <v>3407</v>
      </c>
      <c r="AI25" s="360"/>
      <c r="AJ25" s="360"/>
      <c r="AK25" s="360"/>
      <c r="AL25" s="361"/>
      <c r="AM25" s="359">
        <v>11038680</v>
      </c>
      <c r="AN25" s="360"/>
      <c r="AO25" s="360"/>
      <c r="AP25" s="360"/>
      <c r="AQ25" s="360"/>
      <c r="AR25" s="361"/>
      <c r="AS25" s="359">
        <v>3240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190039875</v>
      </c>
      <c r="BO25" s="379"/>
      <c r="BP25" s="379"/>
      <c r="BQ25" s="379"/>
      <c r="BR25" s="379"/>
      <c r="BS25" s="379"/>
      <c r="BT25" s="379"/>
      <c r="BU25" s="380"/>
      <c r="BV25" s="378">
        <v>54273408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5884</v>
      </c>
      <c r="R26" s="360"/>
      <c r="S26" s="360"/>
      <c r="T26" s="360"/>
      <c r="U26" s="360"/>
      <c r="V26" s="361"/>
      <c r="W26" s="425"/>
      <c r="X26" s="416"/>
      <c r="Y26" s="417"/>
      <c r="Z26" s="356" t="s">
        <v>159</v>
      </c>
      <c r="AA26" s="436"/>
      <c r="AB26" s="436"/>
      <c r="AC26" s="436"/>
      <c r="AD26" s="436"/>
      <c r="AE26" s="436"/>
      <c r="AF26" s="436"/>
      <c r="AG26" s="437"/>
      <c r="AH26" s="359">
        <v>2725</v>
      </c>
      <c r="AI26" s="360"/>
      <c r="AJ26" s="360"/>
      <c r="AK26" s="360"/>
      <c r="AL26" s="361"/>
      <c r="AM26" s="359">
        <v>9428500</v>
      </c>
      <c r="AN26" s="360"/>
      <c r="AO26" s="360"/>
      <c r="AP26" s="360"/>
      <c r="AQ26" s="360"/>
      <c r="AR26" s="361"/>
      <c r="AS26" s="359">
        <v>3460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9410742</v>
      </c>
      <c r="BO26" s="384"/>
      <c r="BP26" s="384"/>
      <c r="BQ26" s="384"/>
      <c r="BR26" s="384"/>
      <c r="BS26" s="384"/>
      <c r="BT26" s="384"/>
      <c r="BU26" s="385"/>
      <c r="BV26" s="383">
        <v>9165350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11790</v>
      </c>
      <c r="R27" s="360"/>
      <c r="S27" s="360"/>
      <c r="T27" s="360"/>
      <c r="U27" s="360"/>
      <c r="V27" s="361"/>
      <c r="W27" s="425"/>
      <c r="X27" s="416"/>
      <c r="Y27" s="417"/>
      <c r="Z27" s="356" t="s">
        <v>162</v>
      </c>
      <c r="AA27" s="357"/>
      <c r="AB27" s="357"/>
      <c r="AC27" s="357"/>
      <c r="AD27" s="357"/>
      <c r="AE27" s="357"/>
      <c r="AF27" s="357"/>
      <c r="AG27" s="358"/>
      <c r="AH27" s="359">
        <v>780</v>
      </c>
      <c r="AI27" s="360"/>
      <c r="AJ27" s="360"/>
      <c r="AK27" s="360"/>
      <c r="AL27" s="361"/>
      <c r="AM27" s="359">
        <v>3274602</v>
      </c>
      <c r="AN27" s="360"/>
      <c r="AO27" s="360"/>
      <c r="AP27" s="360"/>
      <c r="AQ27" s="360"/>
      <c r="AR27" s="361"/>
      <c r="AS27" s="359">
        <v>4198</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139415079</v>
      </c>
      <c r="BO27" s="387"/>
      <c r="BP27" s="387"/>
      <c r="BQ27" s="387"/>
      <c r="BR27" s="387"/>
      <c r="BS27" s="387"/>
      <c r="BT27" s="387"/>
      <c r="BU27" s="388"/>
      <c r="BV27" s="386">
        <v>145769960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10610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18743860</v>
      </c>
      <c r="BO28" s="379"/>
      <c r="BP28" s="379"/>
      <c r="BQ28" s="379"/>
      <c r="BR28" s="379"/>
      <c r="BS28" s="379"/>
      <c r="BT28" s="379"/>
      <c r="BU28" s="380"/>
      <c r="BV28" s="378">
        <v>12730797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84</v>
      </c>
      <c r="M29" s="360"/>
      <c r="N29" s="360"/>
      <c r="O29" s="360"/>
      <c r="P29" s="361"/>
      <c r="Q29" s="359">
        <v>9530</v>
      </c>
      <c r="R29" s="360"/>
      <c r="S29" s="360"/>
      <c r="T29" s="360"/>
      <c r="U29" s="360"/>
      <c r="V29" s="361"/>
      <c r="W29" s="425"/>
      <c r="X29" s="416"/>
      <c r="Y29" s="417"/>
      <c r="Z29" s="356" t="s">
        <v>169</v>
      </c>
      <c r="AA29" s="357"/>
      <c r="AB29" s="357"/>
      <c r="AC29" s="357"/>
      <c r="AD29" s="357"/>
      <c r="AE29" s="357"/>
      <c r="AF29" s="357"/>
      <c r="AG29" s="358"/>
      <c r="AH29" s="359">
        <v>19828</v>
      </c>
      <c r="AI29" s="360"/>
      <c r="AJ29" s="360"/>
      <c r="AK29" s="360"/>
      <c r="AL29" s="361"/>
      <c r="AM29" s="359">
        <v>66704442</v>
      </c>
      <c r="AN29" s="360"/>
      <c r="AO29" s="360"/>
      <c r="AP29" s="360"/>
      <c r="AQ29" s="360"/>
      <c r="AR29" s="361"/>
      <c r="AS29" s="359">
        <v>3364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t="s">
        <v>121</v>
      </c>
      <c r="BO29" s="384"/>
      <c r="BP29" s="384"/>
      <c r="BQ29" s="384"/>
      <c r="BR29" s="384"/>
      <c r="BS29" s="384"/>
      <c r="BT29" s="384"/>
      <c r="BU29" s="385"/>
      <c r="BV29" s="383" t="s">
        <v>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103.4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15983045</v>
      </c>
      <c r="BO30" s="387"/>
      <c r="BP30" s="387"/>
      <c r="BQ30" s="387"/>
      <c r="BR30" s="387"/>
      <c r="BS30" s="387"/>
      <c r="BT30" s="387"/>
      <c r="BU30" s="388"/>
      <c r="BV30" s="386">
        <v>15862611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9</v>
      </c>
      <c r="V34" s="343"/>
      <c r="W34" s="342" t="str">
        <f>IF('各会計、関係団体の財政状況及び健全化判断比率'!B28="","",'各会計、関係団体の財政状況及び健全化判断比率'!B28)</f>
        <v>国民健康保険事業費会計</v>
      </c>
      <c r="X34" s="342"/>
      <c r="Y34" s="342"/>
      <c r="Z34" s="342"/>
      <c r="AA34" s="342"/>
      <c r="AB34" s="342"/>
      <c r="AC34" s="342"/>
      <c r="AD34" s="342"/>
      <c r="AE34" s="342"/>
      <c r="AF34" s="342"/>
      <c r="AG34" s="342"/>
      <c r="AH34" s="342"/>
      <c r="AI34" s="342"/>
      <c r="AJ34" s="342"/>
      <c r="AK34" s="342"/>
      <c r="AL34" s="165"/>
      <c r="AM34" s="343">
        <f>IF(AO34="","",MAX(C34:D43,U34:V43)+1)</f>
        <v>13</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20</v>
      </c>
      <c r="BF34" s="343"/>
      <c r="BG34" s="342" t="str">
        <f>IF('各会計、関係団体の財政状況及び健全化判断比率'!B39="","",'各会計、関係団体の財政状況及び健全化判断比率'!B39)</f>
        <v>港湾整備事業費会計</v>
      </c>
      <c r="BH34" s="342"/>
      <c r="BI34" s="342"/>
      <c r="BJ34" s="342"/>
      <c r="BK34" s="342"/>
      <c r="BL34" s="342"/>
      <c r="BM34" s="342"/>
      <c r="BN34" s="342"/>
      <c r="BO34" s="342"/>
      <c r="BP34" s="342"/>
      <c r="BQ34" s="342"/>
      <c r="BR34" s="342"/>
      <c r="BS34" s="342"/>
      <c r="BT34" s="342"/>
      <c r="BU34" s="342"/>
      <c r="BV34" s="165"/>
      <c r="BW34" s="343">
        <f>IF(BY34="","",MAX(C34:D43,U34:V43,AM34:AN43,BE34:BF43)+1)</f>
        <v>25</v>
      </c>
      <c r="BX34" s="343"/>
      <c r="BY34" s="342" t="str">
        <f>IF('各会計、関係団体の財政状況及び健全化判断比率'!B68="","",'各会計、関係団体の財政状況及び健全化判断比率'!B68)</f>
        <v>神奈川県内広域水道企業団（水道用水供給事業会計）</v>
      </c>
      <c r="BZ34" s="342"/>
      <c r="CA34" s="342"/>
      <c r="CB34" s="342"/>
      <c r="CC34" s="342"/>
      <c r="CD34" s="342"/>
      <c r="CE34" s="342"/>
      <c r="CF34" s="342"/>
      <c r="CG34" s="342"/>
      <c r="CH34" s="342"/>
      <c r="CI34" s="342"/>
      <c r="CJ34" s="342"/>
      <c r="CK34" s="342"/>
      <c r="CL34" s="342"/>
      <c r="CM34" s="342"/>
      <c r="CN34" s="165"/>
      <c r="CO34" s="343">
        <f>IF(CQ34="","",MAX(C34:D43,U34:V43,AM34:AN43,BE34:BF43,BW34:BX43)+1)</f>
        <v>28</v>
      </c>
      <c r="CP34" s="343"/>
      <c r="CQ34" s="342" t="str">
        <f>IF('各会計、関係団体の財政状況及び健全化判断比率'!BS7="","",'各会計、関係団体の財政状況及び健全化判断比率'!BS7)</f>
        <v>公益財団法人横浜市国際交流協会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市債金会計</v>
      </c>
      <c r="F35" s="342"/>
      <c r="G35" s="342"/>
      <c r="H35" s="342"/>
      <c r="I35" s="342"/>
      <c r="J35" s="342"/>
      <c r="K35" s="342"/>
      <c r="L35" s="342"/>
      <c r="M35" s="342"/>
      <c r="N35" s="342"/>
      <c r="O35" s="342"/>
      <c r="P35" s="342"/>
      <c r="Q35" s="342"/>
      <c r="R35" s="342"/>
      <c r="S35" s="342"/>
      <c r="T35" s="165"/>
      <c r="U35" s="343">
        <f>IF(W35="","",U34+1)</f>
        <v>10</v>
      </c>
      <c r="V35" s="343"/>
      <c r="W35" s="342" t="str">
        <f>IF('各会計、関係団体の財政状況及び健全化判断比率'!B29="","",'各会計、関係団体の財政状況及び健全化判断比率'!B29)</f>
        <v>介護保険事業費会計</v>
      </c>
      <c r="X35" s="342"/>
      <c r="Y35" s="342"/>
      <c r="Z35" s="342"/>
      <c r="AA35" s="342"/>
      <c r="AB35" s="342"/>
      <c r="AC35" s="342"/>
      <c r="AD35" s="342"/>
      <c r="AE35" s="342"/>
      <c r="AF35" s="342"/>
      <c r="AG35" s="342"/>
      <c r="AH35" s="342"/>
      <c r="AI35" s="342"/>
      <c r="AJ35" s="342"/>
      <c r="AK35" s="342"/>
      <c r="AL35" s="165"/>
      <c r="AM35" s="343">
        <f t="shared" ref="AM35:AM43" si="0">IF(AO35="","",AM34+1)</f>
        <v>14</v>
      </c>
      <c r="AN35" s="343"/>
      <c r="AO35" s="342" t="str">
        <f>IF('各会計、関係団体の財政状況及び健全化判断比率'!B33="","",'各会計、関係団体の財政状況及び健全化判断比率'!B33)</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21</v>
      </c>
      <c r="BF35" s="343"/>
      <c r="BG35" s="342" t="str">
        <f>IF('各会計、関係団体の財政状況及び健全化判断比率'!B40="","",'各会計、関係団体の財政状況及び健全化判断比率'!B40)</f>
        <v>中央卸売市場費会計</v>
      </c>
      <c r="BH35" s="342"/>
      <c r="BI35" s="342"/>
      <c r="BJ35" s="342"/>
      <c r="BK35" s="342"/>
      <c r="BL35" s="342"/>
      <c r="BM35" s="342"/>
      <c r="BN35" s="342"/>
      <c r="BO35" s="342"/>
      <c r="BP35" s="342"/>
      <c r="BQ35" s="342"/>
      <c r="BR35" s="342"/>
      <c r="BS35" s="342"/>
      <c r="BT35" s="342"/>
      <c r="BU35" s="342"/>
      <c r="BV35" s="165"/>
      <c r="BW35" s="343">
        <f t="shared" ref="BW35:BW43" si="2">IF(BY35="","",BW34+1)</f>
        <v>26</v>
      </c>
      <c r="BX35" s="343"/>
      <c r="BY35" s="342" t="str">
        <f>IF('各会計、関係団体の財政状況及び健全化判断比率'!B69="","",'各会計、関係団体の財政状況及び健全化判断比率'!B69)</f>
        <v>神奈川県競輪組合（公営事業会計）</v>
      </c>
      <c r="BZ35" s="342"/>
      <c r="CA35" s="342"/>
      <c r="CB35" s="342"/>
      <c r="CC35" s="342"/>
      <c r="CD35" s="342"/>
      <c r="CE35" s="342"/>
      <c r="CF35" s="342"/>
      <c r="CG35" s="342"/>
      <c r="CH35" s="342"/>
      <c r="CI35" s="342"/>
      <c r="CJ35" s="342"/>
      <c r="CK35" s="342"/>
      <c r="CL35" s="342"/>
      <c r="CM35" s="342"/>
      <c r="CN35" s="165"/>
      <c r="CO35" s="343">
        <f t="shared" ref="CO35:CO43" si="3">IF(CQ35="","",CO34+1)</f>
        <v>29</v>
      </c>
      <c r="CP35" s="343"/>
      <c r="CQ35" s="342" t="str">
        <f>IF('各会計、関係団体の財政状況及び健全化判断比率'!BS8="","",'各会計、関係団体の財政状況及び健全化判断比率'!BS8)</f>
        <v>横浜市土地開発公社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母子寡婦福祉資金会計</v>
      </c>
      <c r="F36" s="342"/>
      <c r="G36" s="342"/>
      <c r="H36" s="342"/>
      <c r="I36" s="342"/>
      <c r="J36" s="342"/>
      <c r="K36" s="342"/>
      <c r="L36" s="342"/>
      <c r="M36" s="342"/>
      <c r="N36" s="342"/>
      <c r="O36" s="342"/>
      <c r="P36" s="342"/>
      <c r="Q36" s="342"/>
      <c r="R36" s="342"/>
      <c r="S36" s="342"/>
      <c r="T36" s="165"/>
      <c r="U36" s="343">
        <f t="shared" ref="U36:U43" si="4">IF(W36="","",U35+1)</f>
        <v>11</v>
      </c>
      <c r="V36" s="343"/>
      <c r="W36" s="342" t="str">
        <f>IF('各会計、関係団体の財政状況及び健全化判断比率'!B30="","",'各会計、関係団体の財政状況及び健全化判断比率'!B30)</f>
        <v>後期高齢者医療事業費会計</v>
      </c>
      <c r="X36" s="342"/>
      <c r="Y36" s="342"/>
      <c r="Z36" s="342"/>
      <c r="AA36" s="342"/>
      <c r="AB36" s="342"/>
      <c r="AC36" s="342"/>
      <c r="AD36" s="342"/>
      <c r="AE36" s="342"/>
      <c r="AF36" s="342"/>
      <c r="AG36" s="342"/>
      <c r="AH36" s="342"/>
      <c r="AI36" s="342"/>
      <c r="AJ36" s="342"/>
      <c r="AK36" s="342"/>
      <c r="AL36" s="165"/>
      <c r="AM36" s="343">
        <f t="shared" si="0"/>
        <v>15</v>
      </c>
      <c r="AN36" s="343"/>
      <c r="AO36" s="342" t="str">
        <f>IF('各会計、関係団体の財政状況及び健全化判断比率'!B34="","",'各会計、関係団体の財政状況及び健全化判断比率'!B34)</f>
        <v>自動車事業会計</v>
      </c>
      <c r="AP36" s="342"/>
      <c r="AQ36" s="342"/>
      <c r="AR36" s="342"/>
      <c r="AS36" s="342"/>
      <c r="AT36" s="342"/>
      <c r="AU36" s="342"/>
      <c r="AV36" s="342"/>
      <c r="AW36" s="342"/>
      <c r="AX36" s="342"/>
      <c r="AY36" s="342"/>
      <c r="AZ36" s="342"/>
      <c r="BA36" s="342"/>
      <c r="BB36" s="342"/>
      <c r="BC36" s="342"/>
      <c r="BD36" s="165"/>
      <c r="BE36" s="343">
        <f t="shared" si="1"/>
        <v>22</v>
      </c>
      <c r="BF36" s="343"/>
      <c r="BG36" s="342" t="str">
        <f>IF('各会計、関係団体の財政状況及び健全化判断比率'!B41="","",'各会計、関係団体の財政状況及び健全化判断比率'!B41)</f>
        <v>中央と畜場費会計</v>
      </c>
      <c r="BH36" s="342"/>
      <c r="BI36" s="342"/>
      <c r="BJ36" s="342"/>
      <c r="BK36" s="342"/>
      <c r="BL36" s="342"/>
      <c r="BM36" s="342"/>
      <c r="BN36" s="342"/>
      <c r="BO36" s="342"/>
      <c r="BP36" s="342"/>
      <c r="BQ36" s="342"/>
      <c r="BR36" s="342"/>
      <c r="BS36" s="342"/>
      <c r="BT36" s="342"/>
      <c r="BU36" s="342"/>
      <c r="BV36" s="165"/>
      <c r="BW36" s="343">
        <f t="shared" si="2"/>
        <v>27</v>
      </c>
      <c r="BX36" s="343"/>
      <c r="BY36" s="342" t="str">
        <f>IF('各会計、関係団体の財政状況及び健全化判断比率'!B70="","",'各会計、関係団体の財政状況及び健全化判断比率'!B70)</f>
        <v>神奈川県後期高齢者医療広域連合</v>
      </c>
      <c r="BZ36" s="342"/>
      <c r="CA36" s="342"/>
      <c r="CB36" s="342"/>
      <c r="CC36" s="342"/>
      <c r="CD36" s="342"/>
      <c r="CE36" s="342"/>
      <c r="CF36" s="342"/>
      <c r="CG36" s="342"/>
      <c r="CH36" s="342"/>
      <c r="CI36" s="342"/>
      <c r="CJ36" s="342"/>
      <c r="CK36" s="342"/>
      <c r="CL36" s="342"/>
      <c r="CM36" s="342"/>
      <c r="CN36" s="165"/>
      <c r="CO36" s="343">
        <f t="shared" si="3"/>
        <v>30</v>
      </c>
      <c r="CP36" s="343"/>
      <c r="CQ36" s="342" t="str">
        <f>IF('各会計、関係団体の財政状況及び健全化判断比率'!BS9="","",'各会計、関係団体の財政状況及び健全化判断比率'!BS9)</f>
        <v>公益財団法人横浜市男女共同参画推進協会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勤労者福祉共済事業費会計</v>
      </c>
      <c r="F37" s="342"/>
      <c r="G37" s="342"/>
      <c r="H37" s="342"/>
      <c r="I37" s="342"/>
      <c r="J37" s="342"/>
      <c r="K37" s="342"/>
      <c r="L37" s="342"/>
      <c r="M37" s="342"/>
      <c r="N37" s="342"/>
      <c r="O37" s="342"/>
      <c r="P37" s="342"/>
      <c r="Q37" s="342"/>
      <c r="R37" s="342"/>
      <c r="S37" s="342"/>
      <c r="T37" s="165"/>
      <c r="U37" s="343">
        <f t="shared" si="4"/>
        <v>12</v>
      </c>
      <c r="V37" s="343"/>
      <c r="W37" s="342" t="str">
        <f>IF('各会計、関係団体の財政状況及び健全化判断比率'!B31="","",'各会計、関係団体の財政状況及び健全化判断比率'!B31)</f>
        <v>自動車駐車場事業費会計</v>
      </c>
      <c r="X37" s="342"/>
      <c r="Y37" s="342"/>
      <c r="Z37" s="342"/>
      <c r="AA37" s="342"/>
      <c r="AB37" s="342"/>
      <c r="AC37" s="342"/>
      <c r="AD37" s="342"/>
      <c r="AE37" s="342"/>
      <c r="AF37" s="342"/>
      <c r="AG37" s="342"/>
      <c r="AH37" s="342"/>
      <c r="AI37" s="342"/>
      <c r="AJ37" s="342"/>
      <c r="AK37" s="342"/>
      <c r="AL37" s="165"/>
      <c r="AM37" s="343">
        <f t="shared" si="0"/>
        <v>16</v>
      </c>
      <c r="AN37" s="343"/>
      <c r="AO37" s="342" t="str">
        <f>IF('各会計、関係団体の財政状況及び健全化判断比率'!B35="","",'各会計、関係団体の財政状況及び健全化判断比率'!B35)</f>
        <v>高速鉄道事業会計</v>
      </c>
      <c r="AP37" s="342"/>
      <c r="AQ37" s="342"/>
      <c r="AR37" s="342"/>
      <c r="AS37" s="342"/>
      <c r="AT37" s="342"/>
      <c r="AU37" s="342"/>
      <c r="AV37" s="342"/>
      <c r="AW37" s="342"/>
      <c r="AX37" s="342"/>
      <c r="AY37" s="342"/>
      <c r="AZ37" s="342"/>
      <c r="BA37" s="342"/>
      <c r="BB37" s="342"/>
      <c r="BC37" s="342"/>
      <c r="BD37" s="165"/>
      <c r="BE37" s="343">
        <f t="shared" si="1"/>
        <v>23</v>
      </c>
      <c r="BF37" s="343"/>
      <c r="BG37" s="342" t="str">
        <f>IF('各会計、関係団体の財政状況及び健全化判断比率'!B42="","",'各会計、関係団体の財政状況及び健全化判断比率'!B42)</f>
        <v>風力発電事業費会計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31</v>
      </c>
      <c r="CP37" s="343"/>
      <c r="CQ37" s="342" t="str">
        <f>IF('各会計、関係団体の財政状況及び健全化判断比率'!BS10="","",'各会計、関係団体の財政状況及び健全化判断比率'!BS10)</f>
        <v>公益財団法人横浜市体育協会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公害被害者救済事業費会計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f t="shared" si="0"/>
        <v>17</v>
      </c>
      <c r="AN38" s="343"/>
      <c r="AO38" s="342" t="str">
        <f>IF('各会計、関係団体の財政状況及び健全化判断比率'!B36="","",'各会計、関係団体の財政状況及び健全化判断比率'!B36)</f>
        <v>下水道事業会計</v>
      </c>
      <c r="AP38" s="342"/>
      <c r="AQ38" s="342"/>
      <c r="AR38" s="342"/>
      <c r="AS38" s="342"/>
      <c r="AT38" s="342"/>
      <c r="AU38" s="342"/>
      <c r="AV38" s="342"/>
      <c r="AW38" s="342"/>
      <c r="AX38" s="342"/>
      <c r="AY38" s="342"/>
      <c r="AZ38" s="342"/>
      <c r="BA38" s="342"/>
      <c r="BB38" s="342"/>
      <c r="BC38" s="342"/>
      <c r="BD38" s="165"/>
      <c r="BE38" s="343">
        <f t="shared" si="1"/>
        <v>24</v>
      </c>
      <c r="BF38" s="343"/>
      <c r="BG38" s="342" t="str">
        <f>IF('各会計、関係団体の財政状況及び健全化判断比率'!B43="","",'各会計、関係団体の財政状況及び健全化判断比率'!B43)</f>
        <v>市街地開発事業費会計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32</v>
      </c>
      <c r="CP38" s="343"/>
      <c r="CQ38" s="342" t="str">
        <f>IF('各会計、関係団体の財政状況及び健全化判断比率'!BS11="","",'各会計、関係団体の財政状況及び健全化判断比率'!BS11)</f>
        <v>公益財団法人横浜市芸術文化振興財団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f t="shared" si="5"/>
        <v>6</v>
      </c>
      <c r="D39" s="343"/>
      <c r="E39" s="342" t="str">
        <f>IF('各会計、関係団体の財政状況及び健全化判断比率'!B12="","",'各会計、関係団体の財政状況及び健全化判断比率'!B12)</f>
        <v>公共事業用地費会計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f t="shared" si="0"/>
        <v>18</v>
      </c>
      <c r="AN39" s="343"/>
      <c r="AO39" s="342" t="str">
        <f>IF('各会計、関係団体の財政状況及び健全化判断比率'!B37="","",'各会計、関係団体の財政状況及び健全化判断比率'!B37)</f>
        <v>病院事業会計</v>
      </c>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33</v>
      </c>
      <c r="CP39" s="343"/>
      <c r="CQ39" s="342" t="str">
        <f>IF('各会計、関係団体の財政状況及び健全化判断比率'!BS12="","",'各会計、関係団体の財政状況及び健全化判断比率'!BS12)</f>
        <v>公益財団法人三溪園保勝会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f t="shared" si="5"/>
        <v>7</v>
      </c>
      <c r="D40" s="343"/>
      <c r="E40" s="342" t="str">
        <f>IF('各会計、関係団体の財政状況及び健全化判断比率'!B13="","",'各会計、関係団体の財政状況及び健全化判断比率'!B13)</f>
        <v>新墓園事業費会計</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f t="shared" si="0"/>
        <v>19</v>
      </c>
      <c r="AN40" s="343"/>
      <c r="AO40" s="342" t="str">
        <f>IF('各会計、関係団体の財政状況及び健全化判断比率'!B38="","",'各会計、関係団体の財政状況及び健全化判断比率'!B38)</f>
        <v>埋立事業会計</v>
      </c>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34</v>
      </c>
      <c r="CP40" s="343"/>
      <c r="CQ40" s="342" t="str">
        <f>IF('各会計、関係団体の財政状況及び健全化判断比率'!BS13="","",'各会計、関係団体の財政状況及び健全化判断比率'!BS13)</f>
        <v>公益財団法人横浜観光コンベンション・ビューロー</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f t="shared" si="5"/>
        <v>8</v>
      </c>
      <c r="D41" s="343"/>
      <c r="E41" s="342" t="str">
        <f>IF('各会計、関係団体の財政状況及び健全化判断比率'!B14="","",'各会計、関係団体の財政状況及び健全化判断比率'!B14)</f>
        <v>みどり保全創造事業費会計</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35</v>
      </c>
      <c r="CP41" s="343"/>
      <c r="CQ41" s="342" t="str">
        <f>IF('各会計、関係団体の財政状況及び健全化判断比率'!BS14="","",'各会計、関係団体の財政状況及び健全化判断比率'!BS14)</f>
        <v>株式会社横浜国際平和会議場</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36</v>
      </c>
      <c r="CP42" s="343"/>
      <c r="CQ42" s="342" t="str">
        <f>IF('各会計、関係団体の財政状況及び健全化判断比率'!BS15="","",'各会計、関係団体の財政状況及び健全化判断比率'!BS15)</f>
        <v>財団法人横浜開港150周年協会</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37</v>
      </c>
      <c r="CP43" s="343"/>
      <c r="CQ43" s="342" t="str">
        <f>IF('各会計、関係団体の財政状況及び健全化判断比率'!BS16="","",'各会計、関係団体の財政状況及び健全化判断比率'!BS16)</f>
        <v>公益財団法人木原記念横浜生命科学振興財団</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533</v>
      </c>
      <c r="J40" s="79" t="s">
        <v>534</v>
      </c>
      <c r="K40" s="79" t="s">
        <v>535</v>
      </c>
      <c r="L40" s="79" t="s">
        <v>536</v>
      </c>
      <c r="M40" s="80" t="s">
        <v>537</v>
      </c>
    </row>
    <row r="41" spans="2:13" ht="27.75" customHeight="1" x14ac:dyDescent="0.15">
      <c r="B41" s="1188" t="s">
        <v>24</v>
      </c>
      <c r="C41" s="1189"/>
      <c r="D41" s="81"/>
      <c r="E41" s="1190" t="s">
        <v>25</v>
      </c>
      <c r="F41" s="1190"/>
      <c r="G41" s="1190"/>
      <c r="H41" s="1191"/>
      <c r="I41" s="82">
        <v>2452932</v>
      </c>
      <c r="J41" s="83">
        <v>2477559</v>
      </c>
      <c r="K41" s="83">
        <v>2500035</v>
      </c>
      <c r="L41" s="83">
        <v>2520347</v>
      </c>
      <c r="M41" s="84">
        <v>2623876</v>
      </c>
    </row>
    <row r="42" spans="2:13" ht="27.75" customHeight="1" x14ac:dyDescent="0.15">
      <c r="B42" s="1178"/>
      <c r="C42" s="1179"/>
      <c r="D42" s="85"/>
      <c r="E42" s="1182" t="s">
        <v>26</v>
      </c>
      <c r="F42" s="1182"/>
      <c r="G42" s="1182"/>
      <c r="H42" s="1183"/>
      <c r="I42" s="86">
        <v>7930</v>
      </c>
      <c r="J42" s="87">
        <v>9316</v>
      </c>
      <c r="K42" s="87">
        <v>12673</v>
      </c>
      <c r="L42" s="87">
        <v>17204</v>
      </c>
      <c r="M42" s="88">
        <v>15704</v>
      </c>
    </row>
    <row r="43" spans="2:13" ht="27.75" customHeight="1" x14ac:dyDescent="0.15">
      <c r="B43" s="1178"/>
      <c r="C43" s="1179"/>
      <c r="D43" s="85"/>
      <c r="E43" s="1182" t="s">
        <v>27</v>
      </c>
      <c r="F43" s="1182"/>
      <c r="G43" s="1182"/>
      <c r="H43" s="1183"/>
      <c r="I43" s="86">
        <v>964823</v>
      </c>
      <c r="J43" s="87">
        <v>913098</v>
      </c>
      <c r="K43" s="87">
        <v>854934</v>
      </c>
      <c r="L43" s="87">
        <v>788742</v>
      </c>
      <c r="M43" s="88">
        <v>745137</v>
      </c>
    </row>
    <row r="44" spans="2:13" ht="27.75" customHeight="1" x14ac:dyDescent="0.15">
      <c r="B44" s="1178"/>
      <c r="C44" s="1179"/>
      <c r="D44" s="85"/>
      <c r="E44" s="1182" t="s">
        <v>28</v>
      </c>
      <c r="F44" s="1182"/>
      <c r="G44" s="1182"/>
      <c r="H44" s="1183"/>
      <c r="I44" s="86">
        <v>4693</v>
      </c>
      <c r="J44" s="87">
        <v>3975</v>
      </c>
      <c r="K44" s="87">
        <v>3295</v>
      </c>
      <c r="L44" s="87">
        <v>2652</v>
      </c>
      <c r="M44" s="88">
        <v>2043</v>
      </c>
    </row>
    <row r="45" spans="2:13" ht="27.75" customHeight="1" x14ac:dyDescent="0.15">
      <c r="B45" s="1178"/>
      <c r="C45" s="1179"/>
      <c r="D45" s="85"/>
      <c r="E45" s="1182" t="s">
        <v>29</v>
      </c>
      <c r="F45" s="1182"/>
      <c r="G45" s="1182"/>
      <c r="H45" s="1183"/>
      <c r="I45" s="86">
        <v>192505</v>
      </c>
      <c r="J45" s="87">
        <v>190621</v>
      </c>
      <c r="K45" s="87">
        <v>181912</v>
      </c>
      <c r="L45" s="87">
        <v>180489</v>
      </c>
      <c r="M45" s="88">
        <v>169247</v>
      </c>
    </row>
    <row r="46" spans="2:13" ht="27.75" customHeight="1" x14ac:dyDescent="0.15">
      <c r="B46" s="1178"/>
      <c r="C46" s="1179"/>
      <c r="D46" s="85"/>
      <c r="E46" s="1182" t="s">
        <v>30</v>
      </c>
      <c r="F46" s="1182"/>
      <c r="G46" s="1182"/>
      <c r="H46" s="1183"/>
      <c r="I46" s="86">
        <v>291914</v>
      </c>
      <c r="J46" s="87">
        <v>264375</v>
      </c>
      <c r="K46" s="87">
        <v>248451</v>
      </c>
      <c r="L46" s="87">
        <v>234717</v>
      </c>
      <c r="M46" s="88">
        <v>81409</v>
      </c>
    </row>
    <row r="47" spans="2:13" ht="27.75" customHeight="1" x14ac:dyDescent="0.15">
      <c r="B47" s="1178"/>
      <c r="C47" s="1179"/>
      <c r="D47" s="85"/>
      <c r="E47" s="1182" t="s">
        <v>31</v>
      </c>
      <c r="F47" s="1182"/>
      <c r="G47" s="1182"/>
      <c r="H47" s="1183"/>
      <c r="I47" s="86" t="s">
        <v>494</v>
      </c>
      <c r="J47" s="87" t="s">
        <v>494</v>
      </c>
      <c r="K47" s="87" t="s">
        <v>494</v>
      </c>
      <c r="L47" s="87" t="s">
        <v>494</v>
      </c>
      <c r="M47" s="88" t="s">
        <v>494</v>
      </c>
    </row>
    <row r="48" spans="2:13" ht="27.75" customHeight="1" x14ac:dyDescent="0.15">
      <c r="B48" s="1180"/>
      <c r="C48" s="1181"/>
      <c r="D48" s="85"/>
      <c r="E48" s="1182" t="s">
        <v>32</v>
      </c>
      <c r="F48" s="1182"/>
      <c r="G48" s="1182"/>
      <c r="H48" s="1183"/>
      <c r="I48" s="86">
        <v>1503</v>
      </c>
      <c r="J48" s="87">
        <v>1503</v>
      </c>
      <c r="K48" s="87">
        <v>1503</v>
      </c>
      <c r="L48" s="87">
        <v>1503</v>
      </c>
      <c r="M48" s="88">
        <v>1503</v>
      </c>
    </row>
    <row r="49" spans="2:13" ht="27.75" customHeight="1" x14ac:dyDescent="0.15">
      <c r="B49" s="1176" t="s">
        <v>33</v>
      </c>
      <c r="C49" s="1177"/>
      <c r="D49" s="89"/>
      <c r="E49" s="1182" t="s">
        <v>34</v>
      </c>
      <c r="F49" s="1182"/>
      <c r="G49" s="1182"/>
      <c r="H49" s="1183"/>
      <c r="I49" s="86">
        <v>70395</v>
      </c>
      <c r="J49" s="87">
        <v>113887</v>
      </c>
      <c r="K49" s="87">
        <v>156618</v>
      </c>
      <c r="L49" s="87">
        <v>186548</v>
      </c>
      <c r="M49" s="88">
        <v>158910</v>
      </c>
    </row>
    <row r="50" spans="2:13" ht="27.75" customHeight="1" x14ac:dyDescent="0.15">
      <c r="B50" s="1178"/>
      <c r="C50" s="1179"/>
      <c r="D50" s="85"/>
      <c r="E50" s="1182" t="s">
        <v>35</v>
      </c>
      <c r="F50" s="1182"/>
      <c r="G50" s="1182"/>
      <c r="H50" s="1183"/>
      <c r="I50" s="86">
        <v>755216</v>
      </c>
      <c r="J50" s="87">
        <v>772448</v>
      </c>
      <c r="K50" s="87">
        <v>797695</v>
      </c>
      <c r="L50" s="87">
        <v>770652</v>
      </c>
      <c r="M50" s="88">
        <v>695267</v>
      </c>
    </row>
    <row r="51" spans="2:13" ht="27.75" customHeight="1" x14ac:dyDescent="0.15">
      <c r="B51" s="1180"/>
      <c r="C51" s="1181"/>
      <c r="D51" s="85"/>
      <c r="E51" s="1182" t="s">
        <v>36</v>
      </c>
      <c r="F51" s="1182"/>
      <c r="G51" s="1182"/>
      <c r="H51" s="1183"/>
      <c r="I51" s="86">
        <v>1393682</v>
      </c>
      <c r="J51" s="87">
        <v>1410153</v>
      </c>
      <c r="K51" s="87">
        <v>1393812</v>
      </c>
      <c r="L51" s="87">
        <v>1408845</v>
      </c>
      <c r="M51" s="88">
        <v>1400502</v>
      </c>
    </row>
    <row r="52" spans="2:13" ht="27.75" customHeight="1" thickBot="1" x14ac:dyDescent="0.2">
      <c r="B52" s="1184" t="s">
        <v>37</v>
      </c>
      <c r="C52" s="1185"/>
      <c r="D52" s="90"/>
      <c r="E52" s="1186" t="s">
        <v>38</v>
      </c>
      <c r="F52" s="1186"/>
      <c r="G52" s="1186"/>
      <c r="H52" s="1187"/>
      <c r="I52" s="91">
        <v>1697006</v>
      </c>
      <c r="J52" s="92">
        <v>1563958</v>
      </c>
      <c r="K52" s="92">
        <v>1454678</v>
      </c>
      <c r="L52" s="92">
        <v>1379609</v>
      </c>
      <c r="M52" s="93">
        <v>1384238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532</v>
      </c>
      <c r="G2" s="111"/>
      <c r="H2" s="112"/>
    </row>
    <row r="3" spans="1:8" x14ac:dyDescent="0.15">
      <c r="A3" s="108" t="s">
        <v>525</v>
      </c>
      <c r="B3" s="113"/>
      <c r="C3" s="114"/>
      <c r="D3" s="115">
        <v>53678</v>
      </c>
      <c r="E3" s="116"/>
      <c r="F3" s="117">
        <v>55769</v>
      </c>
      <c r="G3" s="118"/>
      <c r="H3" s="119"/>
    </row>
    <row r="4" spans="1:8" x14ac:dyDescent="0.15">
      <c r="A4" s="120"/>
      <c r="B4" s="121"/>
      <c r="C4" s="122"/>
      <c r="D4" s="123">
        <v>32265</v>
      </c>
      <c r="E4" s="124"/>
      <c r="F4" s="125">
        <v>31551</v>
      </c>
      <c r="G4" s="126"/>
      <c r="H4" s="127"/>
    </row>
    <row r="5" spans="1:8" x14ac:dyDescent="0.15">
      <c r="A5" s="108" t="s">
        <v>527</v>
      </c>
      <c r="B5" s="113"/>
      <c r="C5" s="114"/>
      <c r="D5" s="115">
        <v>45307</v>
      </c>
      <c r="E5" s="116"/>
      <c r="F5" s="117">
        <v>52334</v>
      </c>
      <c r="G5" s="118"/>
      <c r="H5" s="119"/>
    </row>
    <row r="6" spans="1:8" x14ac:dyDescent="0.15">
      <c r="A6" s="120"/>
      <c r="B6" s="121"/>
      <c r="C6" s="122"/>
      <c r="D6" s="123">
        <v>27059</v>
      </c>
      <c r="E6" s="124"/>
      <c r="F6" s="125">
        <v>29965</v>
      </c>
      <c r="G6" s="126"/>
      <c r="H6" s="127"/>
    </row>
    <row r="7" spans="1:8" x14ac:dyDescent="0.15">
      <c r="A7" s="108" t="s">
        <v>528</v>
      </c>
      <c r="B7" s="113"/>
      <c r="C7" s="114"/>
      <c r="D7" s="115">
        <v>45149</v>
      </c>
      <c r="E7" s="116"/>
      <c r="F7" s="117">
        <v>48794</v>
      </c>
      <c r="G7" s="118"/>
      <c r="H7" s="119"/>
    </row>
    <row r="8" spans="1:8" x14ac:dyDescent="0.15">
      <c r="A8" s="120"/>
      <c r="B8" s="121"/>
      <c r="C8" s="122"/>
      <c r="D8" s="123">
        <v>31284</v>
      </c>
      <c r="E8" s="124"/>
      <c r="F8" s="125">
        <v>25698</v>
      </c>
      <c r="G8" s="126"/>
      <c r="H8" s="127"/>
    </row>
    <row r="9" spans="1:8" x14ac:dyDescent="0.15">
      <c r="A9" s="108" t="s">
        <v>529</v>
      </c>
      <c r="B9" s="113"/>
      <c r="C9" s="114"/>
      <c r="D9" s="115">
        <v>46203</v>
      </c>
      <c r="E9" s="116"/>
      <c r="F9" s="117">
        <v>47129</v>
      </c>
      <c r="G9" s="118"/>
      <c r="H9" s="119"/>
    </row>
    <row r="10" spans="1:8" x14ac:dyDescent="0.15">
      <c r="A10" s="120"/>
      <c r="B10" s="121"/>
      <c r="C10" s="122"/>
      <c r="D10" s="123">
        <v>24313</v>
      </c>
      <c r="E10" s="124"/>
      <c r="F10" s="125">
        <v>23069</v>
      </c>
      <c r="G10" s="126"/>
      <c r="H10" s="127"/>
    </row>
    <row r="11" spans="1:8" x14ac:dyDescent="0.15">
      <c r="A11" s="108" t="s">
        <v>530</v>
      </c>
      <c r="B11" s="113"/>
      <c r="C11" s="114"/>
      <c r="D11" s="115">
        <v>49782</v>
      </c>
      <c r="E11" s="116"/>
      <c r="F11" s="117">
        <v>50848</v>
      </c>
      <c r="G11" s="118"/>
      <c r="H11" s="119"/>
    </row>
    <row r="12" spans="1:8" x14ac:dyDescent="0.15">
      <c r="A12" s="120"/>
      <c r="B12" s="121"/>
      <c r="C12" s="128"/>
      <c r="D12" s="123">
        <v>25000</v>
      </c>
      <c r="E12" s="124"/>
      <c r="F12" s="125">
        <v>22583</v>
      </c>
      <c r="G12" s="126"/>
      <c r="H12" s="127"/>
    </row>
    <row r="13" spans="1:8" x14ac:dyDescent="0.15">
      <c r="A13" s="108"/>
      <c r="B13" s="113"/>
      <c r="C13" s="129"/>
      <c r="D13" s="130">
        <v>48024</v>
      </c>
      <c r="E13" s="131"/>
      <c r="F13" s="132">
        <v>50975</v>
      </c>
      <c r="G13" s="133"/>
      <c r="H13" s="119"/>
    </row>
    <row r="14" spans="1:8" x14ac:dyDescent="0.15">
      <c r="A14" s="120"/>
      <c r="B14" s="121"/>
      <c r="C14" s="122"/>
      <c r="D14" s="123">
        <v>27984</v>
      </c>
      <c r="E14" s="124"/>
      <c r="F14" s="125">
        <v>26573</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0.49</v>
      </c>
      <c r="C19" s="134">
        <f>ROUND(VALUE(SUBSTITUTE(実質収支比率等に係る経年分析!G$48,"▲","-")),2)</f>
        <v>1.18</v>
      </c>
      <c r="D19" s="134">
        <f>ROUND(VALUE(SUBSTITUTE(実質収支比率等に係る経年分析!H$48,"▲","-")),2)</f>
        <v>1.36</v>
      </c>
      <c r="E19" s="134">
        <f>ROUND(VALUE(SUBSTITUTE(実質収支比率等に係る経年分析!I$48,"▲","-")),2)</f>
        <v>1.02</v>
      </c>
      <c r="F19" s="134">
        <f>ROUND(VALUE(SUBSTITUTE(実質収支比率等に係る経年分析!J$48,"▲","-")),2)</f>
        <v>2.23</v>
      </c>
    </row>
    <row r="20" spans="1:11" x14ac:dyDescent="0.15">
      <c r="A20" s="134" t="s">
        <v>43</v>
      </c>
      <c r="B20" s="134">
        <f>ROUND(VALUE(SUBSTITUTE(実質収支比率等に係る経年分析!F$47,"▲","-")),2)</f>
        <v>1.91</v>
      </c>
      <c r="C20" s="134">
        <f>ROUND(VALUE(SUBSTITUTE(実質収支比率等に係る経年分析!G$47,"▲","-")),2)</f>
        <v>2.02</v>
      </c>
      <c r="D20" s="134">
        <f>ROUND(VALUE(SUBSTITUTE(実質収支比率等に係る経年分析!H$47,"▲","-")),2)</f>
        <v>1.36</v>
      </c>
      <c r="E20" s="134">
        <f>ROUND(VALUE(SUBSTITUTE(実質収支比率等に係る経年分析!I$47,"▲","-")),2)</f>
        <v>1.59</v>
      </c>
      <c r="F20" s="134">
        <f>ROUND(VALUE(SUBSTITUTE(実質収支比率等に係る経年分析!J$47,"▲","-")),2)</f>
        <v>2.2999999999999998</v>
      </c>
    </row>
    <row r="21" spans="1:11" x14ac:dyDescent="0.15">
      <c r="A21" s="134" t="s">
        <v>44</v>
      </c>
      <c r="B21" s="134">
        <f>IF(ISNUMBER(VALUE(SUBSTITUTE(実質収支比率等に係る経年分析!F$49,"▲","-"))),ROUND(VALUE(SUBSTITUTE(実質収支比率等に係る経年分析!F$49,"▲","-")),2),NA())</f>
        <v>-0.33</v>
      </c>
      <c r="C21" s="134">
        <f>IF(ISNUMBER(VALUE(SUBSTITUTE(実質収支比率等に係る経年分析!G$49,"▲","-"))),ROUND(VALUE(SUBSTITUTE(実質収支比率等に係る経年分析!G$49,"▲","-")),2),NA())</f>
        <v>0.73</v>
      </c>
      <c r="D21" s="134">
        <f>IF(ISNUMBER(VALUE(SUBSTITUTE(実質収支比率等に係る経年分析!H$49,"▲","-"))),ROUND(VALUE(SUBSTITUTE(実質収支比率等に係る経年分析!H$49,"▲","-")),2),NA())</f>
        <v>-0.71</v>
      </c>
      <c r="E21" s="134">
        <f>IF(ISNUMBER(VALUE(SUBSTITUTE(実質収支比率等に係る経年分析!I$49,"▲","-"))),ROUND(VALUE(SUBSTITUTE(実質収支比率等に係る経年分析!I$49,"▲","-")),2),NA())</f>
        <v>-0.45</v>
      </c>
      <c r="F21" s="134">
        <f>IF(ISNUMBER(VALUE(SUBSTITUTE(実質収支比率等に係る経年分析!J$49,"▲","-"))),ROUND(VALUE(SUBSTITUTE(実質収支比率等に係る経年分析!J$49,"▲","-")),2),NA())</f>
        <v>1.89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0.97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1.1399999999999999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工業用水道事業会計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0.27</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0.28999999999999998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0.33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0.44</v>
      </c>
    </row>
    <row r="30" spans="1:11" x14ac:dyDescent="0.15">
      <c r="A30" s="135" t="str">
        <f>IF(連結実質赤字比率に係る赤字・黒字の構成分析!C$40="",NA(),連結実質赤字比率に係る赤字・黒字の構成分析!C$40)</f>
        <v>公共事業用地費会計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0.28999999999999998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0.59</v>
      </c>
    </row>
    <row r="31" spans="1:11" x14ac:dyDescent="0.15">
      <c r="A31" s="135" t="str">
        <f>IF(連結実質赤字比率に係る赤字・黒字の構成分析!C$39="",NA(),連結実質赤字比率に係る赤字・黒字の構成分析!C$39)</f>
        <v>高速鉄道事業会計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0.68</v>
      </c>
    </row>
    <row r="32" spans="1:11" x14ac:dyDescent="0.15">
      <c r="A32" s="135" t="str">
        <f>IF(連結実質赤字比率に係る赤字・黒字の構成分析!C$38="",NA(),連結実質赤字比率に係る赤字・黒字の構成分析!C$38)</f>
        <v>自動車事業会計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0.57999999999999996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0.71</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0.92</v>
      </c>
    </row>
    <row r="34" spans="1:16" x14ac:dyDescent="0.15">
      <c r="A34" s="135" t="str">
        <f>IF(連結実質赤字比率に係る赤字・黒字の構成分析!C$36="",NA(),連結実質赤字比率に係る赤字・黒字の構成分析!C$36)</f>
        <v>国民健康保険事業費会計</v>
      </c>
      <c r="B34" s="135">
        <f>IF(ROUND(VALUE(SUBSTITUTE(連結実質赤字比率に係る赤字・黒字の構成分析!F$36,"▲", "-")), 2) &lt; 0, ABS(ROUND(VALUE(SUBSTITUTE(連結実質赤字比率に係る赤字・黒字の構成分析!F$36,"▲", "-")), 2)), NA())</f>
        <v>2.29</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2.61</v>
      </c>
      <c r="E34" s="135" t="e">
        <f>IF(ROUND(VALUE(SUBSTITUTE(連結実質赤字比率に係る赤字・黒字の構成分析!G$36,"▲", "-")), 2) &gt;= 0, ABS(ROUND(VALUE(SUBSTITUTE(連結実質赤字比率に係る赤字・黒字の構成分析!G$36,"▲", "-")), 2)), NA())</f>
        <v>#N/A</v>
      </c>
      <c r="F34" s="135">
        <f>IF(ROUND(VALUE(SUBSTITUTE(連結実質赤字比率に係る赤字・黒字の構成分析!H$36,"▲", "-")), 2) &lt; 0, ABS(ROUND(VALUE(SUBSTITUTE(連結実質赤字比率に係る赤字・黒字の構成分析!H$36,"▲", "-")), 2)), NA())</f>
        <v>1.1499999999999999</v>
      </c>
      <c r="G34" s="135" t="e">
        <f>IF(ROUND(VALUE(SUBSTITUTE(連結実質赤字比率に係る赤字・黒字の構成分析!H$36,"▲", "-")), 2) &gt;= 0, ABS(ROUND(VALUE(SUBSTITUTE(連結実質赤字比率に係る赤字・黒字の構成分析!H$36,"▲", "-")), 2)), NA())</f>
        <v>#N/A</v>
      </c>
      <c r="H34" s="135">
        <f>IF(ROUND(VALUE(SUBSTITUTE(連結実質赤字比率に係る赤字・黒字の構成分析!I$36,"▲", "-")), 2) &lt; 0, ABS(ROUND(VALUE(SUBSTITUTE(連結実質赤字比率に係る赤字・黒字の構成分析!I$36,"▲", "-")), 2)), NA())</f>
        <v>0.04</v>
      </c>
      <c r="I34" s="135" t="e">
        <f>IF(ROUND(VALUE(SUBSTITUTE(連結実質赤字比率に係る赤字・黒字の構成分析!I$36,"▲", "-")), 2) &gt;= 0, ABS(ROUND(VALUE(SUBSTITUTE(連結実質赤字比率に係る赤字・黒字の構成分析!I$36,"▲", "-")), 2)), NA())</f>
        <v>#N/A</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1.42</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2.5299999999999998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0.89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1.1299999999999999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3.22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178398</v>
      </c>
      <c r="E42" s="136"/>
      <c r="F42" s="136"/>
      <c r="G42" s="136">
        <f>'実質公債費比率（分子）の構造'!L$52</f>
        <v>181451</v>
      </c>
      <c r="H42" s="136"/>
      <c r="I42" s="136"/>
      <c r="J42" s="136">
        <f>'実質公債費比率（分子）の構造'!M$52</f>
        <v>180136</v>
      </c>
      <c r="K42" s="136"/>
      <c r="L42" s="136"/>
      <c r="M42" s="136">
        <f>'実質公債費比率（分子）の構造'!N$52</f>
        <v>177969</v>
      </c>
      <c r="N42" s="136"/>
      <c r="O42" s="136"/>
      <c r="P42" s="136">
        <f>'実質公債費比率（分子）の構造'!O$52</f>
        <v>178200</v>
      </c>
    </row>
    <row r="43" spans="1:16" x14ac:dyDescent="0.15">
      <c r="A43" s="136" t="s">
        <v>52</v>
      </c>
      <c r="B43" s="136">
        <f>'実質公債費比率（分子）の構造'!K$51</f>
        <v>57</v>
      </c>
      <c r="C43" s="136"/>
      <c r="D43" s="136"/>
      <c r="E43" s="136">
        <f>'実質公債費比率（分子）の構造'!L$51</f>
        <v>10</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x14ac:dyDescent="0.15">
      <c r="A44" s="136" t="s">
        <v>53</v>
      </c>
      <c r="B44" s="136">
        <f>'実質公債費比率（分子）の構造'!K$50</f>
        <v>701</v>
      </c>
      <c r="C44" s="136"/>
      <c r="D44" s="136"/>
      <c r="E44" s="136">
        <f>'実質公債費比率（分子）の構造'!L$50</f>
        <v>1932</v>
      </c>
      <c r="F44" s="136"/>
      <c r="G44" s="136"/>
      <c r="H44" s="136">
        <f>'実質公債費比率（分子）の構造'!M$50</f>
        <v>1012</v>
      </c>
      <c r="I44" s="136"/>
      <c r="J44" s="136"/>
      <c r="K44" s="136">
        <f>'実質公債費比率（分子）の構造'!N$50</f>
        <v>1308</v>
      </c>
      <c r="L44" s="136"/>
      <c r="M44" s="136"/>
      <c r="N44" s="136">
        <f>'実質公債費比率（分子）の構造'!O$50</f>
        <v>1649</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74393</v>
      </c>
      <c r="C46" s="136"/>
      <c r="D46" s="136"/>
      <c r="E46" s="136">
        <f>'実質公債費比率（分子）の構造'!L$48</f>
        <v>69459</v>
      </c>
      <c r="F46" s="136"/>
      <c r="G46" s="136"/>
      <c r="H46" s="136">
        <f>'実質公債費比率（分子）の構造'!M$48</f>
        <v>66893</v>
      </c>
      <c r="I46" s="136"/>
      <c r="J46" s="136"/>
      <c r="K46" s="136">
        <f>'実質公債費比率（分子）の構造'!N$48</f>
        <v>65397</v>
      </c>
      <c r="L46" s="136"/>
      <c r="M46" s="136"/>
      <c r="N46" s="136">
        <f>'実質公債費比率（分子）の構造'!O$48</f>
        <v>63039</v>
      </c>
      <c r="O46" s="136"/>
      <c r="P46" s="136"/>
    </row>
    <row r="47" spans="1:16" x14ac:dyDescent="0.15">
      <c r="A47" s="136" t="s">
        <v>56</v>
      </c>
      <c r="B47" s="136">
        <f>'実質公債費比率（分子）の構造'!K$47</f>
        <v>74155</v>
      </c>
      <c r="C47" s="136"/>
      <c r="D47" s="136"/>
      <c r="E47" s="136">
        <f>'実質公債費比率（分子）の構造'!L$47</f>
        <v>76243</v>
      </c>
      <c r="F47" s="136"/>
      <c r="G47" s="136"/>
      <c r="H47" s="136">
        <f>'実質公債費比率（分子）の構造'!M$47</f>
        <v>79354</v>
      </c>
      <c r="I47" s="136"/>
      <c r="J47" s="136"/>
      <c r="K47" s="136">
        <f>'実質公債費比率（分子）の構造'!N$47</f>
        <v>79687</v>
      </c>
      <c r="L47" s="136"/>
      <c r="M47" s="136"/>
      <c r="N47" s="136">
        <f>'実質公債費比率（分子）の構造'!O$47</f>
        <v>78841</v>
      </c>
      <c r="O47" s="136"/>
      <c r="P47" s="136"/>
    </row>
    <row r="48" spans="1:16" x14ac:dyDescent="0.15">
      <c r="A48" s="136" t="s">
        <v>57</v>
      </c>
      <c r="B48" s="136">
        <f>'実質公債費比率（分子）の構造'!K$46</f>
        <v>40987</v>
      </c>
      <c r="C48" s="136"/>
      <c r="D48" s="136"/>
      <c r="E48" s="136">
        <f>'実質公債費比率（分子）の構造'!L$46</f>
        <v>34292</v>
      </c>
      <c r="F48" s="136"/>
      <c r="G48" s="136"/>
      <c r="H48" s="136">
        <f>'実質公債費比率（分子）の構造'!M$46</f>
        <v>29856</v>
      </c>
      <c r="I48" s="136"/>
      <c r="J48" s="136"/>
      <c r="K48" s="136">
        <f>'実質公債費比率（分子）の構造'!N$46</f>
        <v>38508</v>
      </c>
      <c r="L48" s="136"/>
      <c r="M48" s="136"/>
      <c r="N48" s="136">
        <f>'実質公債費比率（分子）の構造'!O$46</f>
        <v>47405</v>
      </c>
      <c r="O48" s="136"/>
      <c r="P48" s="136"/>
    </row>
    <row r="49" spans="1:16" x14ac:dyDescent="0.15">
      <c r="A49" s="136" t="s">
        <v>58</v>
      </c>
      <c r="B49" s="136">
        <f>'実質公債費比率（分子）の構造'!K$45</f>
        <v>111347</v>
      </c>
      <c r="C49" s="136"/>
      <c r="D49" s="136"/>
      <c r="E49" s="136">
        <f>'実質公債費比率（分子）の構造'!L$45</f>
        <v>108504</v>
      </c>
      <c r="F49" s="136"/>
      <c r="G49" s="136"/>
      <c r="H49" s="136">
        <f>'実質公債費比率（分子）の構造'!M$45</f>
        <v>103475</v>
      </c>
      <c r="I49" s="136"/>
      <c r="J49" s="136"/>
      <c r="K49" s="136">
        <f>'実質公債費比率（分子）の構造'!N$45</f>
        <v>101189</v>
      </c>
      <c r="L49" s="136"/>
      <c r="M49" s="136"/>
      <c r="N49" s="136">
        <f>'実質公債費比率（分子）の構造'!O$45</f>
        <v>98626</v>
      </c>
      <c r="O49" s="136"/>
      <c r="P49" s="136"/>
    </row>
    <row r="50" spans="1:16" x14ac:dyDescent="0.15">
      <c r="A50" s="136" t="s">
        <v>59</v>
      </c>
      <c r="B50" s="136" t="e">
        <f>NA()</f>
        <v>#N/A</v>
      </c>
      <c r="C50" s="136">
        <f>IF(ISNUMBER('実質公債費比率（分子）の構造'!K$53),'実質公債費比率（分子）の構造'!K$53,NA())</f>
        <v>123242</v>
      </c>
      <c r="D50" s="136" t="e">
        <f>NA()</f>
        <v>#N/A</v>
      </c>
      <c r="E50" s="136" t="e">
        <f>NA()</f>
        <v>#N/A</v>
      </c>
      <c r="F50" s="136">
        <f>IF(ISNUMBER('実質公債費比率（分子）の構造'!L$53),'実質公債費比率（分子）の構造'!L$53,NA())</f>
        <v>108989</v>
      </c>
      <c r="G50" s="136" t="e">
        <f>NA()</f>
        <v>#N/A</v>
      </c>
      <c r="H50" s="136" t="e">
        <f>NA()</f>
        <v>#N/A</v>
      </c>
      <c r="I50" s="136">
        <f>IF(ISNUMBER('実質公債費比率（分子）の構造'!M$53),'実質公債費比率（分子）の構造'!M$53,NA())</f>
        <v>100455</v>
      </c>
      <c r="J50" s="136" t="e">
        <f>NA()</f>
        <v>#N/A</v>
      </c>
      <c r="K50" s="136" t="e">
        <f>NA()</f>
        <v>#N/A</v>
      </c>
      <c r="L50" s="136">
        <f>IF(ISNUMBER('実質公債費比率（分子）の構造'!N$53),'実質公債費比率（分子）の構造'!N$53,NA())</f>
        <v>108121</v>
      </c>
      <c r="M50" s="136" t="e">
        <f>NA()</f>
        <v>#N/A</v>
      </c>
      <c r="N50" s="136" t="e">
        <f>NA()</f>
        <v>#N/A</v>
      </c>
      <c r="O50" s="136">
        <f>IF(ISNUMBER('実質公債費比率（分子）の構造'!O$53),'実質公債費比率（分子）の構造'!O$53,NA())</f>
        <v>111360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1393682</v>
      </c>
      <c r="E56" s="135"/>
      <c r="F56" s="135"/>
      <c r="G56" s="135">
        <f>'将来負担比率（分子）の構造'!J$51</f>
        <v>1410153</v>
      </c>
      <c r="H56" s="135"/>
      <c r="I56" s="135"/>
      <c r="J56" s="135">
        <f>'将来負担比率（分子）の構造'!K$51</f>
        <v>1393812</v>
      </c>
      <c r="K56" s="135"/>
      <c r="L56" s="135"/>
      <c r="M56" s="135">
        <f>'将来負担比率（分子）の構造'!L$51</f>
        <v>1408845</v>
      </c>
      <c r="N56" s="135"/>
      <c r="O56" s="135"/>
      <c r="P56" s="135">
        <f>'将来負担比率（分子）の構造'!M$51</f>
        <v>1400502</v>
      </c>
    </row>
    <row r="57" spans="1:16" x14ac:dyDescent="0.15">
      <c r="A57" s="135" t="s">
        <v>35</v>
      </c>
      <c r="B57" s="135"/>
      <c r="C57" s="135"/>
      <c r="D57" s="135">
        <f>'将来負担比率（分子）の構造'!I$50</f>
        <v>755216</v>
      </c>
      <c r="E57" s="135"/>
      <c r="F57" s="135"/>
      <c r="G57" s="135">
        <f>'将来負担比率（分子）の構造'!J$50</f>
        <v>772448</v>
      </c>
      <c r="H57" s="135"/>
      <c r="I57" s="135"/>
      <c r="J57" s="135">
        <f>'将来負担比率（分子）の構造'!K$50</f>
        <v>797695</v>
      </c>
      <c r="K57" s="135"/>
      <c r="L57" s="135"/>
      <c r="M57" s="135">
        <f>'将来負担比率（分子）の構造'!L$50</f>
        <v>770652</v>
      </c>
      <c r="N57" s="135"/>
      <c r="O57" s="135"/>
      <c r="P57" s="135">
        <f>'将来負担比率（分子）の構造'!M$50</f>
        <v>695267</v>
      </c>
    </row>
    <row r="58" spans="1:16" x14ac:dyDescent="0.15">
      <c r="A58" s="135" t="s">
        <v>34</v>
      </c>
      <c r="B58" s="135"/>
      <c r="C58" s="135"/>
      <c r="D58" s="135">
        <f>'将来負担比率（分子）の構造'!I$49</f>
        <v>70395</v>
      </c>
      <c r="E58" s="135"/>
      <c r="F58" s="135"/>
      <c r="G58" s="135">
        <f>'将来負担比率（分子）の構造'!J$49</f>
        <v>113887</v>
      </c>
      <c r="H58" s="135"/>
      <c r="I58" s="135"/>
      <c r="J58" s="135">
        <f>'将来負担比率（分子）の構造'!K$49</f>
        <v>156618</v>
      </c>
      <c r="K58" s="135"/>
      <c r="L58" s="135"/>
      <c r="M58" s="135">
        <f>'将来負担比率（分子）の構造'!L$49</f>
        <v>186548</v>
      </c>
      <c r="N58" s="135"/>
      <c r="O58" s="135"/>
      <c r="P58" s="135">
        <f>'将来負担比率（分子）の構造'!M$49</f>
        <v>158910</v>
      </c>
    </row>
    <row r="59" spans="1:16" x14ac:dyDescent="0.15">
      <c r="A59" s="135" t="s">
        <v>32</v>
      </c>
      <c r="B59" s="135">
        <f>'将来負担比率（分子）の構造'!I$48</f>
        <v>1503</v>
      </c>
      <c r="C59" s="135"/>
      <c r="D59" s="135"/>
      <c r="E59" s="135">
        <f>'将来負担比率（分子）の構造'!J$48</f>
        <v>1503</v>
      </c>
      <c r="F59" s="135"/>
      <c r="G59" s="135"/>
      <c r="H59" s="135">
        <f>'将来負担比率（分子）の構造'!K$48</f>
        <v>1503</v>
      </c>
      <c r="I59" s="135"/>
      <c r="J59" s="135"/>
      <c r="K59" s="135">
        <f>'将来負担比率（分子）の構造'!L$48</f>
        <v>1503</v>
      </c>
      <c r="L59" s="135"/>
      <c r="M59" s="135"/>
      <c r="N59" s="135">
        <f>'将来負担比率（分子）の構造'!M$48</f>
        <v>1503</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291914</v>
      </c>
      <c r="C61" s="135"/>
      <c r="D61" s="135"/>
      <c r="E61" s="135">
        <f>'将来負担比率（分子）の構造'!J$46</f>
        <v>264375</v>
      </c>
      <c r="F61" s="135"/>
      <c r="G61" s="135"/>
      <c r="H61" s="135">
        <f>'将来負担比率（分子）の構造'!K$46</f>
        <v>248451</v>
      </c>
      <c r="I61" s="135"/>
      <c r="J61" s="135"/>
      <c r="K61" s="135">
        <f>'将来負担比率（分子）の構造'!L$46</f>
        <v>234717</v>
      </c>
      <c r="L61" s="135"/>
      <c r="M61" s="135"/>
      <c r="N61" s="135">
        <f>'将来負担比率（分子）の構造'!M$46</f>
        <v>81409</v>
      </c>
      <c r="O61" s="135"/>
      <c r="P61" s="135"/>
    </row>
    <row r="62" spans="1:16" x14ac:dyDescent="0.15">
      <c r="A62" s="135" t="s">
        <v>29</v>
      </c>
      <c r="B62" s="135">
        <f>'将来負担比率（分子）の構造'!I$45</f>
        <v>192505</v>
      </c>
      <c r="C62" s="135"/>
      <c r="D62" s="135"/>
      <c r="E62" s="135">
        <f>'将来負担比率（分子）の構造'!J$45</f>
        <v>190621</v>
      </c>
      <c r="F62" s="135"/>
      <c r="G62" s="135"/>
      <c r="H62" s="135">
        <f>'将来負担比率（分子）の構造'!K$45</f>
        <v>181912</v>
      </c>
      <c r="I62" s="135"/>
      <c r="J62" s="135"/>
      <c r="K62" s="135">
        <f>'将来負担比率（分子）の構造'!L$45</f>
        <v>180489</v>
      </c>
      <c r="L62" s="135"/>
      <c r="M62" s="135"/>
      <c r="N62" s="135">
        <f>'将来負担比率（分子）の構造'!M$45</f>
        <v>169247</v>
      </c>
      <c r="O62" s="135"/>
      <c r="P62" s="135"/>
    </row>
    <row r="63" spans="1:16" x14ac:dyDescent="0.15">
      <c r="A63" s="135" t="s">
        <v>28</v>
      </c>
      <c r="B63" s="135">
        <f>'将来負担比率（分子）の構造'!I$44</f>
        <v>4693</v>
      </c>
      <c r="C63" s="135"/>
      <c r="D63" s="135"/>
      <c r="E63" s="135">
        <f>'将来負担比率（分子）の構造'!J$44</f>
        <v>3975</v>
      </c>
      <c r="F63" s="135"/>
      <c r="G63" s="135"/>
      <c r="H63" s="135">
        <f>'将来負担比率（分子）の構造'!K$44</f>
        <v>3295</v>
      </c>
      <c r="I63" s="135"/>
      <c r="J63" s="135"/>
      <c r="K63" s="135">
        <f>'将来負担比率（分子）の構造'!L$44</f>
        <v>2652</v>
      </c>
      <c r="L63" s="135"/>
      <c r="M63" s="135"/>
      <c r="N63" s="135">
        <f>'将来負担比率（分子）の構造'!M$44</f>
        <v>2043</v>
      </c>
      <c r="O63" s="135"/>
      <c r="P63" s="135"/>
    </row>
    <row r="64" spans="1:16" x14ac:dyDescent="0.15">
      <c r="A64" s="135" t="s">
        <v>27</v>
      </c>
      <c r="B64" s="135">
        <f>'将来負担比率（分子）の構造'!I$43</f>
        <v>964823</v>
      </c>
      <c r="C64" s="135"/>
      <c r="D64" s="135"/>
      <c r="E64" s="135">
        <f>'将来負担比率（分子）の構造'!J$43</f>
        <v>913098</v>
      </c>
      <c r="F64" s="135"/>
      <c r="G64" s="135"/>
      <c r="H64" s="135">
        <f>'将来負担比率（分子）の構造'!K$43</f>
        <v>854934</v>
      </c>
      <c r="I64" s="135"/>
      <c r="J64" s="135"/>
      <c r="K64" s="135">
        <f>'将来負担比率（分子）の構造'!L$43</f>
        <v>788742</v>
      </c>
      <c r="L64" s="135"/>
      <c r="M64" s="135"/>
      <c r="N64" s="135">
        <f>'将来負担比率（分子）の構造'!M$43</f>
        <v>745137</v>
      </c>
      <c r="O64" s="135"/>
      <c r="P64" s="135"/>
    </row>
    <row r="65" spans="1:16" x14ac:dyDescent="0.15">
      <c r="A65" s="135" t="s">
        <v>26</v>
      </c>
      <c r="B65" s="135">
        <f>'将来負担比率（分子）の構造'!I$42</f>
        <v>7930</v>
      </c>
      <c r="C65" s="135"/>
      <c r="D65" s="135"/>
      <c r="E65" s="135">
        <f>'将来負担比率（分子）の構造'!J$42</f>
        <v>9316</v>
      </c>
      <c r="F65" s="135"/>
      <c r="G65" s="135"/>
      <c r="H65" s="135">
        <f>'将来負担比率（分子）の構造'!K$42</f>
        <v>12673</v>
      </c>
      <c r="I65" s="135"/>
      <c r="J65" s="135"/>
      <c r="K65" s="135">
        <f>'将来負担比率（分子）の構造'!L$42</f>
        <v>17204</v>
      </c>
      <c r="L65" s="135"/>
      <c r="M65" s="135"/>
      <c r="N65" s="135">
        <f>'将来負担比率（分子）の構造'!M$42</f>
        <v>15704</v>
      </c>
      <c r="O65" s="135"/>
      <c r="P65" s="135"/>
    </row>
    <row r="66" spans="1:16" x14ac:dyDescent="0.15">
      <c r="A66" s="135" t="s">
        <v>25</v>
      </c>
      <c r="B66" s="135">
        <f>'将来負担比率（分子）の構造'!I$41</f>
        <v>2452932</v>
      </c>
      <c r="C66" s="135"/>
      <c r="D66" s="135"/>
      <c r="E66" s="135">
        <f>'将来負担比率（分子）の構造'!J$41</f>
        <v>2477559</v>
      </c>
      <c r="F66" s="135"/>
      <c r="G66" s="135"/>
      <c r="H66" s="135">
        <f>'将来負担比率（分子）の構造'!K$41</f>
        <v>2500035</v>
      </c>
      <c r="I66" s="135"/>
      <c r="J66" s="135"/>
      <c r="K66" s="135">
        <f>'将来負担比率（分子）の構造'!L$41</f>
        <v>2520347</v>
      </c>
      <c r="L66" s="135"/>
      <c r="M66" s="135"/>
      <c r="N66" s="135">
        <f>'将来負担比率（分子）の構造'!M$41</f>
        <v>2623876</v>
      </c>
      <c r="O66" s="135"/>
      <c r="P66" s="135"/>
    </row>
    <row r="67" spans="1:16" x14ac:dyDescent="0.15">
      <c r="A67" s="135" t="s">
        <v>63</v>
      </c>
      <c r="B67" s="135" t="e">
        <f>NA()</f>
        <v>#N/A</v>
      </c>
      <c r="C67" s="135">
        <f>IF(ISNUMBER('将来負担比率（分子）の構造'!I$52), IF('将来負担比率（分子）の構造'!I$52 &lt; 0, 0, '将来負担比率（分子）の構造'!I$52), NA())</f>
        <v>1697006</v>
      </c>
      <c r="D67" s="135" t="e">
        <f>NA()</f>
        <v>#N/A</v>
      </c>
      <c r="E67" s="135" t="e">
        <f>NA()</f>
        <v>#N/A</v>
      </c>
      <c r="F67" s="135">
        <f>IF(ISNUMBER('将来負担比率（分子）の構造'!J$52), IF('将来負担比率（分子）の構造'!J$52 &lt; 0, 0, '将来負担比率（分子）の構造'!J$52), NA())</f>
        <v>1563958</v>
      </c>
      <c r="G67" s="135" t="e">
        <f>NA()</f>
        <v>#N/A</v>
      </c>
      <c r="H67" s="135" t="e">
        <f>NA()</f>
        <v>#N/A</v>
      </c>
      <c r="I67" s="135">
        <f>IF(ISNUMBER('将来負担比率（分子）の構造'!K$52), IF('将来負担比率（分子）の構造'!K$52 &lt; 0, 0, '将来負担比率（分子）の構造'!K$52), NA())</f>
        <v>1454678</v>
      </c>
      <c r="J67" s="135" t="e">
        <f>NA()</f>
        <v>#N/A</v>
      </c>
      <c r="K67" s="135" t="e">
        <f>NA()</f>
        <v>#N/A</v>
      </c>
      <c r="L67" s="135">
        <f>IF(ISNUMBER('将来負担比率（分子）の構造'!L$52), IF('将来負担比率（分子）の構造'!L$52 &lt; 0, 0, '将来負担比率（分子）の構造'!L$52), NA())</f>
        <v>1379609</v>
      </c>
      <c r="M67" s="135" t="e">
        <f>NA()</f>
        <v>#N/A</v>
      </c>
      <c r="N67" s="135" t="e">
        <f>NA()</f>
        <v>#N/A</v>
      </c>
      <c r="O67" s="135">
        <f>IF(ISNUMBER('将来負担比率（分子）の構造'!M$52), IF('将来負担比率（分子）の構造'!M$52 &lt; 0, 0, '将来負担比率（分子）の構造'!M$52), NA())</f>
        <v>1384238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707362294</v>
      </c>
      <c r="S5" s="637"/>
      <c r="T5" s="637"/>
      <c r="U5" s="637"/>
      <c r="V5" s="637"/>
      <c r="W5" s="637"/>
      <c r="X5" s="637"/>
      <c r="Y5" s="684"/>
      <c r="Z5" s="697">
        <v>44.3</v>
      </c>
      <c r="AA5" s="697"/>
      <c r="AB5" s="697"/>
      <c r="AC5" s="697"/>
      <c r="AD5" s="698">
        <v>652309865</v>
      </c>
      <c r="AE5" s="698"/>
      <c r="AF5" s="698"/>
      <c r="AG5" s="698"/>
      <c r="AH5" s="698"/>
      <c r="AI5" s="698"/>
      <c r="AJ5" s="698"/>
      <c r="AK5" s="698"/>
      <c r="AL5" s="685">
        <v>86.8</v>
      </c>
      <c r="AM5" s="654"/>
      <c r="AN5" s="654"/>
      <c r="AO5" s="686"/>
      <c r="AP5" s="673" t="s">
        <v>207</v>
      </c>
      <c r="AQ5" s="674"/>
      <c r="AR5" s="674"/>
      <c r="AS5" s="674"/>
      <c r="AT5" s="674"/>
      <c r="AU5" s="674"/>
      <c r="AV5" s="674"/>
      <c r="AW5" s="674"/>
      <c r="AX5" s="674"/>
      <c r="AY5" s="674"/>
      <c r="AZ5" s="674"/>
      <c r="BA5" s="674"/>
      <c r="BB5" s="674"/>
      <c r="BC5" s="674"/>
      <c r="BD5" s="674"/>
      <c r="BE5" s="674"/>
      <c r="BF5" s="675"/>
      <c r="BG5" s="586">
        <v>634884446</v>
      </c>
      <c r="BH5" s="587"/>
      <c r="BI5" s="587"/>
      <c r="BJ5" s="587"/>
      <c r="BK5" s="587"/>
      <c r="BL5" s="587"/>
      <c r="BM5" s="587"/>
      <c r="BN5" s="588"/>
      <c r="BO5" s="639">
        <v>89.8</v>
      </c>
      <c r="BP5" s="639"/>
      <c r="BQ5" s="639"/>
      <c r="BR5" s="639"/>
      <c r="BS5" s="640">
        <v>7015167</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8407510</v>
      </c>
      <c r="S6" s="587"/>
      <c r="T6" s="587"/>
      <c r="U6" s="587"/>
      <c r="V6" s="587"/>
      <c r="W6" s="587"/>
      <c r="X6" s="587"/>
      <c r="Y6" s="588"/>
      <c r="Z6" s="639">
        <v>0.5</v>
      </c>
      <c r="AA6" s="639"/>
      <c r="AB6" s="639"/>
      <c r="AC6" s="639"/>
      <c r="AD6" s="640">
        <v>8407510</v>
      </c>
      <c r="AE6" s="640"/>
      <c r="AF6" s="640"/>
      <c r="AG6" s="640"/>
      <c r="AH6" s="640"/>
      <c r="AI6" s="640"/>
      <c r="AJ6" s="640"/>
      <c r="AK6" s="640"/>
      <c r="AL6" s="609">
        <v>1.1000000000000001</v>
      </c>
      <c r="AM6" s="641"/>
      <c r="AN6" s="641"/>
      <c r="AO6" s="642"/>
      <c r="AP6" s="583" t="s">
        <v>212</v>
      </c>
      <c r="AQ6" s="584"/>
      <c r="AR6" s="584"/>
      <c r="AS6" s="584"/>
      <c r="AT6" s="584"/>
      <c r="AU6" s="584"/>
      <c r="AV6" s="584"/>
      <c r="AW6" s="584"/>
      <c r="AX6" s="584"/>
      <c r="AY6" s="584"/>
      <c r="AZ6" s="584"/>
      <c r="BA6" s="584"/>
      <c r="BB6" s="584"/>
      <c r="BC6" s="584"/>
      <c r="BD6" s="584"/>
      <c r="BE6" s="584"/>
      <c r="BF6" s="585"/>
      <c r="BG6" s="586">
        <v>634884446</v>
      </c>
      <c r="BH6" s="587"/>
      <c r="BI6" s="587"/>
      <c r="BJ6" s="587"/>
      <c r="BK6" s="587"/>
      <c r="BL6" s="587"/>
      <c r="BM6" s="587"/>
      <c r="BN6" s="588"/>
      <c r="BO6" s="639">
        <v>89.8</v>
      </c>
      <c r="BP6" s="639"/>
      <c r="BQ6" s="639"/>
      <c r="BR6" s="639"/>
      <c r="BS6" s="640">
        <v>7015167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2865486</v>
      </c>
      <c r="CS6" s="587"/>
      <c r="CT6" s="587"/>
      <c r="CU6" s="587"/>
      <c r="CV6" s="587"/>
      <c r="CW6" s="587"/>
      <c r="CX6" s="587"/>
      <c r="CY6" s="588"/>
      <c r="CZ6" s="639">
        <v>0.2</v>
      </c>
      <c r="DA6" s="639"/>
      <c r="DB6" s="639"/>
      <c r="DC6" s="639"/>
      <c r="DD6" s="592" t="s">
        <v>214</v>
      </c>
      <c r="DE6" s="587"/>
      <c r="DF6" s="587"/>
      <c r="DG6" s="587"/>
      <c r="DH6" s="587"/>
      <c r="DI6" s="587"/>
      <c r="DJ6" s="587"/>
      <c r="DK6" s="587"/>
      <c r="DL6" s="587"/>
      <c r="DM6" s="587"/>
      <c r="DN6" s="587"/>
      <c r="DO6" s="587"/>
      <c r="DP6" s="588"/>
      <c r="DQ6" s="592">
        <v>2865229</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1354566</v>
      </c>
      <c r="S7" s="587"/>
      <c r="T7" s="587"/>
      <c r="U7" s="587"/>
      <c r="V7" s="587"/>
      <c r="W7" s="587"/>
      <c r="X7" s="587"/>
      <c r="Y7" s="588"/>
      <c r="Z7" s="639">
        <v>0.1</v>
      </c>
      <c r="AA7" s="639"/>
      <c r="AB7" s="639"/>
      <c r="AC7" s="639"/>
      <c r="AD7" s="640">
        <v>1354566</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346434647</v>
      </c>
      <c r="BH7" s="587"/>
      <c r="BI7" s="587"/>
      <c r="BJ7" s="587"/>
      <c r="BK7" s="587"/>
      <c r="BL7" s="587"/>
      <c r="BM7" s="587"/>
      <c r="BN7" s="588"/>
      <c r="BO7" s="639">
        <v>49</v>
      </c>
      <c r="BP7" s="639"/>
      <c r="BQ7" s="639"/>
      <c r="BR7" s="639"/>
      <c r="BS7" s="640">
        <v>7015167</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227151596</v>
      </c>
      <c r="CS7" s="587"/>
      <c r="CT7" s="587"/>
      <c r="CU7" s="587"/>
      <c r="CV7" s="587"/>
      <c r="CW7" s="587"/>
      <c r="CX7" s="587"/>
      <c r="CY7" s="588"/>
      <c r="CZ7" s="639">
        <v>14.6</v>
      </c>
      <c r="DA7" s="639"/>
      <c r="DB7" s="639"/>
      <c r="DC7" s="639"/>
      <c r="DD7" s="592">
        <v>6941216</v>
      </c>
      <c r="DE7" s="587"/>
      <c r="DF7" s="587"/>
      <c r="DG7" s="587"/>
      <c r="DH7" s="587"/>
      <c r="DI7" s="587"/>
      <c r="DJ7" s="587"/>
      <c r="DK7" s="587"/>
      <c r="DL7" s="587"/>
      <c r="DM7" s="587"/>
      <c r="DN7" s="587"/>
      <c r="DO7" s="587"/>
      <c r="DP7" s="588"/>
      <c r="DQ7" s="592">
        <v>74884057</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3005950</v>
      </c>
      <c r="S8" s="587"/>
      <c r="T8" s="587"/>
      <c r="U8" s="587"/>
      <c r="V8" s="587"/>
      <c r="W8" s="587"/>
      <c r="X8" s="587"/>
      <c r="Y8" s="588"/>
      <c r="Z8" s="639">
        <v>0.2</v>
      </c>
      <c r="AA8" s="639"/>
      <c r="AB8" s="639"/>
      <c r="AC8" s="639"/>
      <c r="AD8" s="640">
        <v>3005950</v>
      </c>
      <c r="AE8" s="640"/>
      <c r="AF8" s="640"/>
      <c r="AG8" s="640"/>
      <c r="AH8" s="640"/>
      <c r="AI8" s="640"/>
      <c r="AJ8" s="640"/>
      <c r="AK8" s="640"/>
      <c r="AL8" s="609">
        <v>0.4</v>
      </c>
      <c r="AM8" s="641"/>
      <c r="AN8" s="641"/>
      <c r="AO8" s="642"/>
      <c r="AP8" s="583" t="s">
        <v>219</v>
      </c>
      <c r="AQ8" s="584"/>
      <c r="AR8" s="584"/>
      <c r="AS8" s="584"/>
      <c r="AT8" s="584"/>
      <c r="AU8" s="584"/>
      <c r="AV8" s="584"/>
      <c r="AW8" s="584"/>
      <c r="AX8" s="584"/>
      <c r="AY8" s="584"/>
      <c r="AZ8" s="584"/>
      <c r="BA8" s="584"/>
      <c r="BB8" s="584"/>
      <c r="BC8" s="584"/>
      <c r="BD8" s="584"/>
      <c r="BE8" s="584"/>
      <c r="BF8" s="585"/>
      <c r="BG8" s="586">
        <v>7103952</v>
      </c>
      <c r="BH8" s="587"/>
      <c r="BI8" s="587"/>
      <c r="BJ8" s="587"/>
      <c r="BK8" s="587"/>
      <c r="BL8" s="587"/>
      <c r="BM8" s="587"/>
      <c r="BN8" s="588"/>
      <c r="BO8" s="639">
        <v>1</v>
      </c>
      <c r="BP8" s="639"/>
      <c r="BQ8" s="639"/>
      <c r="BR8" s="639"/>
      <c r="BS8" s="592">
        <v>1630883</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544944410</v>
      </c>
      <c r="CS8" s="587"/>
      <c r="CT8" s="587"/>
      <c r="CU8" s="587"/>
      <c r="CV8" s="587"/>
      <c r="CW8" s="587"/>
      <c r="CX8" s="587"/>
      <c r="CY8" s="588"/>
      <c r="CZ8" s="639">
        <v>35</v>
      </c>
      <c r="DA8" s="639"/>
      <c r="DB8" s="639"/>
      <c r="DC8" s="639"/>
      <c r="DD8" s="592">
        <v>13949832</v>
      </c>
      <c r="DE8" s="587"/>
      <c r="DF8" s="587"/>
      <c r="DG8" s="587"/>
      <c r="DH8" s="587"/>
      <c r="DI8" s="587"/>
      <c r="DJ8" s="587"/>
      <c r="DK8" s="587"/>
      <c r="DL8" s="587"/>
      <c r="DM8" s="587"/>
      <c r="DN8" s="587"/>
      <c r="DO8" s="587"/>
      <c r="DP8" s="588"/>
      <c r="DQ8" s="592">
        <v>297966588</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5292748</v>
      </c>
      <c r="S9" s="587"/>
      <c r="T9" s="587"/>
      <c r="U9" s="587"/>
      <c r="V9" s="587"/>
      <c r="W9" s="587"/>
      <c r="X9" s="587"/>
      <c r="Y9" s="588"/>
      <c r="Z9" s="639">
        <v>0.3</v>
      </c>
      <c r="AA9" s="639"/>
      <c r="AB9" s="639"/>
      <c r="AC9" s="639"/>
      <c r="AD9" s="640">
        <v>5292748</v>
      </c>
      <c r="AE9" s="640"/>
      <c r="AF9" s="640"/>
      <c r="AG9" s="640"/>
      <c r="AH9" s="640"/>
      <c r="AI9" s="640"/>
      <c r="AJ9" s="640"/>
      <c r="AK9" s="640"/>
      <c r="AL9" s="609">
        <v>0.7</v>
      </c>
      <c r="AM9" s="641"/>
      <c r="AN9" s="641"/>
      <c r="AO9" s="642"/>
      <c r="AP9" s="583" t="s">
        <v>222</v>
      </c>
      <c r="AQ9" s="584"/>
      <c r="AR9" s="584"/>
      <c r="AS9" s="584"/>
      <c r="AT9" s="584"/>
      <c r="AU9" s="584"/>
      <c r="AV9" s="584"/>
      <c r="AW9" s="584"/>
      <c r="AX9" s="584"/>
      <c r="AY9" s="584"/>
      <c r="AZ9" s="584"/>
      <c r="BA9" s="584"/>
      <c r="BB9" s="584"/>
      <c r="BC9" s="584"/>
      <c r="BD9" s="584"/>
      <c r="BE9" s="584"/>
      <c r="BF9" s="585"/>
      <c r="BG9" s="586">
        <v>281123612</v>
      </c>
      <c r="BH9" s="587"/>
      <c r="BI9" s="587"/>
      <c r="BJ9" s="587"/>
      <c r="BK9" s="587"/>
      <c r="BL9" s="587"/>
      <c r="BM9" s="587"/>
      <c r="BN9" s="588"/>
      <c r="BO9" s="639">
        <v>39.700000000000003</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90550921</v>
      </c>
      <c r="CS9" s="587"/>
      <c r="CT9" s="587"/>
      <c r="CU9" s="587"/>
      <c r="CV9" s="587"/>
      <c r="CW9" s="587"/>
      <c r="CX9" s="587"/>
      <c r="CY9" s="588"/>
      <c r="CZ9" s="639">
        <v>5.8</v>
      </c>
      <c r="DA9" s="639"/>
      <c r="DB9" s="639"/>
      <c r="DC9" s="639"/>
      <c r="DD9" s="592">
        <v>5253442</v>
      </c>
      <c r="DE9" s="587"/>
      <c r="DF9" s="587"/>
      <c r="DG9" s="587"/>
      <c r="DH9" s="587"/>
      <c r="DI9" s="587"/>
      <c r="DJ9" s="587"/>
      <c r="DK9" s="587"/>
      <c r="DL9" s="587"/>
      <c r="DM9" s="587"/>
      <c r="DN9" s="587"/>
      <c r="DO9" s="587"/>
      <c r="DP9" s="588"/>
      <c r="DQ9" s="592">
        <v>76520588</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33488285</v>
      </c>
      <c r="S10" s="587"/>
      <c r="T10" s="587"/>
      <c r="U10" s="587"/>
      <c r="V10" s="587"/>
      <c r="W10" s="587"/>
      <c r="X10" s="587"/>
      <c r="Y10" s="588"/>
      <c r="Z10" s="639">
        <v>2.1</v>
      </c>
      <c r="AA10" s="639"/>
      <c r="AB10" s="639"/>
      <c r="AC10" s="639"/>
      <c r="AD10" s="640">
        <v>33488285</v>
      </c>
      <c r="AE10" s="640"/>
      <c r="AF10" s="640"/>
      <c r="AG10" s="640"/>
      <c r="AH10" s="640"/>
      <c r="AI10" s="640"/>
      <c r="AJ10" s="640"/>
      <c r="AK10" s="640"/>
      <c r="AL10" s="609">
        <v>4.5</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11873203</v>
      </c>
      <c r="BH10" s="587"/>
      <c r="BI10" s="587"/>
      <c r="BJ10" s="587"/>
      <c r="BK10" s="587"/>
      <c r="BL10" s="587"/>
      <c r="BM10" s="587"/>
      <c r="BN10" s="588"/>
      <c r="BO10" s="639">
        <v>1.7</v>
      </c>
      <c r="BP10" s="639"/>
      <c r="BQ10" s="639"/>
      <c r="BR10" s="639"/>
      <c r="BS10" s="592">
        <v>581820</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1969151</v>
      </c>
      <c r="CS10" s="587"/>
      <c r="CT10" s="587"/>
      <c r="CU10" s="587"/>
      <c r="CV10" s="587"/>
      <c r="CW10" s="587"/>
      <c r="CX10" s="587"/>
      <c r="CY10" s="588"/>
      <c r="CZ10" s="639">
        <v>0.1</v>
      </c>
      <c r="DA10" s="639"/>
      <c r="DB10" s="639"/>
      <c r="DC10" s="639"/>
      <c r="DD10" s="592" t="s">
        <v>111</v>
      </c>
      <c r="DE10" s="587"/>
      <c r="DF10" s="587"/>
      <c r="DG10" s="587"/>
      <c r="DH10" s="587"/>
      <c r="DI10" s="587"/>
      <c r="DJ10" s="587"/>
      <c r="DK10" s="587"/>
      <c r="DL10" s="587"/>
      <c r="DM10" s="587"/>
      <c r="DN10" s="587"/>
      <c r="DO10" s="587"/>
      <c r="DP10" s="588"/>
      <c r="DQ10" s="592">
        <v>375547</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v>154686</v>
      </c>
      <c r="S11" s="587"/>
      <c r="T11" s="587"/>
      <c r="U11" s="587"/>
      <c r="V11" s="587"/>
      <c r="W11" s="587"/>
      <c r="X11" s="587"/>
      <c r="Y11" s="588"/>
      <c r="Z11" s="639">
        <v>0</v>
      </c>
      <c r="AA11" s="639"/>
      <c r="AB11" s="639"/>
      <c r="AC11" s="639"/>
      <c r="AD11" s="640">
        <v>154686</v>
      </c>
      <c r="AE11" s="640"/>
      <c r="AF11" s="640"/>
      <c r="AG11" s="640"/>
      <c r="AH11" s="640"/>
      <c r="AI11" s="640"/>
      <c r="AJ11" s="640"/>
      <c r="AK11" s="640"/>
      <c r="AL11" s="609">
        <v>0</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46333880</v>
      </c>
      <c r="BH11" s="587"/>
      <c r="BI11" s="587"/>
      <c r="BJ11" s="587"/>
      <c r="BK11" s="587"/>
      <c r="BL11" s="587"/>
      <c r="BM11" s="587"/>
      <c r="BN11" s="588"/>
      <c r="BO11" s="639">
        <v>6.6</v>
      </c>
      <c r="BP11" s="639"/>
      <c r="BQ11" s="639"/>
      <c r="BR11" s="639"/>
      <c r="BS11" s="592">
        <v>4802464</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1689073</v>
      </c>
      <c r="CS11" s="587"/>
      <c r="CT11" s="587"/>
      <c r="CU11" s="587"/>
      <c r="CV11" s="587"/>
      <c r="CW11" s="587"/>
      <c r="CX11" s="587"/>
      <c r="CY11" s="588"/>
      <c r="CZ11" s="639">
        <v>0.1</v>
      </c>
      <c r="DA11" s="639"/>
      <c r="DB11" s="639"/>
      <c r="DC11" s="639"/>
      <c r="DD11" s="592">
        <v>149563</v>
      </c>
      <c r="DE11" s="587"/>
      <c r="DF11" s="587"/>
      <c r="DG11" s="587"/>
      <c r="DH11" s="587"/>
      <c r="DI11" s="587"/>
      <c r="DJ11" s="587"/>
      <c r="DK11" s="587"/>
      <c r="DL11" s="587"/>
      <c r="DM11" s="587"/>
      <c r="DN11" s="587"/>
      <c r="DO11" s="587"/>
      <c r="DP11" s="588"/>
      <c r="DQ11" s="592">
        <v>1572157</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262020652</v>
      </c>
      <c r="BH12" s="587"/>
      <c r="BI12" s="587"/>
      <c r="BJ12" s="587"/>
      <c r="BK12" s="587"/>
      <c r="BL12" s="587"/>
      <c r="BM12" s="587"/>
      <c r="BN12" s="588"/>
      <c r="BO12" s="639">
        <v>37</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74383618</v>
      </c>
      <c r="CS12" s="587"/>
      <c r="CT12" s="587"/>
      <c r="CU12" s="587"/>
      <c r="CV12" s="587"/>
      <c r="CW12" s="587"/>
      <c r="CX12" s="587"/>
      <c r="CY12" s="588"/>
      <c r="CZ12" s="639">
        <v>4.8</v>
      </c>
      <c r="DA12" s="639"/>
      <c r="DB12" s="639"/>
      <c r="DC12" s="639"/>
      <c r="DD12" s="592">
        <v>4181548</v>
      </c>
      <c r="DE12" s="587"/>
      <c r="DF12" s="587"/>
      <c r="DG12" s="587"/>
      <c r="DH12" s="587"/>
      <c r="DI12" s="587"/>
      <c r="DJ12" s="587"/>
      <c r="DK12" s="587"/>
      <c r="DL12" s="587"/>
      <c r="DM12" s="587"/>
      <c r="DN12" s="587"/>
      <c r="DO12" s="587"/>
      <c r="DP12" s="588"/>
      <c r="DQ12" s="592">
        <v>14357451</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4152992</v>
      </c>
      <c r="S13" s="587"/>
      <c r="T13" s="587"/>
      <c r="U13" s="587"/>
      <c r="V13" s="587"/>
      <c r="W13" s="587"/>
      <c r="X13" s="587"/>
      <c r="Y13" s="588"/>
      <c r="Z13" s="639">
        <v>0.3</v>
      </c>
      <c r="AA13" s="639"/>
      <c r="AB13" s="639"/>
      <c r="AC13" s="639"/>
      <c r="AD13" s="640">
        <v>4152992</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260966546</v>
      </c>
      <c r="BH13" s="587"/>
      <c r="BI13" s="587"/>
      <c r="BJ13" s="587"/>
      <c r="BK13" s="587"/>
      <c r="BL13" s="587"/>
      <c r="BM13" s="587"/>
      <c r="BN13" s="588"/>
      <c r="BO13" s="639">
        <v>36.9</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250050870</v>
      </c>
      <c r="CS13" s="587"/>
      <c r="CT13" s="587"/>
      <c r="CU13" s="587"/>
      <c r="CV13" s="587"/>
      <c r="CW13" s="587"/>
      <c r="CX13" s="587"/>
      <c r="CY13" s="588"/>
      <c r="CZ13" s="639">
        <v>16</v>
      </c>
      <c r="DA13" s="639"/>
      <c r="DB13" s="639"/>
      <c r="DC13" s="639"/>
      <c r="DD13" s="592">
        <v>125847061</v>
      </c>
      <c r="DE13" s="587"/>
      <c r="DF13" s="587"/>
      <c r="DG13" s="587"/>
      <c r="DH13" s="587"/>
      <c r="DI13" s="587"/>
      <c r="DJ13" s="587"/>
      <c r="DK13" s="587"/>
      <c r="DL13" s="587"/>
      <c r="DM13" s="587"/>
      <c r="DN13" s="587"/>
      <c r="DO13" s="587"/>
      <c r="DP13" s="588"/>
      <c r="DQ13" s="592">
        <v>147267772</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v>11275402</v>
      </c>
      <c r="S14" s="587"/>
      <c r="T14" s="587"/>
      <c r="U14" s="587"/>
      <c r="V14" s="587"/>
      <c r="W14" s="587"/>
      <c r="X14" s="587"/>
      <c r="Y14" s="588"/>
      <c r="Z14" s="639">
        <v>0.7</v>
      </c>
      <c r="AA14" s="639"/>
      <c r="AB14" s="639"/>
      <c r="AC14" s="639"/>
      <c r="AD14" s="640">
        <v>11275402</v>
      </c>
      <c r="AE14" s="640"/>
      <c r="AF14" s="640"/>
      <c r="AG14" s="640"/>
      <c r="AH14" s="640"/>
      <c r="AI14" s="640"/>
      <c r="AJ14" s="640"/>
      <c r="AK14" s="640"/>
      <c r="AL14" s="609">
        <v>1.5</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1915259</v>
      </c>
      <c r="BH14" s="587"/>
      <c r="BI14" s="587"/>
      <c r="BJ14" s="587"/>
      <c r="BK14" s="587"/>
      <c r="BL14" s="587"/>
      <c r="BM14" s="587"/>
      <c r="BN14" s="588"/>
      <c r="BO14" s="639">
        <v>0.3</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38745723</v>
      </c>
      <c r="CS14" s="587"/>
      <c r="CT14" s="587"/>
      <c r="CU14" s="587"/>
      <c r="CV14" s="587"/>
      <c r="CW14" s="587"/>
      <c r="CX14" s="587"/>
      <c r="CY14" s="588"/>
      <c r="CZ14" s="639">
        <v>2.5</v>
      </c>
      <c r="DA14" s="639"/>
      <c r="DB14" s="639"/>
      <c r="DC14" s="639"/>
      <c r="DD14" s="592">
        <v>3179574</v>
      </c>
      <c r="DE14" s="587"/>
      <c r="DF14" s="587"/>
      <c r="DG14" s="587"/>
      <c r="DH14" s="587"/>
      <c r="DI14" s="587"/>
      <c r="DJ14" s="587"/>
      <c r="DK14" s="587"/>
      <c r="DL14" s="587"/>
      <c r="DM14" s="587"/>
      <c r="DN14" s="587"/>
      <c r="DO14" s="587"/>
      <c r="DP14" s="588"/>
      <c r="DQ14" s="592">
        <v>36275775</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2766430</v>
      </c>
      <c r="S15" s="587"/>
      <c r="T15" s="587"/>
      <c r="U15" s="587"/>
      <c r="V15" s="587"/>
      <c r="W15" s="587"/>
      <c r="X15" s="587"/>
      <c r="Y15" s="588"/>
      <c r="Z15" s="639">
        <v>0.2</v>
      </c>
      <c r="AA15" s="639"/>
      <c r="AB15" s="639"/>
      <c r="AC15" s="639"/>
      <c r="AD15" s="640">
        <v>2766430</v>
      </c>
      <c r="AE15" s="640"/>
      <c r="AF15" s="640"/>
      <c r="AG15" s="640"/>
      <c r="AH15" s="640"/>
      <c r="AI15" s="640"/>
      <c r="AJ15" s="640"/>
      <c r="AK15" s="640"/>
      <c r="AL15" s="609">
        <v>0.4</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24513888</v>
      </c>
      <c r="BH15" s="587"/>
      <c r="BI15" s="587"/>
      <c r="BJ15" s="587"/>
      <c r="BK15" s="587"/>
      <c r="BL15" s="587"/>
      <c r="BM15" s="587"/>
      <c r="BN15" s="588"/>
      <c r="BO15" s="639">
        <v>3.5</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128742236</v>
      </c>
      <c r="CS15" s="587"/>
      <c r="CT15" s="587"/>
      <c r="CU15" s="587"/>
      <c r="CV15" s="587"/>
      <c r="CW15" s="587"/>
      <c r="CX15" s="587"/>
      <c r="CY15" s="588"/>
      <c r="CZ15" s="639">
        <v>8.3000000000000007</v>
      </c>
      <c r="DA15" s="639"/>
      <c r="DB15" s="639"/>
      <c r="DC15" s="639"/>
      <c r="DD15" s="592">
        <v>25398318</v>
      </c>
      <c r="DE15" s="587"/>
      <c r="DF15" s="587"/>
      <c r="DG15" s="587"/>
      <c r="DH15" s="587"/>
      <c r="DI15" s="587"/>
      <c r="DJ15" s="587"/>
      <c r="DK15" s="587"/>
      <c r="DL15" s="587"/>
      <c r="DM15" s="587"/>
      <c r="DN15" s="587"/>
      <c r="DO15" s="587"/>
      <c r="DP15" s="588"/>
      <c r="DQ15" s="592">
        <v>101195975</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22518620</v>
      </c>
      <c r="S16" s="587"/>
      <c r="T16" s="587"/>
      <c r="U16" s="587"/>
      <c r="V16" s="587"/>
      <c r="W16" s="587"/>
      <c r="X16" s="587"/>
      <c r="Y16" s="588"/>
      <c r="Z16" s="639">
        <v>1.4</v>
      </c>
      <c r="AA16" s="639"/>
      <c r="AB16" s="639"/>
      <c r="AC16" s="639"/>
      <c r="AD16" s="640">
        <v>21042097</v>
      </c>
      <c r="AE16" s="640"/>
      <c r="AF16" s="640"/>
      <c r="AG16" s="640"/>
      <c r="AH16" s="640"/>
      <c r="AI16" s="640"/>
      <c r="AJ16" s="640"/>
      <c r="AK16" s="640"/>
      <c r="AL16" s="609">
        <v>2.8</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21042097</v>
      </c>
      <c r="S17" s="587"/>
      <c r="T17" s="587"/>
      <c r="U17" s="587"/>
      <c r="V17" s="587"/>
      <c r="W17" s="587"/>
      <c r="X17" s="587"/>
      <c r="Y17" s="588"/>
      <c r="Z17" s="639">
        <v>1.3</v>
      </c>
      <c r="AA17" s="639"/>
      <c r="AB17" s="639"/>
      <c r="AC17" s="639"/>
      <c r="AD17" s="640">
        <v>21042097</v>
      </c>
      <c r="AE17" s="640"/>
      <c r="AF17" s="640"/>
      <c r="AG17" s="640"/>
      <c r="AH17" s="640"/>
      <c r="AI17" s="640"/>
      <c r="AJ17" s="640"/>
      <c r="AK17" s="640"/>
      <c r="AL17" s="609">
        <v>2.8</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179284871</v>
      </c>
      <c r="CS17" s="587"/>
      <c r="CT17" s="587"/>
      <c r="CU17" s="587"/>
      <c r="CV17" s="587"/>
      <c r="CW17" s="587"/>
      <c r="CX17" s="587"/>
      <c r="CY17" s="588"/>
      <c r="CZ17" s="639">
        <v>11.5</v>
      </c>
      <c r="DA17" s="639"/>
      <c r="DB17" s="639"/>
      <c r="DC17" s="639"/>
      <c r="DD17" s="592" t="s">
        <v>111</v>
      </c>
      <c r="DE17" s="587"/>
      <c r="DF17" s="587"/>
      <c r="DG17" s="587"/>
      <c r="DH17" s="587"/>
      <c r="DI17" s="587"/>
      <c r="DJ17" s="587"/>
      <c r="DK17" s="587"/>
      <c r="DL17" s="587"/>
      <c r="DM17" s="587"/>
      <c r="DN17" s="587"/>
      <c r="DO17" s="587"/>
      <c r="DP17" s="588"/>
      <c r="DQ17" s="592">
        <v>164222127</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1475368</v>
      </c>
      <c r="S18" s="587"/>
      <c r="T18" s="587"/>
      <c r="U18" s="587"/>
      <c r="V18" s="587"/>
      <c r="W18" s="587"/>
      <c r="X18" s="587"/>
      <c r="Y18" s="588"/>
      <c r="Z18" s="639">
        <v>0.1</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v>17840555</v>
      </c>
      <c r="CS18" s="587"/>
      <c r="CT18" s="587"/>
      <c r="CU18" s="587"/>
      <c r="CV18" s="587"/>
      <c r="CW18" s="587"/>
      <c r="CX18" s="587"/>
      <c r="CY18" s="588"/>
      <c r="CZ18" s="639">
        <v>1.1000000000000001</v>
      </c>
      <c r="DA18" s="639"/>
      <c r="DB18" s="639"/>
      <c r="DC18" s="639"/>
      <c r="DD18" s="592" t="s">
        <v>111</v>
      </c>
      <c r="DE18" s="587"/>
      <c r="DF18" s="587"/>
      <c r="DG18" s="587"/>
      <c r="DH18" s="587"/>
      <c r="DI18" s="587"/>
      <c r="DJ18" s="587"/>
      <c r="DK18" s="587"/>
      <c r="DL18" s="587"/>
      <c r="DM18" s="587"/>
      <c r="DN18" s="587"/>
      <c r="DO18" s="587"/>
      <c r="DP18" s="588"/>
      <c r="DQ18" s="592">
        <v>16034353</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1155</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72477848</v>
      </c>
      <c r="BH19" s="587"/>
      <c r="BI19" s="587"/>
      <c r="BJ19" s="587"/>
      <c r="BK19" s="587"/>
      <c r="BL19" s="587"/>
      <c r="BM19" s="587"/>
      <c r="BN19" s="588"/>
      <c r="BO19" s="639">
        <v>10.199999999999999</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799779483</v>
      </c>
      <c r="S20" s="587"/>
      <c r="T20" s="587"/>
      <c r="U20" s="587"/>
      <c r="V20" s="587"/>
      <c r="W20" s="587"/>
      <c r="X20" s="587"/>
      <c r="Y20" s="588"/>
      <c r="Z20" s="639">
        <v>50</v>
      </c>
      <c r="AA20" s="639"/>
      <c r="AB20" s="639"/>
      <c r="AC20" s="639"/>
      <c r="AD20" s="640">
        <v>743250531</v>
      </c>
      <c r="AE20" s="640"/>
      <c r="AF20" s="640"/>
      <c r="AG20" s="640"/>
      <c r="AH20" s="640"/>
      <c r="AI20" s="640"/>
      <c r="AJ20" s="640"/>
      <c r="AK20" s="640"/>
      <c r="AL20" s="609">
        <v>98.9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72477848</v>
      </c>
      <c r="BH20" s="587"/>
      <c r="BI20" s="587"/>
      <c r="BJ20" s="587"/>
      <c r="BK20" s="587"/>
      <c r="BL20" s="587"/>
      <c r="BM20" s="587"/>
      <c r="BN20" s="588"/>
      <c r="BO20" s="639">
        <v>10.199999999999999</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1558218510</v>
      </c>
      <c r="CS20" s="587"/>
      <c r="CT20" s="587"/>
      <c r="CU20" s="587"/>
      <c r="CV20" s="587"/>
      <c r="CW20" s="587"/>
      <c r="CX20" s="587"/>
      <c r="CY20" s="588"/>
      <c r="CZ20" s="639">
        <v>100</v>
      </c>
      <c r="DA20" s="639"/>
      <c r="DB20" s="639"/>
      <c r="DC20" s="639"/>
      <c r="DD20" s="592">
        <v>184900554</v>
      </c>
      <c r="DE20" s="587"/>
      <c r="DF20" s="587"/>
      <c r="DG20" s="587"/>
      <c r="DH20" s="587"/>
      <c r="DI20" s="587"/>
      <c r="DJ20" s="587"/>
      <c r="DK20" s="587"/>
      <c r="DL20" s="587"/>
      <c r="DM20" s="587"/>
      <c r="DN20" s="587"/>
      <c r="DO20" s="587"/>
      <c r="DP20" s="588"/>
      <c r="DQ20" s="592">
        <v>933537619</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1058391</v>
      </c>
      <c r="S21" s="587"/>
      <c r="T21" s="587"/>
      <c r="U21" s="587"/>
      <c r="V21" s="587"/>
      <c r="W21" s="587"/>
      <c r="X21" s="587"/>
      <c r="Y21" s="588"/>
      <c r="Z21" s="639">
        <v>0.1</v>
      </c>
      <c r="AA21" s="639"/>
      <c r="AB21" s="639"/>
      <c r="AC21" s="639"/>
      <c r="AD21" s="640">
        <v>1058391</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77707</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27364379</v>
      </c>
      <c r="S22" s="587"/>
      <c r="T22" s="587"/>
      <c r="U22" s="587"/>
      <c r="V22" s="587"/>
      <c r="W22" s="587"/>
      <c r="X22" s="587"/>
      <c r="Y22" s="588"/>
      <c r="Z22" s="639">
        <v>1.7</v>
      </c>
      <c r="AA22" s="639"/>
      <c r="AB22" s="639"/>
      <c r="AC22" s="639"/>
      <c r="AD22" s="640">
        <v>79369</v>
      </c>
      <c r="AE22" s="640"/>
      <c r="AF22" s="640"/>
      <c r="AG22" s="640"/>
      <c r="AH22" s="640"/>
      <c r="AI22" s="640"/>
      <c r="AJ22" s="640"/>
      <c r="AK22" s="640"/>
      <c r="AL22" s="609">
        <v>0</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v>17347713</v>
      </c>
      <c r="BH22" s="587"/>
      <c r="BI22" s="587"/>
      <c r="BJ22" s="587"/>
      <c r="BK22" s="587"/>
      <c r="BL22" s="587"/>
      <c r="BM22" s="587"/>
      <c r="BN22" s="588"/>
      <c r="BO22" s="639">
        <v>2.5</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33832125</v>
      </c>
      <c r="S23" s="587"/>
      <c r="T23" s="587"/>
      <c r="U23" s="587"/>
      <c r="V23" s="587"/>
      <c r="W23" s="587"/>
      <c r="X23" s="587"/>
      <c r="Y23" s="588"/>
      <c r="Z23" s="639">
        <v>2.1</v>
      </c>
      <c r="AA23" s="639"/>
      <c r="AB23" s="639"/>
      <c r="AC23" s="639"/>
      <c r="AD23" s="640">
        <v>4510227</v>
      </c>
      <c r="AE23" s="640"/>
      <c r="AF23" s="640"/>
      <c r="AG23" s="640"/>
      <c r="AH23" s="640"/>
      <c r="AI23" s="640"/>
      <c r="AJ23" s="640"/>
      <c r="AK23" s="640"/>
      <c r="AL23" s="609">
        <v>0.6</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55052428</v>
      </c>
      <c r="BH23" s="587"/>
      <c r="BI23" s="587"/>
      <c r="BJ23" s="587"/>
      <c r="BK23" s="587"/>
      <c r="BL23" s="587"/>
      <c r="BM23" s="587"/>
      <c r="BN23" s="588"/>
      <c r="BO23" s="639">
        <v>7.8</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9722240</v>
      </c>
      <c r="S24" s="587"/>
      <c r="T24" s="587"/>
      <c r="U24" s="587"/>
      <c r="V24" s="587"/>
      <c r="W24" s="587"/>
      <c r="X24" s="587"/>
      <c r="Y24" s="588"/>
      <c r="Z24" s="639">
        <v>0.6</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734943433</v>
      </c>
      <c r="CS24" s="637"/>
      <c r="CT24" s="637"/>
      <c r="CU24" s="637"/>
      <c r="CV24" s="637"/>
      <c r="CW24" s="637"/>
      <c r="CX24" s="637"/>
      <c r="CY24" s="684"/>
      <c r="CZ24" s="688">
        <v>47.2</v>
      </c>
      <c r="DA24" s="689"/>
      <c r="DB24" s="689"/>
      <c r="DC24" s="690"/>
      <c r="DD24" s="683">
        <v>483822518</v>
      </c>
      <c r="DE24" s="637"/>
      <c r="DF24" s="637"/>
      <c r="DG24" s="637"/>
      <c r="DH24" s="637"/>
      <c r="DI24" s="637"/>
      <c r="DJ24" s="637"/>
      <c r="DK24" s="684"/>
      <c r="DL24" s="683">
        <v>476231973</v>
      </c>
      <c r="DM24" s="637"/>
      <c r="DN24" s="637"/>
      <c r="DO24" s="637"/>
      <c r="DP24" s="637"/>
      <c r="DQ24" s="637"/>
      <c r="DR24" s="637"/>
      <c r="DS24" s="637"/>
      <c r="DT24" s="637"/>
      <c r="DU24" s="637"/>
      <c r="DV24" s="684"/>
      <c r="DW24" s="685">
        <v>57.7</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244007336</v>
      </c>
      <c r="S25" s="587"/>
      <c r="T25" s="587"/>
      <c r="U25" s="587"/>
      <c r="V25" s="587"/>
      <c r="W25" s="587"/>
      <c r="X25" s="587"/>
      <c r="Y25" s="588"/>
      <c r="Z25" s="639">
        <v>15.3</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191374989</v>
      </c>
      <c r="CS25" s="605"/>
      <c r="CT25" s="605"/>
      <c r="CU25" s="605"/>
      <c r="CV25" s="605"/>
      <c r="CW25" s="605"/>
      <c r="CX25" s="605"/>
      <c r="CY25" s="606"/>
      <c r="CZ25" s="589">
        <v>12.3</v>
      </c>
      <c r="DA25" s="607"/>
      <c r="DB25" s="607"/>
      <c r="DC25" s="608"/>
      <c r="DD25" s="592">
        <v>172679265</v>
      </c>
      <c r="DE25" s="605"/>
      <c r="DF25" s="605"/>
      <c r="DG25" s="605"/>
      <c r="DH25" s="605"/>
      <c r="DI25" s="605"/>
      <c r="DJ25" s="605"/>
      <c r="DK25" s="606"/>
      <c r="DL25" s="592">
        <v>169584308</v>
      </c>
      <c r="DM25" s="605"/>
      <c r="DN25" s="605"/>
      <c r="DO25" s="605"/>
      <c r="DP25" s="605"/>
      <c r="DQ25" s="605"/>
      <c r="DR25" s="605"/>
      <c r="DS25" s="605"/>
      <c r="DT25" s="605"/>
      <c r="DU25" s="605"/>
      <c r="DV25" s="606"/>
      <c r="DW25" s="609">
        <v>20.5</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v>599066</v>
      </c>
      <c r="S26" s="587"/>
      <c r="T26" s="587"/>
      <c r="U26" s="587"/>
      <c r="V26" s="587"/>
      <c r="W26" s="587"/>
      <c r="X26" s="587"/>
      <c r="Y26" s="588"/>
      <c r="Z26" s="639">
        <v>0</v>
      </c>
      <c r="AA26" s="639"/>
      <c r="AB26" s="639"/>
      <c r="AC26" s="639"/>
      <c r="AD26" s="640">
        <v>599066</v>
      </c>
      <c r="AE26" s="640"/>
      <c r="AF26" s="640"/>
      <c r="AG26" s="640"/>
      <c r="AH26" s="640"/>
      <c r="AI26" s="640"/>
      <c r="AJ26" s="640"/>
      <c r="AK26" s="640"/>
      <c r="AL26" s="609">
        <v>0.1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131714675</v>
      </c>
      <c r="CS26" s="587"/>
      <c r="CT26" s="587"/>
      <c r="CU26" s="587"/>
      <c r="CV26" s="587"/>
      <c r="CW26" s="587"/>
      <c r="CX26" s="587"/>
      <c r="CY26" s="588"/>
      <c r="CZ26" s="589">
        <v>8.5</v>
      </c>
      <c r="DA26" s="607"/>
      <c r="DB26" s="607"/>
      <c r="DC26" s="608"/>
      <c r="DD26" s="592">
        <v>120968128</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47361997</v>
      </c>
      <c r="S27" s="587"/>
      <c r="T27" s="587"/>
      <c r="U27" s="587"/>
      <c r="V27" s="587"/>
      <c r="W27" s="587"/>
      <c r="X27" s="587"/>
      <c r="Y27" s="588"/>
      <c r="Z27" s="639">
        <v>3</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707362294</v>
      </c>
      <c r="BH27" s="587"/>
      <c r="BI27" s="587"/>
      <c r="BJ27" s="587"/>
      <c r="BK27" s="587"/>
      <c r="BL27" s="587"/>
      <c r="BM27" s="587"/>
      <c r="BN27" s="588"/>
      <c r="BO27" s="639">
        <v>100</v>
      </c>
      <c r="BP27" s="639"/>
      <c r="BQ27" s="639"/>
      <c r="BR27" s="639"/>
      <c r="BS27" s="592">
        <v>7015167</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365024731</v>
      </c>
      <c r="CS27" s="605"/>
      <c r="CT27" s="605"/>
      <c r="CU27" s="605"/>
      <c r="CV27" s="605"/>
      <c r="CW27" s="605"/>
      <c r="CX27" s="605"/>
      <c r="CY27" s="606"/>
      <c r="CZ27" s="589">
        <v>23.4</v>
      </c>
      <c r="DA27" s="607"/>
      <c r="DB27" s="607"/>
      <c r="DC27" s="608"/>
      <c r="DD27" s="592">
        <v>147662284</v>
      </c>
      <c r="DE27" s="605"/>
      <c r="DF27" s="605"/>
      <c r="DG27" s="605"/>
      <c r="DH27" s="605"/>
      <c r="DI27" s="605"/>
      <c r="DJ27" s="605"/>
      <c r="DK27" s="606"/>
      <c r="DL27" s="592">
        <v>147660895</v>
      </c>
      <c r="DM27" s="605"/>
      <c r="DN27" s="605"/>
      <c r="DO27" s="605"/>
      <c r="DP27" s="605"/>
      <c r="DQ27" s="605"/>
      <c r="DR27" s="605"/>
      <c r="DS27" s="605"/>
      <c r="DT27" s="605"/>
      <c r="DU27" s="605"/>
      <c r="DV27" s="606"/>
      <c r="DW27" s="609">
        <v>17.899999999999999</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10768468</v>
      </c>
      <c r="S28" s="587"/>
      <c r="T28" s="587"/>
      <c r="U28" s="587"/>
      <c r="V28" s="587"/>
      <c r="W28" s="587"/>
      <c r="X28" s="587"/>
      <c r="Y28" s="588"/>
      <c r="Z28" s="639">
        <v>0.7</v>
      </c>
      <c r="AA28" s="639"/>
      <c r="AB28" s="639"/>
      <c r="AC28" s="639"/>
      <c r="AD28" s="640">
        <v>1078457</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178543713</v>
      </c>
      <c r="CS28" s="587"/>
      <c r="CT28" s="587"/>
      <c r="CU28" s="587"/>
      <c r="CV28" s="587"/>
      <c r="CW28" s="587"/>
      <c r="CX28" s="587"/>
      <c r="CY28" s="588"/>
      <c r="CZ28" s="589">
        <v>11.5</v>
      </c>
      <c r="DA28" s="607"/>
      <c r="DB28" s="607"/>
      <c r="DC28" s="608"/>
      <c r="DD28" s="592">
        <v>163480969</v>
      </c>
      <c r="DE28" s="587"/>
      <c r="DF28" s="587"/>
      <c r="DG28" s="587"/>
      <c r="DH28" s="587"/>
      <c r="DI28" s="587"/>
      <c r="DJ28" s="587"/>
      <c r="DK28" s="588"/>
      <c r="DL28" s="592">
        <v>158986770</v>
      </c>
      <c r="DM28" s="587"/>
      <c r="DN28" s="587"/>
      <c r="DO28" s="587"/>
      <c r="DP28" s="587"/>
      <c r="DQ28" s="587"/>
      <c r="DR28" s="587"/>
      <c r="DS28" s="587"/>
      <c r="DT28" s="587"/>
      <c r="DU28" s="587"/>
      <c r="DV28" s="588"/>
      <c r="DW28" s="609">
        <v>19.3</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434067</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178353157</v>
      </c>
      <c r="CS29" s="605"/>
      <c r="CT29" s="605"/>
      <c r="CU29" s="605"/>
      <c r="CV29" s="605"/>
      <c r="CW29" s="605"/>
      <c r="CX29" s="605"/>
      <c r="CY29" s="606"/>
      <c r="CZ29" s="589">
        <v>11.4</v>
      </c>
      <c r="DA29" s="607"/>
      <c r="DB29" s="607"/>
      <c r="DC29" s="608"/>
      <c r="DD29" s="592">
        <v>163290413</v>
      </c>
      <c r="DE29" s="605"/>
      <c r="DF29" s="605"/>
      <c r="DG29" s="605"/>
      <c r="DH29" s="605"/>
      <c r="DI29" s="605"/>
      <c r="DJ29" s="605"/>
      <c r="DK29" s="606"/>
      <c r="DL29" s="592">
        <v>158796214</v>
      </c>
      <c r="DM29" s="605"/>
      <c r="DN29" s="605"/>
      <c r="DO29" s="605"/>
      <c r="DP29" s="605"/>
      <c r="DQ29" s="605"/>
      <c r="DR29" s="605"/>
      <c r="DS29" s="605"/>
      <c r="DT29" s="605"/>
      <c r="DU29" s="605"/>
      <c r="DV29" s="606"/>
      <c r="DW29" s="609">
        <v>19.2</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19538692</v>
      </c>
      <c r="S30" s="587"/>
      <c r="T30" s="587"/>
      <c r="U30" s="587"/>
      <c r="V30" s="587"/>
      <c r="W30" s="587"/>
      <c r="X30" s="587"/>
      <c r="Y30" s="588"/>
      <c r="Z30" s="639">
        <v>1.2</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99.3</v>
      </c>
      <c r="BH30" s="653"/>
      <c r="BI30" s="653"/>
      <c r="BJ30" s="653"/>
      <c r="BK30" s="653"/>
      <c r="BL30" s="653"/>
      <c r="BM30" s="654">
        <v>98.5</v>
      </c>
      <c r="BN30" s="653"/>
      <c r="BO30" s="653"/>
      <c r="BP30" s="653"/>
      <c r="BQ30" s="655"/>
      <c r="BR30" s="652">
        <v>99.2</v>
      </c>
      <c r="BS30" s="653"/>
      <c r="BT30" s="653"/>
      <c r="BU30" s="653"/>
      <c r="BV30" s="653"/>
      <c r="BW30" s="653"/>
      <c r="BX30" s="654">
        <v>98.2</v>
      </c>
      <c r="BY30" s="653"/>
      <c r="BZ30" s="653"/>
      <c r="CA30" s="653"/>
      <c r="CB30" s="655"/>
      <c r="CD30" s="658"/>
      <c r="CE30" s="659"/>
      <c r="CF30" s="623" t="s">
        <v>291</v>
      </c>
      <c r="CG30" s="620"/>
      <c r="CH30" s="620"/>
      <c r="CI30" s="620"/>
      <c r="CJ30" s="620"/>
      <c r="CK30" s="620"/>
      <c r="CL30" s="620"/>
      <c r="CM30" s="620"/>
      <c r="CN30" s="620"/>
      <c r="CO30" s="620"/>
      <c r="CP30" s="620"/>
      <c r="CQ30" s="621"/>
      <c r="CR30" s="586">
        <v>140571483</v>
      </c>
      <c r="CS30" s="587"/>
      <c r="CT30" s="587"/>
      <c r="CU30" s="587"/>
      <c r="CV30" s="587"/>
      <c r="CW30" s="587"/>
      <c r="CX30" s="587"/>
      <c r="CY30" s="588"/>
      <c r="CZ30" s="589">
        <v>9</v>
      </c>
      <c r="DA30" s="607"/>
      <c r="DB30" s="607"/>
      <c r="DC30" s="608"/>
      <c r="DD30" s="592">
        <v>128779065</v>
      </c>
      <c r="DE30" s="587"/>
      <c r="DF30" s="587"/>
      <c r="DG30" s="587"/>
      <c r="DH30" s="587"/>
      <c r="DI30" s="587"/>
      <c r="DJ30" s="587"/>
      <c r="DK30" s="588"/>
      <c r="DL30" s="592">
        <v>124284866</v>
      </c>
      <c r="DM30" s="587"/>
      <c r="DN30" s="587"/>
      <c r="DO30" s="587"/>
      <c r="DP30" s="587"/>
      <c r="DQ30" s="587"/>
      <c r="DR30" s="587"/>
      <c r="DS30" s="587"/>
      <c r="DT30" s="587"/>
      <c r="DU30" s="587"/>
      <c r="DV30" s="588"/>
      <c r="DW30" s="609">
        <v>15.1</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27856637</v>
      </c>
      <c r="S31" s="587"/>
      <c r="T31" s="587"/>
      <c r="U31" s="587"/>
      <c r="V31" s="587"/>
      <c r="W31" s="587"/>
      <c r="X31" s="587"/>
      <c r="Y31" s="588"/>
      <c r="Z31" s="639">
        <v>1.7</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v>
      </c>
      <c r="BH31" s="605"/>
      <c r="BI31" s="605"/>
      <c r="BJ31" s="605"/>
      <c r="BK31" s="605"/>
      <c r="BL31" s="605"/>
      <c r="BM31" s="641">
        <v>97.9</v>
      </c>
      <c r="BN31" s="651"/>
      <c r="BO31" s="651"/>
      <c r="BP31" s="651"/>
      <c r="BQ31" s="615"/>
      <c r="BR31" s="650">
        <v>98.9</v>
      </c>
      <c r="BS31" s="605"/>
      <c r="BT31" s="605"/>
      <c r="BU31" s="605"/>
      <c r="BV31" s="605"/>
      <c r="BW31" s="605"/>
      <c r="BX31" s="641">
        <v>97.5</v>
      </c>
      <c r="BY31" s="651"/>
      <c r="BZ31" s="651"/>
      <c r="CA31" s="651"/>
      <c r="CB31" s="615"/>
      <c r="CD31" s="658"/>
      <c r="CE31" s="659"/>
      <c r="CF31" s="623" t="s">
        <v>295</v>
      </c>
      <c r="CG31" s="620"/>
      <c r="CH31" s="620"/>
      <c r="CI31" s="620"/>
      <c r="CJ31" s="620"/>
      <c r="CK31" s="620"/>
      <c r="CL31" s="620"/>
      <c r="CM31" s="620"/>
      <c r="CN31" s="620"/>
      <c r="CO31" s="620"/>
      <c r="CP31" s="620"/>
      <c r="CQ31" s="621"/>
      <c r="CR31" s="586">
        <v>37781674</v>
      </c>
      <c r="CS31" s="605"/>
      <c r="CT31" s="605"/>
      <c r="CU31" s="605"/>
      <c r="CV31" s="605"/>
      <c r="CW31" s="605"/>
      <c r="CX31" s="605"/>
      <c r="CY31" s="606"/>
      <c r="CZ31" s="589">
        <v>2.4</v>
      </c>
      <c r="DA31" s="607"/>
      <c r="DB31" s="607"/>
      <c r="DC31" s="608"/>
      <c r="DD31" s="592">
        <v>34511348</v>
      </c>
      <c r="DE31" s="605"/>
      <c r="DF31" s="605"/>
      <c r="DG31" s="605"/>
      <c r="DH31" s="605"/>
      <c r="DI31" s="605"/>
      <c r="DJ31" s="605"/>
      <c r="DK31" s="606"/>
      <c r="DL31" s="592">
        <v>34511348</v>
      </c>
      <c r="DM31" s="605"/>
      <c r="DN31" s="605"/>
      <c r="DO31" s="605"/>
      <c r="DP31" s="605"/>
      <c r="DQ31" s="605"/>
      <c r="DR31" s="605"/>
      <c r="DS31" s="605"/>
      <c r="DT31" s="605"/>
      <c r="DU31" s="605"/>
      <c r="DV31" s="606"/>
      <c r="DW31" s="609">
        <v>4.2</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98579496</v>
      </c>
      <c r="S32" s="587"/>
      <c r="T32" s="587"/>
      <c r="U32" s="587"/>
      <c r="V32" s="587"/>
      <c r="W32" s="587"/>
      <c r="X32" s="587"/>
      <c r="Y32" s="588"/>
      <c r="Z32" s="639">
        <v>6.2</v>
      </c>
      <c r="AA32" s="639"/>
      <c r="AB32" s="639"/>
      <c r="AC32" s="639"/>
      <c r="AD32" s="640">
        <v>1078632</v>
      </c>
      <c r="AE32" s="640"/>
      <c r="AF32" s="640"/>
      <c r="AG32" s="640"/>
      <c r="AH32" s="640"/>
      <c r="AI32" s="640"/>
      <c r="AJ32" s="640"/>
      <c r="AK32" s="640"/>
      <c r="AL32" s="609">
        <v>0.1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99.5</v>
      </c>
      <c r="BH32" s="571"/>
      <c r="BI32" s="571"/>
      <c r="BJ32" s="571"/>
      <c r="BK32" s="571"/>
      <c r="BL32" s="571"/>
      <c r="BM32" s="634">
        <v>99</v>
      </c>
      <c r="BN32" s="571"/>
      <c r="BO32" s="571"/>
      <c r="BP32" s="571"/>
      <c r="BQ32" s="628"/>
      <c r="BR32" s="649">
        <v>99.4</v>
      </c>
      <c r="BS32" s="571"/>
      <c r="BT32" s="571"/>
      <c r="BU32" s="571"/>
      <c r="BV32" s="571"/>
      <c r="BW32" s="571"/>
      <c r="BX32" s="634">
        <v>98.8</v>
      </c>
      <c r="BY32" s="571"/>
      <c r="BZ32" s="571"/>
      <c r="CA32" s="571"/>
      <c r="CB32" s="628"/>
      <c r="CD32" s="660"/>
      <c r="CE32" s="661"/>
      <c r="CF32" s="623" t="s">
        <v>298</v>
      </c>
      <c r="CG32" s="620"/>
      <c r="CH32" s="620"/>
      <c r="CI32" s="620"/>
      <c r="CJ32" s="620"/>
      <c r="CK32" s="620"/>
      <c r="CL32" s="620"/>
      <c r="CM32" s="620"/>
      <c r="CN32" s="620"/>
      <c r="CO32" s="620"/>
      <c r="CP32" s="620"/>
      <c r="CQ32" s="621"/>
      <c r="CR32" s="586">
        <v>190556</v>
      </c>
      <c r="CS32" s="587"/>
      <c r="CT32" s="587"/>
      <c r="CU32" s="587"/>
      <c r="CV32" s="587"/>
      <c r="CW32" s="587"/>
      <c r="CX32" s="587"/>
      <c r="CY32" s="588"/>
      <c r="CZ32" s="589">
        <v>0</v>
      </c>
      <c r="DA32" s="607"/>
      <c r="DB32" s="607"/>
      <c r="DC32" s="608"/>
      <c r="DD32" s="592">
        <v>190556</v>
      </c>
      <c r="DE32" s="587"/>
      <c r="DF32" s="587"/>
      <c r="DG32" s="587"/>
      <c r="DH32" s="587"/>
      <c r="DI32" s="587"/>
      <c r="DJ32" s="587"/>
      <c r="DK32" s="588"/>
      <c r="DL32" s="592">
        <v>190556</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277126986</v>
      </c>
      <c r="S33" s="587"/>
      <c r="T33" s="587"/>
      <c r="U33" s="587"/>
      <c r="V33" s="587"/>
      <c r="W33" s="587"/>
      <c r="X33" s="587"/>
      <c r="Y33" s="588"/>
      <c r="Z33" s="639">
        <v>17.3</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638374523</v>
      </c>
      <c r="CS33" s="605"/>
      <c r="CT33" s="605"/>
      <c r="CU33" s="605"/>
      <c r="CV33" s="605"/>
      <c r="CW33" s="605"/>
      <c r="CX33" s="605"/>
      <c r="CY33" s="606"/>
      <c r="CZ33" s="589">
        <v>41</v>
      </c>
      <c r="DA33" s="607"/>
      <c r="DB33" s="607"/>
      <c r="DC33" s="608"/>
      <c r="DD33" s="592">
        <v>372426489</v>
      </c>
      <c r="DE33" s="605"/>
      <c r="DF33" s="605"/>
      <c r="DG33" s="605"/>
      <c r="DH33" s="605"/>
      <c r="DI33" s="605"/>
      <c r="DJ33" s="605"/>
      <c r="DK33" s="606"/>
      <c r="DL33" s="592">
        <v>302006827</v>
      </c>
      <c r="DM33" s="605"/>
      <c r="DN33" s="605"/>
      <c r="DO33" s="605"/>
      <c r="DP33" s="605"/>
      <c r="DQ33" s="605"/>
      <c r="DR33" s="605"/>
      <c r="DS33" s="605"/>
      <c r="DT33" s="605"/>
      <c r="DU33" s="605"/>
      <c r="DV33" s="606"/>
      <c r="DW33" s="609">
        <v>36.6</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145936937</v>
      </c>
      <c r="CS34" s="587"/>
      <c r="CT34" s="587"/>
      <c r="CU34" s="587"/>
      <c r="CV34" s="587"/>
      <c r="CW34" s="587"/>
      <c r="CX34" s="587"/>
      <c r="CY34" s="588"/>
      <c r="CZ34" s="589">
        <v>9.4</v>
      </c>
      <c r="DA34" s="607"/>
      <c r="DB34" s="607"/>
      <c r="DC34" s="608"/>
      <c r="DD34" s="592">
        <v>107940417</v>
      </c>
      <c r="DE34" s="587"/>
      <c r="DF34" s="587"/>
      <c r="DG34" s="587"/>
      <c r="DH34" s="587"/>
      <c r="DI34" s="587"/>
      <c r="DJ34" s="587"/>
      <c r="DK34" s="588"/>
      <c r="DL34" s="592">
        <v>105179161</v>
      </c>
      <c r="DM34" s="587"/>
      <c r="DN34" s="587"/>
      <c r="DO34" s="587"/>
      <c r="DP34" s="587"/>
      <c r="DQ34" s="587"/>
      <c r="DR34" s="587"/>
      <c r="DS34" s="587"/>
      <c r="DT34" s="587"/>
      <c r="DU34" s="587"/>
      <c r="DV34" s="588"/>
      <c r="DW34" s="609">
        <v>12.7</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74000000</v>
      </c>
      <c r="S35" s="587"/>
      <c r="T35" s="587"/>
      <c r="U35" s="587"/>
      <c r="V35" s="587"/>
      <c r="W35" s="587"/>
      <c r="X35" s="587"/>
      <c r="Y35" s="588"/>
      <c r="Z35" s="639">
        <v>4.5999999999999996</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190874948</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11534386</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15548421</v>
      </c>
      <c r="CS35" s="605"/>
      <c r="CT35" s="605"/>
      <c r="CU35" s="605"/>
      <c r="CV35" s="605"/>
      <c r="CW35" s="605"/>
      <c r="CX35" s="605"/>
      <c r="CY35" s="606"/>
      <c r="CZ35" s="589">
        <v>1</v>
      </c>
      <c r="DA35" s="607"/>
      <c r="DB35" s="607"/>
      <c r="DC35" s="608"/>
      <c r="DD35" s="592">
        <v>13070356</v>
      </c>
      <c r="DE35" s="605"/>
      <c r="DF35" s="605"/>
      <c r="DG35" s="605"/>
      <c r="DH35" s="605"/>
      <c r="DI35" s="605"/>
      <c r="DJ35" s="605"/>
      <c r="DK35" s="606"/>
      <c r="DL35" s="592">
        <v>13070356</v>
      </c>
      <c r="DM35" s="605"/>
      <c r="DN35" s="605"/>
      <c r="DO35" s="605"/>
      <c r="DP35" s="605"/>
      <c r="DQ35" s="605"/>
      <c r="DR35" s="605"/>
      <c r="DS35" s="605"/>
      <c r="DT35" s="605"/>
      <c r="DU35" s="605"/>
      <c r="DV35" s="606"/>
      <c r="DW35" s="609">
        <v>1.6</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1598029363</v>
      </c>
      <c r="S36" s="627"/>
      <c r="T36" s="627"/>
      <c r="U36" s="627"/>
      <c r="V36" s="627"/>
      <c r="W36" s="627"/>
      <c r="X36" s="627"/>
      <c r="Y36" s="630"/>
      <c r="Z36" s="631">
        <v>100</v>
      </c>
      <c r="AA36" s="631"/>
      <c r="AB36" s="631"/>
      <c r="AC36" s="631"/>
      <c r="AD36" s="632">
        <v>751654673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51691732</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8654330</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275498123</v>
      </c>
      <c r="CS36" s="587"/>
      <c r="CT36" s="587"/>
      <c r="CU36" s="587"/>
      <c r="CV36" s="587"/>
      <c r="CW36" s="587"/>
      <c r="CX36" s="587"/>
      <c r="CY36" s="588"/>
      <c r="CZ36" s="589">
        <v>17.7</v>
      </c>
      <c r="DA36" s="607"/>
      <c r="DB36" s="607"/>
      <c r="DC36" s="608"/>
      <c r="DD36" s="592">
        <v>131810952</v>
      </c>
      <c r="DE36" s="587"/>
      <c r="DF36" s="587"/>
      <c r="DG36" s="587"/>
      <c r="DH36" s="587"/>
      <c r="DI36" s="587"/>
      <c r="DJ36" s="587"/>
      <c r="DK36" s="588"/>
      <c r="DL36" s="592">
        <v>113155561</v>
      </c>
      <c r="DM36" s="587"/>
      <c r="DN36" s="587"/>
      <c r="DO36" s="587"/>
      <c r="DP36" s="587"/>
      <c r="DQ36" s="587"/>
      <c r="DR36" s="587"/>
      <c r="DS36" s="587"/>
      <c r="DT36" s="587"/>
      <c r="DU36" s="587"/>
      <c r="DV36" s="588"/>
      <c r="DW36" s="609">
        <v>13.7</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17840555</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549793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99220</v>
      </c>
      <c r="CS37" s="605"/>
      <c r="CT37" s="605"/>
      <c r="CU37" s="605"/>
      <c r="CV37" s="605"/>
      <c r="CW37" s="605"/>
      <c r="CX37" s="605"/>
      <c r="CY37" s="606"/>
      <c r="CZ37" s="589">
        <v>0</v>
      </c>
      <c r="DA37" s="607"/>
      <c r="DB37" s="607"/>
      <c r="DC37" s="608"/>
      <c r="DD37" s="592">
        <v>99220</v>
      </c>
      <c r="DE37" s="605"/>
      <c r="DF37" s="605"/>
      <c r="DG37" s="605"/>
      <c r="DH37" s="605"/>
      <c r="DI37" s="605"/>
      <c r="DJ37" s="605"/>
      <c r="DK37" s="606"/>
      <c r="DL37" s="592">
        <v>99220</v>
      </c>
      <c r="DM37" s="605"/>
      <c r="DN37" s="605"/>
      <c r="DO37" s="605"/>
      <c r="DP37" s="605"/>
      <c r="DQ37" s="605"/>
      <c r="DR37" s="605"/>
      <c r="DS37" s="605"/>
      <c r="DT37" s="605"/>
      <c r="DU37" s="605"/>
      <c r="DV37" s="606"/>
      <c r="DW37" s="609">
        <v>0</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10933323</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887737</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106586510</v>
      </c>
      <c r="CS38" s="587"/>
      <c r="CT38" s="587"/>
      <c r="CU38" s="587"/>
      <c r="CV38" s="587"/>
      <c r="CW38" s="587"/>
      <c r="CX38" s="587"/>
      <c r="CY38" s="588"/>
      <c r="CZ38" s="589">
        <v>6.8</v>
      </c>
      <c r="DA38" s="607"/>
      <c r="DB38" s="607"/>
      <c r="DC38" s="608"/>
      <c r="DD38" s="592">
        <v>95786912</v>
      </c>
      <c r="DE38" s="587"/>
      <c r="DF38" s="587"/>
      <c r="DG38" s="587"/>
      <c r="DH38" s="587"/>
      <c r="DI38" s="587"/>
      <c r="DJ38" s="587"/>
      <c r="DK38" s="588"/>
      <c r="DL38" s="592">
        <v>68973453</v>
      </c>
      <c r="DM38" s="587"/>
      <c r="DN38" s="587"/>
      <c r="DO38" s="587"/>
      <c r="DP38" s="587"/>
      <c r="DQ38" s="587"/>
      <c r="DR38" s="587"/>
      <c r="DS38" s="587"/>
      <c r="DT38" s="587"/>
      <c r="DU38" s="587"/>
      <c r="DV38" s="588"/>
      <c r="DW38" s="609">
        <v>8.4</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6671228</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113</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13419162</v>
      </c>
      <c r="CS39" s="605"/>
      <c r="CT39" s="605"/>
      <c r="CU39" s="605"/>
      <c r="CV39" s="605"/>
      <c r="CW39" s="605"/>
      <c r="CX39" s="605"/>
      <c r="CY39" s="606"/>
      <c r="CZ39" s="589">
        <v>0.9</v>
      </c>
      <c r="DA39" s="607"/>
      <c r="DB39" s="607"/>
      <c r="DC39" s="608"/>
      <c r="DD39" s="592">
        <v>12537171</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32909332</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76</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81385370</v>
      </c>
      <c r="CS40" s="587"/>
      <c r="CT40" s="587"/>
      <c r="CU40" s="587"/>
      <c r="CV40" s="587"/>
      <c r="CW40" s="587"/>
      <c r="CX40" s="587"/>
      <c r="CY40" s="588"/>
      <c r="CZ40" s="589">
        <v>5.2</v>
      </c>
      <c r="DA40" s="607"/>
      <c r="DB40" s="607"/>
      <c r="DC40" s="608"/>
      <c r="DD40" s="592">
        <v>11280681</v>
      </c>
      <c r="DE40" s="587"/>
      <c r="DF40" s="587"/>
      <c r="DG40" s="587"/>
      <c r="DH40" s="587"/>
      <c r="DI40" s="587"/>
      <c r="DJ40" s="587"/>
      <c r="DK40" s="588"/>
      <c r="DL40" s="592">
        <v>1628296</v>
      </c>
      <c r="DM40" s="587"/>
      <c r="DN40" s="587"/>
      <c r="DO40" s="587"/>
      <c r="DP40" s="587"/>
      <c r="DQ40" s="587"/>
      <c r="DR40" s="587"/>
      <c r="DS40" s="587"/>
      <c r="DT40" s="587"/>
      <c r="DU40" s="587"/>
      <c r="DV40" s="588"/>
      <c r="DW40" s="609">
        <v>0.2</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70828778</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261</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184900554</v>
      </c>
      <c r="CS42" s="587"/>
      <c r="CT42" s="587"/>
      <c r="CU42" s="587"/>
      <c r="CV42" s="587"/>
      <c r="CW42" s="587"/>
      <c r="CX42" s="587"/>
      <c r="CY42" s="588"/>
      <c r="CZ42" s="589">
        <v>11.9</v>
      </c>
      <c r="DA42" s="590"/>
      <c r="DB42" s="590"/>
      <c r="DC42" s="591"/>
      <c r="DD42" s="592">
        <v>77288612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4366585</v>
      </c>
      <c r="CS43" s="605"/>
      <c r="CT43" s="605"/>
      <c r="CU43" s="605"/>
      <c r="CV43" s="605"/>
      <c r="CW43" s="605"/>
      <c r="CX43" s="605"/>
      <c r="CY43" s="606"/>
      <c r="CZ43" s="589">
        <v>0.3</v>
      </c>
      <c r="DA43" s="607"/>
      <c r="DB43" s="607"/>
      <c r="DC43" s="608"/>
      <c r="DD43" s="592">
        <v>4366585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286</v>
      </c>
      <c r="CE44" s="600"/>
      <c r="CF44" s="583" t="s">
        <v>336</v>
      </c>
      <c r="CG44" s="584"/>
      <c r="CH44" s="584"/>
      <c r="CI44" s="584"/>
      <c r="CJ44" s="584"/>
      <c r="CK44" s="584"/>
      <c r="CL44" s="584"/>
      <c r="CM44" s="584"/>
      <c r="CN44" s="584"/>
      <c r="CO44" s="584"/>
      <c r="CP44" s="584"/>
      <c r="CQ44" s="585"/>
      <c r="CR44" s="586">
        <v>184900554</v>
      </c>
      <c r="CS44" s="587"/>
      <c r="CT44" s="587"/>
      <c r="CU44" s="587"/>
      <c r="CV44" s="587"/>
      <c r="CW44" s="587"/>
      <c r="CX44" s="587"/>
      <c r="CY44" s="588"/>
      <c r="CZ44" s="589">
        <v>11.9</v>
      </c>
      <c r="DA44" s="590"/>
      <c r="DB44" s="590"/>
      <c r="DC44" s="591"/>
      <c r="DD44" s="592">
        <v>77288612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76906548</v>
      </c>
      <c r="CS45" s="605"/>
      <c r="CT45" s="605"/>
      <c r="CU45" s="605"/>
      <c r="CV45" s="605"/>
      <c r="CW45" s="605"/>
      <c r="CX45" s="605"/>
      <c r="CY45" s="606"/>
      <c r="CZ45" s="589">
        <v>4.9000000000000004</v>
      </c>
      <c r="DA45" s="607"/>
      <c r="DB45" s="607"/>
      <c r="DC45" s="608"/>
      <c r="DD45" s="592">
        <v>5544456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92856159</v>
      </c>
      <c r="CS46" s="587"/>
      <c r="CT46" s="587"/>
      <c r="CU46" s="587"/>
      <c r="CV46" s="587"/>
      <c r="CW46" s="587"/>
      <c r="CX46" s="587"/>
      <c r="CY46" s="588"/>
      <c r="CZ46" s="589">
        <v>6</v>
      </c>
      <c r="DA46" s="590"/>
      <c r="DB46" s="590"/>
      <c r="DC46" s="591"/>
      <c r="DD46" s="592">
        <v>71545915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t="s">
        <v>323</v>
      </c>
      <c r="CS47" s="605"/>
      <c r="CT47" s="605"/>
      <c r="CU47" s="605"/>
      <c r="CV47" s="605"/>
      <c r="CW47" s="605"/>
      <c r="CX47" s="605"/>
      <c r="CY47" s="606"/>
      <c r="CZ47" s="589" t="s">
        <v>323</v>
      </c>
      <c r="DA47" s="607"/>
      <c r="DB47" s="607"/>
      <c r="DC47" s="608"/>
      <c r="DD47" s="592" t="s">
        <v>323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1558218510</v>
      </c>
      <c r="CS49" s="571"/>
      <c r="CT49" s="571"/>
      <c r="CU49" s="571"/>
      <c r="CV49" s="571"/>
      <c r="CW49" s="571"/>
      <c r="CX49" s="571"/>
      <c r="CY49" s="572"/>
      <c r="CZ49" s="573">
        <v>100</v>
      </c>
      <c r="DA49" s="574"/>
      <c r="DB49" s="574"/>
      <c r="DC49" s="575"/>
      <c r="DD49" s="576">
        <v>933537619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3" t="s">
        <v>343</v>
      </c>
      <c r="DK2" s="1114"/>
      <c r="DL2" s="1114"/>
      <c r="DM2" s="1114"/>
      <c r="DN2" s="1114"/>
      <c r="DO2" s="1115"/>
      <c r="DP2" s="200"/>
      <c r="DQ2" s="1113" t="s">
        <v>344</v>
      </c>
      <c r="DR2" s="1114"/>
      <c r="DS2" s="1114"/>
      <c r="DT2" s="1114"/>
      <c r="DU2" s="1114"/>
      <c r="DV2" s="1114"/>
      <c r="DW2" s="1114"/>
      <c r="DX2" s="1114"/>
      <c r="DY2" s="1114"/>
      <c r="DZ2" s="1115"/>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6" t="s">
        <v>345</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1066"/>
      <c r="AN4" s="1066"/>
      <c r="AO4" s="1066"/>
      <c r="AP4" s="1066"/>
      <c r="AQ4" s="1066"/>
      <c r="AR4" s="1066"/>
      <c r="AS4" s="1066"/>
      <c r="AT4" s="1066"/>
      <c r="AU4" s="1066"/>
      <c r="AV4" s="1066"/>
      <c r="AW4" s="1066"/>
      <c r="AX4" s="1066"/>
      <c r="AY4" s="1066"/>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16"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101" t="s">
        <v>361</v>
      </c>
      <c r="DH5" s="1102"/>
      <c r="DI5" s="1102"/>
      <c r="DJ5" s="1102"/>
      <c r="DK5" s="1103"/>
      <c r="DL5" s="1101" t="s">
        <v>362</v>
      </c>
      <c r="DM5" s="1102"/>
      <c r="DN5" s="1102"/>
      <c r="DO5" s="1102"/>
      <c r="DP5" s="1103"/>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7"/>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104"/>
      <c r="DH6" s="1105"/>
      <c r="DI6" s="1105"/>
      <c r="DJ6" s="1105"/>
      <c r="DK6" s="1106"/>
      <c r="DL6" s="1104"/>
      <c r="DM6" s="1105"/>
      <c r="DN6" s="1105"/>
      <c r="DO6" s="1105"/>
      <c r="DP6" s="1106"/>
      <c r="DQ6" s="998"/>
      <c r="DR6" s="999"/>
      <c r="DS6" s="999"/>
      <c r="DT6" s="999"/>
      <c r="DU6" s="1000"/>
      <c r="DV6" s="998"/>
      <c r="DW6" s="999"/>
      <c r="DX6" s="999"/>
      <c r="DY6" s="999"/>
      <c r="DZ6" s="1012"/>
      <c r="EA6" s="205"/>
    </row>
    <row r="7" spans="1:131" s="206" customFormat="1" ht="26.25" customHeight="1" thickTop="1" x14ac:dyDescent="0.15">
      <c r="A7" s="209">
        <v>1</v>
      </c>
      <c r="B7" s="1053" t="s">
        <v>364</v>
      </c>
      <c r="C7" s="1054"/>
      <c r="D7" s="1054"/>
      <c r="E7" s="1054"/>
      <c r="F7" s="1054"/>
      <c r="G7" s="1054"/>
      <c r="H7" s="1054"/>
      <c r="I7" s="1054"/>
      <c r="J7" s="1054"/>
      <c r="K7" s="1054"/>
      <c r="L7" s="1054"/>
      <c r="M7" s="1054"/>
      <c r="N7" s="1054"/>
      <c r="O7" s="1054"/>
      <c r="P7" s="1055"/>
      <c r="Q7" s="1107">
        <v>1571582</v>
      </c>
      <c r="R7" s="1108"/>
      <c r="S7" s="1108"/>
      <c r="T7" s="1108"/>
      <c r="U7" s="1108"/>
      <c r="V7" s="1108">
        <v>1544264</v>
      </c>
      <c r="W7" s="1108"/>
      <c r="X7" s="1108"/>
      <c r="Y7" s="1108"/>
      <c r="Z7" s="1108"/>
      <c r="AA7" s="1108">
        <v>27317</v>
      </c>
      <c r="AB7" s="1108"/>
      <c r="AC7" s="1108"/>
      <c r="AD7" s="1108"/>
      <c r="AE7" s="1109"/>
      <c r="AF7" s="1110">
        <v>7488</v>
      </c>
      <c r="AG7" s="1111"/>
      <c r="AH7" s="1111"/>
      <c r="AI7" s="1111"/>
      <c r="AJ7" s="1112"/>
      <c r="AK7" s="1094">
        <v>4446</v>
      </c>
      <c r="AL7" s="1095"/>
      <c r="AM7" s="1095"/>
      <c r="AN7" s="1095"/>
      <c r="AO7" s="1095"/>
      <c r="AP7" s="1095">
        <v>2551135</v>
      </c>
      <c r="AQ7" s="1095"/>
      <c r="AR7" s="1095"/>
      <c r="AS7" s="1095"/>
      <c r="AT7" s="1095"/>
      <c r="AU7" s="1096"/>
      <c r="AV7" s="1096"/>
      <c r="AW7" s="1096"/>
      <c r="AX7" s="1096"/>
      <c r="AY7" s="1097"/>
      <c r="AZ7" s="203"/>
      <c r="BA7" s="203"/>
      <c r="BB7" s="203"/>
      <c r="BC7" s="203"/>
      <c r="BD7" s="203"/>
      <c r="BE7" s="204"/>
      <c r="BF7" s="204"/>
      <c r="BG7" s="204"/>
      <c r="BH7" s="204"/>
      <c r="BI7" s="204"/>
      <c r="BJ7" s="204"/>
      <c r="BK7" s="204"/>
      <c r="BL7" s="204"/>
      <c r="BM7" s="204"/>
      <c r="BN7" s="204"/>
      <c r="BO7" s="204"/>
      <c r="BP7" s="204"/>
      <c r="BQ7" s="210">
        <v>1</v>
      </c>
      <c r="BR7" s="211"/>
      <c r="BS7" s="1098" t="s">
        <v>562</v>
      </c>
      <c r="BT7" s="1099"/>
      <c r="BU7" s="1099"/>
      <c r="BV7" s="1099"/>
      <c r="BW7" s="1099"/>
      <c r="BX7" s="1099"/>
      <c r="BY7" s="1099"/>
      <c r="BZ7" s="1099"/>
      <c r="CA7" s="1099"/>
      <c r="CB7" s="1099"/>
      <c r="CC7" s="1099"/>
      <c r="CD7" s="1099"/>
      <c r="CE7" s="1099"/>
      <c r="CF7" s="1099"/>
      <c r="CG7" s="1100"/>
      <c r="CH7" s="1091">
        <v>4</v>
      </c>
      <c r="CI7" s="1092"/>
      <c r="CJ7" s="1092"/>
      <c r="CK7" s="1092"/>
      <c r="CL7" s="1093"/>
      <c r="CM7" s="1091">
        <v>1492</v>
      </c>
      <c r="CN7" s="1092"/>
      <c r="CO7" s="1092"/>
      <c r="CP7" s="1092"/>
      <c r="CQ7" s="1093"/>
      <c r="CR7" s="1091">
        <v>100</v>
      </c>
      <c r="CS7" s="1092">
        <v>0</v>
      </c>
      <c r="CT7" s="1092">
        <v>0</v>
      </c>
      <c r="CU7" s="1092">
        <v>0</v>
      </c>
      <c r="CV7" s="1093">
        <v>0</v>
      </c>
      <c r="CW7" s="1091">
        <v>141</v>
      </c>
      <c r="CX7" s="1092"/>
      <c r="CY7" s="1092"/>
      <c r="CZ7" s="1092"/>
      <c r="DA7" s="1093"/>
      <c r="DB7" s="1091">
        <v>0</v>
      </c>
      <c r="DC7" s="1092"/>
      <c r="DD7" s="1092"/>
      <c r="DE7" s="1092"/>
      <c r="DF7" s="1093"/>
      <c r="DG7" s="1091">
        <v>0</v>
      </c>
      <c r="DH7" s="1092"/>
      <c r="DI7" s="1092"/>
      <c r="DJ7" s="1092"/>
      <c r="DK7" s="1093"/>
      <c r="DL7" s="1091">
        <v>0</v>
      </c>
      <c r="DM7" s="1092"/>
      <c r="DN7" s="1092"/>
      <c r="DO7" s="1092"/>
      <c r="DP7" s="1093"/>
      <c r="DQ7" s="1091">
        <v>0</v>
      </c>
      <c r="DR7" s="1092"/>
      <c r="DS7" s="1092"/>
      <c r="DT7" s="1092"/>
      <c r="DU7" s="1093"/>
      <c r="DV7" s="1118"/>
      <c r="DW7" s="1119"/>
      <c r="DX7" s="1119"/>
      <c r="DY7" s="1119"/>
      <c r="DZ7" s="1120"/>
      <c r="EA7" s="205"/>
    </row>
    <row r="8" spans="1:131" s="206" customFormat="1" ht="26.25" customHeight="1" x14ac:dyDescent="0.15">
      <c r="A8" s="212">
        <v>2</v>
      </c>
      <c r="B8" s="1032" t="s">
        <v>365</v>
      </c>
      <c r="C8" s="1033"/>
      <c r="D8" s="1033"/>
      <c r="E8" s="1033"/>
      <c r="F8" s="1033"/>
      <c r="G8" s="1033"/>
      <c r="H8" s="1033"/>
      <c r="I8" s="1033"/>
      <c r="J8" s="1033"/>
      <c r="K8" s="1033"/>
      <c r="L8" s="1033"/>
      <c r="M8" s="1033"/>
      <c r="N8" s="1033"/>
      <c r="O8" s="1033"/>
      <c r="P8" s="1034"/>
      <c r="Q8" s="1038">
        <v>601900</v>
      </c>
      <c r="R8" s="1039"/>
      <c r="S8" s="1039"/>
      <c r="T8" s="1039"/>
      <c r="U8" s="1039"/>
      <c r="V8" s="1039">
        <v>601900</v>
      </c>
      <c r="W8" s="1039"/>
      <c r="X8" s="1039"/>
      <c r="Y8" s="1039"/>
      <c r="Z8" s="1039"/>
      <c r="AA8" s="1039">
        <v>0</v>
      </c>
      <c r="AB8" s="1039"/>
      <c r="AC8" s="1039"/>
      <c r="AD8" s="1039"/>
      <c r="AE8" s="1040"/>
      <c r="AF8" s="1013" t="s">
        <v>111</v>
      </c>
      <c r="AG8" s="1014"/>
      <c r="AH8" s="1014"/>
      <c r="AI8" s="1014"/>
      <c r="AJ8" s="1015"/>
      <c r="AK8" s="1089">
        <v>388009</v>
      </c>
      <c r="AL8" s="1090"/>
      <c r="AM8" s="1090"/>
      <c r="AN8" s="1090"/>
      <c r="AO8" s="1090"/>
      <c r="AP8" s="1090">
        <v>0</v>
      </c>
      <c r="AQ8" s="1090"/>
      <c r="AR8" s="1090"/>
      <c r="AS8" s="1090"/>
      <c r="AT8" s="1090"/>
      <c r="AU8" s="1087"/>
      <c r="AV8" s="1087"/>
      <c r="AW8" s="1087"/>
      <c r="AX8" s="1087"/>
      <c r="AY8" s="1088"/>
      <c r="AZ8" s="203"/>
      <c r="BA8" s="203"/>
      <c r="BB8" s="203"/>
      <c r="BC8" s="203"/>
      <c r="BD8" s="203"/>
      <c r="BE8" s="204"/>
      <c r="BF8" s="204"/>
      <c r="BG8" s="204"/>
      <c r="BH8" s="204"/>
      <c r="BI8" s="204"/>
      <c r="BJ8" s="204"/>
      <c r="BK8" s="204"/>
      <c r="BL8" s="204"/>
      <c r="BM8" s="204"/>
      <c r="BN8" s="204"/>
      <c r="BO8" s="204"/>
      <c r="BP8" s="204"/>
      <c r="BQ8" s="213">
        <v>2</v>
      </c>
      <c r="BR8" s="214"/>
      <c r="BS8" s="1008" t="s">
        <v>563</v>
      </c>
      <c r="BT8" s="1009"/>
      <c r="BU8" s="1009"/>
      <c r="BV8" s="1009"/>
      <c r="BW8" s="1009"/>
      <c r="BX8" s="1009"/>
      <c r="BY8" s="1009"/>
      <c r="BZ8" s="1009"/>
      <c r="CA8" s="1009"/>
      <c r="CB8" s="1009"/>
      <c r="CC8" s="1009"/>
      <c r="CD8" s="1009"/>
      <c r="CE8" s="1009"/>
      <c r="CF8" s="1009"/>
      <c r="CG8" s="1010"/>
      <c r="CH8" s="983">
        <v>1</v>
      </c>
      <c r="CI8" s="984"/>
      <c r="CJ8" s="984"/>
      <c r="CK8" s="984"/>
      <c r="CL8" s="985"/>
      <c r="CM8" s="983">
        <v>145648</v>
      </c>
      <c r="CN8" s="984"/>
      <c r="CO8" s="984"/>
      <c r="CP8" s="984"/>
      <c r="CQ8" s="985"/>
      <c r="CR8" s="983">
        <v>90</v>
      </c>
      <c r="CS8" s="984">
        <v>0</v>
      </c>
      <c r="CT8" s="984">
        <v>0</v>
      </c>
      <c r="CU8" s="984">
        <v>0</v>
      </c>
      <c r="CV8" s="985">
        <v>0</v>
      </c>
      <c r="CW8" s="983">
        <v>0</v>
      </c>
      <c r="CX8" s="984"/>
      <c r="CY8" s="984"/>
      <c r="CZ8" s="984"/>
      <c r="DA8" s="985"/>
      <c r="DB8" s="983">
        <v>0</v>
      </c>
      <c r="DC8" s="984"/>
      <c r="DD8" s="984"/>
      <c r="DE8" s="984"/>
      <c r="DF8" s="985"/>
      <c r="DG8" s="983">
        <v>0</v>
      </c>
      <c r="DH8" s="984"/>
      <c r="DI8" s="984"/>
      <c r="DJ8" s="984"/>
      <c r="DK8" s="985"/>
      <c r="DL8" s="983">
        <v>0</v>
      </c>
      <c r="DM8" s="984"/>
      <c r="DN8" s="984"/>
      <c r="DO8" s="984"/>
      <c r="DP8" s="985"/>
      <c r="DQ8" s="983">
        <v>0</v>
      </c>
      <c r="DR8" s="984"/>
      <c r="DS8" s="984"/>
      <c r="DT8" s="984"/>
      <c r="DU8" s="985"/>
      <c r="DV8" s="986"/>
      <c r="DW8" s="987"/>
      <c r="DX8" s="987"/>
      <c r="DY8" s="987"/>
      <c r="DZ8" s="988"/>
      <c r="EA8" s="205"/>
    </row>
    <row r="9" spans="1:131" s="206" customFormat="1" ht="26.25" customHeight="1" x14ac:dyDescent="0.15">
      <c r="A9" s="212">
        <v>3</v>
      </c>
      <c r="B9" s="1032" t="s">
        <v>366</v>
      </c>
      <c r="C9" s="1033"/>
      <c r="D9" s="1033"/>
      <c r="E9" s="1033"/>
      <c r="F9" s="1033"/>
      <c r="G9" s="1033"/>
      <c r="H9" s="1033"/>
      <c r="I9" s="1033"/>
      <c r="J9" s="1033"/>
      <c r="K9" s="1033"/>
      <c r="L9" s="1033"/>
      <c r="M9" s="1033"/>
      <c r="N9" s="1033"/>
      <c r="O9" s="1033"/>
      <c r="P9" s="1034"/>
      <c r="Q9" s="1038">
        <v>2002</v>
      </c>
      <c r="R9" s="1039"/>
      <c r="S9" s="1039"/>
      <c r="T9" s="1039"/>
      <c r="U9" s="1039"/>
      <c r="V9" s="1039">
        <v>501</v>
      </c>
      <c r="W9" s="1039"/>
      <c r="X9" s="1039"/>
      <c r="Y9" s="1039"/>
      <c r="Z9" s="1039"/>
      <c r="AA9" s="1039">
        <v>1501</v>
      </c>
      <c r="AB9" s="1039"/>
      <c r="AC9" s="1039"/>
      <c r="AD9" s="1039"/>
      <c r="AE9" s="1040"/>
      <c r="AF9" s="1013" t="s">
        <v>111</v>
      </c>
      <c r="AG9" s="1014"/>
      <c r="AH9" s="1014"/>
      <c r="AI9" s="1014"/>
      <c r="AJ9" s="1015"/>
      <c r="AK9" s="1089">
        <v>16</v>
      </c>
      <c r="AL9" s="1090"/>
      <c r="AM9" s="1090"/>
      <c r="AN9" s="1090"/>
      <c r="AO9" s="1090"/>
      <c r="AP9" s="1090">
        <v>4973</v>
      </c>
      <c r="AQ9" s="1090"/>
      <c r="AR9" s="1090"/>
      <c r="AS9" s="1090"/>
      <c r="AT9" s="1090"/>
      <c r="AU9" s="1087"/>
      <c r="AV9" s="1087"/>
      <c r="AW9" s="1087"/>
      <c r="AX9" s="1087"/>
      <c r="AY9" s="1088"/>
      <c r="AZ9" s="203"/>
      <c r="BA9" s="203"/>
      <c r="BB9" s="203"/>
      <c r="BC9" s="203"/>
      <c r="BD9" s="203"/>
      <c r="BE9" s="204"/>
      <c r="BF9" s="204"/>
      <c r="BG9" s="204"/>
      <c r="BH9" s="204"/>
      <c r="BI9" s="204"/>
      <c r="BJ9" s="204"/>
      <c r="BK9" s="204"/>
      <c r="BL9" s="204"/>
      <c r="BM9" s="204"/>
      <c r="BN9" s="204"/>
      <c r="BO9" s="204"/>
      <c r="BP9" s="204"/>
      <c r="BQ9" s="213">
        <v>3</v>
      </c>
      <c r="BR9" s="214"/>
      <c r="BS9" s="1008" t="s">
        <v>564</v>
      </c>
      <c r="BT9" s="1009"/>
      <c r="BU9" s="1009"/>
      <c r="BV9" s="1009"/>
      <c r="BW9" s="1009"/>
      <c r="BX9" s="1009"/>
      <c r="BY9" s="1009"/>
      <c r="BZ9" s="1009"/>
      <c r="CA9" s="1009"/>
      <c r="CB9" s="1009"/>
      <c r="CC9" s="1009"/>
      <c r="CD9" s="1009"/>
      <c r="CE9" s="1009"/>
      <c r="CF9" s="1009"/>
      <c r="CG9" s="1010"/>
      <c r="CH9" s="983">
        <v>-10</v>
      </c>
      <c r="CI9" s="984"/>
      <c r="CJ9" s="984"/>
      <c r="CK9" s="984"/>
      <c r="CL9" s="985"/>
      <c r="CM9" s="983">
        <v>120</v>
      </c>
      <c r="CN9" s="984"/>
      <c r="CO9" s="984"/>
      <c r="CP9" s="984"/>
      <c r="CQ9" s="985"/>
      <c r="CR9" s="983">
        <v>30</v>
      </c>
      <c r="CS9" s="984">
        <v>0</v>
      </c>
      <c r="CT9" s="984">
        <v>0</v>
      </c>
      <c r="CU9" s="984">
        <v>0</v>
      </c>
      <c r="CV9" s="985">
        <v>0</v>
      </c>
      <c r="CW9" s="983">
        <v>75</v>
      </c>
      <c r="CX9" s="984"/>
      <c r="CY9" s="984"/>
      <c r="CZ9" s="984"/>
      <c r="DA9" s="985"/>
      <c r="DB9" s="983">
        <v>0</v>
      </c>
      <c r="DC9" s="984"/>
      <c r="DD9" s="984"/>
      <c r="DE9" s="984"/>
      <c r="DF9" s="985"/>
      <c r="DG9" s="983">
        <v>0</v>
      </c>
      <c r="DH9" s="984"/>
      <c r="DI9" s="984"/>
      <c r="DJ9" s="984"/>
      <c r="DK9" s="985"/>
      <c r="DL9" s="983">
        <v>0</v>
      </c>
      <c r="DM9" s="984"/>
      <c r="DN9" s="984"/>
      <c r="DO9" s="984"/>
      <c r="DP9" s="985"/>
      <c r="DQ9" s="983">
        <v>0</v>
      </c>
      <c r="DR9" s="984"/>
      <c r="DS9" s="984"/>
      <c r="DT9" s="984"/>
      <c r="DU9" s="985"/>
      <c r="DV9" s="986"/>
      <c r="DW9" s="987"/>
      <c r="DX9" s="987"/>
      <c r="DY9" s="987"/>
      <c r="DZ9" s="988"/>
      <c r="EA9" s="205"/>
    </row>
    <row r="10" spans="1:131" s="206" customFormat="1" ht="26.25" customHeight="1" x14ac:dyDescent="0.15">
      <c r="A10" s="212">
        <v>4</v>
      </c>
      <c r="B10" s="1032" t="s">
        <v>367</v>
      </c>
      <c r="C10" s="1033"/>
      <c r="D10" s="1033"/>
      <c r="E10" s="1033"/>
      <c r="F10" s="1033"/>
      <c r="G10" s="1033"/>
      <c r="H10" s="1033"/>
      <c r="I10" s="1033"/>
      <c r="J10" s="1033"/>
      <c r="K10" s="1033"/>
      <c r="L10" s="1033"/>
      <c r="M10" s="1033"/>
      <c r="N10" s="1033"/>
      <c r="O10" s="1033"/>
      <c r="P10" s="1034"/>
      <c r="Q10" s="1038">
        <v>504</v>
      </c>
      <c r="R10" s="1039"/>
      <c r="S10" s="1039"/>
      <c r="T10" s="1039"/>
      <c r="U10" s="1039"/>
      <c r="V10" s="1039">
        <v>488</v>
      </c>
      <c r="W10" s="1039"/>
      <c r="X10" s="1039"/>
      <c r="Y10" s="1039"/>
      <c r="Z10" s="1039"/>
      <c r="AA10" s="1039">
        <v>16</v>
      </c>
      <c r="AB10" s="1039"/>
      <c r="AC10" s="1039"/>
      <c r="AD10" s="1039"/>
      <c r="AE10" s="1040"/>
      <c r="AF10" s="1013">
        <v>16</v>
      </c>
      <c r="AG10" s="1014"/>
      <c r="AH10" s="1014"/>
      <c r="AI10" s="1014"/>
      <c r="AJ10" s="1015"/>
      <c r="AK10" s="1089">
        <v>13</v>
      </c>
      <c r="AL10" s="1090"/>
      <c r="AM10" s="1090"/>
      <c r="AN10" s="1090"/>
      <c r="AO10" s="1090"/>
      <c r="AP10" s="1090">
        <v>0</v>
      </c>
      <c r="AQ10" s="1090"/>
      <c r="AR10" s="1090"/>
      <c r="AS10" s="1090"/>
      <c r="AT10" s="1090"/>
      <c r="AU10" s="1087"/>
      <c r="AV10" s="1087"/>
      <c r="AW10" s="1087"/>
      <c r="AX10" s="1087"/>
      <c r="AY10" s="1088"/>
      <c r="AZ10" s="203"/>
      <c r="BA10" s="203"/>
      <c r="BB10" s="203"/>
      <c r="BC10" s="203"/>
      <c r="BD10" s="203"/>
      <c r="BE10" s="204"/>
      <c r="BF10" s="204"/>
      <c r="BG10" s="204"/>
      <c r="BH10" s="204"/>
      <c r="BI10" s="204"/>
      <c r="BJ10" s="204"/>
      <c r="BK10" s="204"/>
      <c r="BL10" s="204"/>
      <c r="BM10" s="204"/>
      <c r="BN10" s="204"/>
      <c r="BO10" s="204"/>
      <c r="BP10" s="204"/>
      <c r="BQ10" s="213">
        <v>4</v>
      </c>
      <c r="BR10" s="214"/>
      <c r="BS10" s="1008" t="s">
        <v>565</v>
      </c>
      <c r="BT10" s="1009"/>
      <c r="BU10" s="1009"/>
      <c r="BV10" s="1009"/>
      <c r="BW10" s="1009"/>
      <c r="BX10" s="1009"/>
      <c r="BY10" s="1009"/>
      <c r="BZ10" s="1009"/>
      <c r="CA10" s="1009"/>
      <c r="CB10" s="1009"/>
      <c r="CC10" s="1009"/>
      <c r="CD10" s="1009"/>
      <c r="CE10" s="1009"/>
      <c r="CF10" s="1009"/>
      <c r="CG10" s="1010"/>
      <c r="CH10" s="983">
        <v>63</v>
      </c>
      <c r="CI10" s="984"/>
      <c r="CJ10" s="984"/>
      <c r="CK10" s="984"/>
      <c r="CL10" s="985"/>
      <c r="CM10" s="983">
        <v>2306</v>
      </c>
      <c r="CN10" s="984"/>
      <c r="CO10" s="984"/>
      <c r="CP10" s="984"/>
      <c r="CQ10" s="985"/>
      <c r="CR10" s="983">
        <v>75</v>
      </c>
      <c r="CS10" s="984">
        <v>0</v>
      </c>
      <c r="CT10" s="984">
        <v>0</v>
      </c>
      <c r="CU10" s="984">
        <v>0</v>
      </c>
      <c r="CV10" s="985">
        <v>0</v>
      </c>
      <c r="CW10" s="983">
        <v>629</v>
      </c>
      <c r="CX10" s="984"/>
      <c r="CY10" s="984"/>
      <c r="CZ10" s="984"/>
      <c r="DA10" s="985"/>
      <c r="DB10" s="983">
        <v>0</v>
      </c>
      <c r="DC10" s="984"/>
      <c r="DD10" s="984"/>
      <c r="DE10" s="984"/>
      <c r="DF10" s="985"/>
      <c r="DG10" s="983">
        <v>0</v>
      </c>
      <c r="DH10" s="984"/>
      <c r="DI10" s="984"/>
      <c r="DJ10" s="984"/>
      <c r="DK10" s="985"/>
      <c r="DL10" s="983">
        <v>0</v>
      </c>
      <c r="DM10" s="984"/>
      <c r="DN10" s="984"/>
      <c r="DO10" s="984"/>
      <c r="DP10" s="985"/>
      <c r="DQ10" s="983">
        <v>0</v>
      </c>
      <c r="DR10" s="984"/>
      <c r="DS10" s="984"/>
      <c r="DT10" s="984"/>
      <c r="DU10" s="985"/>
      <c r="DV10" s="986"/>
      <c r="DW10" s="987"/>
      <c r="DX10" s="987"/>
      <c r="DY10" s="987"/>
      <c r="DZ10" s="988"/>
      <c r="EA10" s="205"/>
    </row>
    <row r="11" spans="1:131" s="206" customFormat="1" ht="26.25" customHeight="1" x14ac:dyDescent="0.15">
      <c r="A11" s="212">
        <v>5</v>
      </c>
      <c r="B11" s="1032" t="s">
        <v>368</v>
      </c>
      <c r="C11" s="1033"/>
      <c r="D11" s="1033"/>
      <c r="E11" s="1033"/>
      <c r="F11" s="1033"/>
      <c r="G11" s="1033"/>
      <c r="H11" s="1033"/>
      <c r="I11" s="1033"/>
      <c r="J11" s="1033"/>
      <c r="K11" s="1033"/>
      <c r="L11" s="1033"/>
      <c r="M11" s="1033"/>
      <c r="N11" s="1033"/>
      <c r="O11" s="1033"/>
      <c r="P11" s="1034"/>
      <c r="Q11" s="1038">
        <v>53</v>
      </c>
      <c r="R11" s="1039"/>
      <c r="S11" s="1039"/>
      <c r="T11" s="1039"/>
      <c r="U11" s="1039"/>
      <c r="V11" s="1039">
        <v>29</v>
      </c>
      <c r="W11" s="1039"/>
      <c r="X11" s="1039"/>
      <c r="Y11" s="1039"/>
      <c r="Z11" s="1039"/>
      <c r="AA11" s="1039">
        <v>24</v>
      </c>
      <c r="AB11" s="1039"/>
      <c r="AC11" s="1039"/>
      <c r="AD11" s="1039"/>
      <c r="AE11" s="1040"/>
      <c r="AF11" s="1013">
        <v>24</v>
      </c>
      <c r="AG11" s="1014"/>
      <c r="AH11" s="1014"/>
      <c r="AI11" s="1014"/>
      <c r="AJ11" s="1015"/>
      <c r="AK11" s="1089">
        <v>8</v>
      </c>
      <c r="AL11" s="1090"/>
      <c r="AM11" s="1090"/>
      <c r="AN11" s="1090"/>
      <c r="AO11" s="1090"/>
      <c r="AP11" s="1090">
        <v>0</v>
      </c>
      <c r="AQ11" s="1090"/>
      <c r="AR11" s="1090"/>
      <c r="AS11" s="1090"/>
      <c r="AT11" s="1090"/>
      <c r="AU11" s="1087"/>
      <c r="AV11" s="1087"/>
      <c r="AW11" s="1087"/>
      <c r="AX11" s="1087"/>
      <c r="AY11" s="1088"/>
      <c r="AZ11" s="203"/>
      <c r="BA11" s="203"/>
      <c r="BB11" s="203"/>
      <c r="BC11" s="203"/>
      <c r="BD11" s="203"/>
      <c r="BE11" s="204"/>
      <c r="BF11" s="204"/>
      <c r="BG11" s="204"/>
      <c r="BH11" s="204"/>
      <c r="BI11" s="204"/>
      <c r="BJ11" s="204"/>
      <c r="BK11" s="204"/>
      <c r="BL11" s="204"/>
      <c r="BM11" s="204"/>
      <c r="BN11" s="204"/>
      <c r="BO11" s="204"/>
      <c r="BP11" s="204"/>
      <c r="BQ11" s="213">
        <v>5</v>
      </c>
      <c r="BR11" s="214"/>
      <c r="BS11" s="1008" t="s">
        <v>566</v>
      </c>
      <c r="BT11" s="1009"/>
      <c r="BU11" s="1009"/>
      <c r="BV11" s="1009"/>
      <c r="BW11" s="1009"/>
      <c r="BX11" s="1009"/>
      <c r="BY11" s="1009"/>
      <c r="BZ11" s="1009"/>
      <c r="CA11" s="1009"/>
      <c r="CB11" s="1009"/>
      <c r="CC11" s="1009"/>
      <c r="CD11" s="1009"/>
      <c r="CE11" s="1009"/>
      <c r="CF11" s="1009"/>
      <c r="CG11" s="1010"/>
      <c r="CH11" s="983">
        <v>-55</v>
      </c>
      <c r="CI11" s="984"/>
      <c r="CJ11" s="984"/>
      <c r="CK11" s="984"/>
      <c r="CL11" s="985"/>
      <c r="CM11" s="983">
        <v>1142</v>
      </c>
      <c r="CN11" s="984"/>
      <c r="CO11" s="984"/>
      <c r="CP11" s="984"/>
      <c r="CQ11" s="985"/>
      <c r="CR11" s="983">
        <v>100</v>
      </c>
      <c r="CS11" s="984">
        <v>0</v>
      </c>
      <c r="CT11" s="984">
        <v>0</v>
      </c>
      <c r="CU11" s="984">
        <v>0</v>
      </c>
      <c r="CV11" s="985">
        <v>0</v>
      </c>
      <c r="CW11" s="983">
        <v>623</v>
      </c>
      <c r="CX11" s="984"/>
      <c r="CY11" s="984"/>
      <c r="CZ11" s="984"/>
      <c r="DA11" s="985"/>
      <c r="DB11" s="983">
        <v>0</v>
      </c>
      <c r="DC11" s="984"/>
      <c r="DD11" s="984"/>
      <c r="DE11" s="984"/>
      <c r="DF11" s="985"/>
      <c r="DG11" s="983">
        <v>0</v>
      </c>
      <c r="DH11" s="984"/>
      <c r="DI11" s="984"/>
      <c r="DJ11" s="984"/>
      <c r="DK11" s="985"/>
      <c r="DL11" s="983">
        <v>0</v>
      </c>
      <c r="DM11" s="984"/>
      <c r="DN11" s="984"/>
      <c r="DO11" s="984"/>
      <c r="DP11" s="985"/>
      <c r="DQ11" s="983">
        <v>0</v>
      </c>
      <c r="DR11" s="984"/>
      <c r="DS11" s="984"/>
      <c r="DT11" s="984"/>
      <c r="DU11" s="985"/>
      <c r="DV11" s="986"/>
      <c r="DW11" s="987"/>
      <c r="DX11" s="987"/>
      <c r="DY11" s="987"/>
      <c r="DZ11" s="988"/>
      <c r="EA11" s="205"/>
    </row>
    <row r="12" spans="1:131" s="206" customFormat="1" ht="26.25" customHeight="1" x14ac:dyDescent="0.15">
      <c r="A12" s="212">
        <v>6</v>
      </c>
      <c r="B12" s="1032" t="s">
        <v>369</v>
      </c>
      <c r="C12" s="1033"/>
      <c r="D12" s="1033"/>
      <c r="E12" s="1033"/>
      <c r="F12" s="1033"/>
      <c r="G12" s="1033"/>
      <c r="H12" s="1033"/>
      <c r="I12" s="1033"/>
      <c r="J12" s="1033"/>
      <c r="K12" s="1033"/>
      <c r="L12" s="1033"/>
      <c r="M12" s="1033"/>
      <c r="N12" s="1033"/>
      <c r="O12" s="1033"/>
      <c r="P12" s="1034"/>
      <c r="Q12" s="1038">
        <v>15747</v>
      </c>
      <c r="R12" s="1039"/>
      <c r="S12" s="1039"/>
      <c r="T12" s="1039"/>
      <c r="U12" s="1039"/>
      <c r="V12" s="1039">
        <v>10977</v>
      </c>
      <c r="W12" s="1039"/>
      <c r="X12" s="1039"/>
      <c r="Y12" s="1039"/>
      <c r="Z12" s="1039"/>
      <c r="AA12" s="1039">
        <v>4770</v>
      </c>
      <c r="AB12" s="1039"/>
      <c r="AC12" s="1039"/>
      <c r="AD12" s="1039"/>
      <c r="AE12" s="1040"/>
      <c r="AF12" s="1013">
        <v>4770</v>
      </c>
      <c r="AG12" s="1014"/>
      <c r="AH12" s="1014"/>
      <c r="AI12" s="1014"/>
      <c r="AJ12" s="1015"/>
      <c r="AK12" s="1089">
        <v>701</v>
      </c>
      <c r="AL12" s="1090"/>
      <c r="AM12" s="1090"/>
      <c r="AN12" s="1090"/>
      <c r="AO12" s="1090"/>
      <c r="AP12" s="1090">
        <v>46997</v>
      </c>
      <c r="AQ12" s="1090"/>
      <c r="AR12" s="1090"/>
      <c r="AS12" s="1090"/>
      <c r="AT12" s="1090"/>
      <c r="AU12" s="1087"/>
      <c r="AV12" s="1087"/>
      <c r="AW12" s="1087"/>
      <c r="AX12" s="1087"/>
      <c r="AY12" s="1088"/>
      <c r="AZ12" s="203"/>
      <c r="BA12" s="203"/>
      <c r="BB12" s="203"/>
      <c r="BC12" s="203"/>
      <c r="BD12" s="203"/>
      <c r="BE12" s="204"/>
      <c r="BF12" s="204"/>
      <c r="BG12" s="204"/>
      <c r="BH12" s="204"/>
      <c r="BI12" s="204"/>
      <c r="BJ12" s="204"/>
      <c r="BK12" s="204"/>
      <c r="BL12" s="204"/>
      <c r="BM12" s="204"/>
      <c r="BN12" s="204"/>
      <c r="BO12" s="204"/>
      <c r="BP12" s="204"/>
      <c r="BQ12" s="213">
        <v>6</v>
      </c>
      <c r="BR12" s="214"/>
      <c r="BS12" s="1008" t="s">
        <v>567</v>
      </c>
      <c r="BT12" s="1009"/>
      <c r="BU12" s="1009"/>
      <c r="BV12" s="1009"/>
      <c r="BW12" s="1009"/>
      <c r="BX12" s="1009"/>
      <c r="BY12" s="1009"/>
      <c r="BZ12" s="1009"/>
      <c r="CA12" s="1009"/>
      <c r="CB12" s="1009"/>
      <c r="CC12" s="1009"/>
      <c r="CD12" s="1009"/>
      <c r="CE12" s="1009"/>
      <c r="CF12" s="1009"/>
      <c r="CG12" s="1010"/>
      <c r="CH12" s="983">
        <v>-18</v>
      </c>
      <c r="CI12" s="984"/>
      <c r="CJ12" s="984"/>
      <c r="CK12" s="984"/>
      <c r="CL12" s="985"/>
      <c r="CM12" s="983">
        <v>3521</v>
      </c>
      <c r="CN12" s="984"/>
      <c r="CO12" s="984"/>
      <c r="CP12" s="984"/>
      <c r="CQ12" s="985"/>
      <c r="CR12" s="983">
        <v>0</v>
      </c>
      <c r="CS12" s="984">
        <v>0</v>
      </c>
      <c r="CT12" s="984">
        <v>0</v>
      </c>
      <c r="CU12" s="984">
        <v>0</v>
      </c>
      <c r="CV12" s="985">
        <v>0</v>
      </c>
      <c r="CW12" s="983">
        <v>107</v>
      </c>
      <c r="CX12" s="984"/>
      <c r="CY12" s="984"/>
      <c r="CZ12" s="984"/>
      <c r="DA12" s="985"/>
      <c r="DB12" s="983">
        <v>0</v>
      </c>
      <c r="DC12" s="984"/>
      <c r="DD12" s="984"/>
      <c r="DE12" s="984"/>
      <c r="DF12" s="985"/>
      <c r="DG12" s="983">
        <v>0</v>
      </c>
      <c r="DH12" s="984"/>
      <c r="DI12" s="984"/>
      <c r="DJ12" s="984"/>
      <c r="DK12" s="985"/>
      <c r="DL12" s="983">
        <v>0</v>
      </c>
      <c r="DM12" s="984"/>
      <c r="DN12" s="984"/>
      <c r="DO12" s="984"/>
      <c r="DP12" s="985"/>
      <c r="DQ12" s="983">
        <v>0</v>
      </c>
      <c r="DR12" s="984"/>
      <c r="DS12" s="984"/>
      <c r="DT12" s="984"/>
      <c r="DU12" s="985"/>
      <c r="DV12" s="986"/>
      <c r="DW12" s="987"/>
      <c r="DX12" s="987"/>
      <c r="DY12" s="987"/>
      <c r="DZ12" s="988"/>
      <c r="EA12" s="205"/>
    </row>
    <row r="13" spans="1:131" s="206" customFormat="1" ht="26.25" customHeight="1" x14ac:dyDescent="0.15">
      <c r="A13" s="212">
        <v>7</v>
      </c>
      <c r="B13" s="1032" t="s">
        <v>370</v>
      </c>
      <c r="C13" s="1033"/>
      <c r="D13" s="1033"/>
      <c r="E13" s="1033"/>
      <c r="F13" s="1033"/>
      <c r="G13" s="1033"/>
      <c r="H13" s="1033"/>
      <c r="I13" s="1033"/>
      <c r="J13" s="1033"/>
      <c r="K13" s="1033"/>
      <c r="L13" s="1033"/>
      <c r="M13" s="1033"/>
      <c r="N13" s="1033"/>
      <c r="O13" s="1033"/>
      <c r="P13" s="1034"/>
      <c r="Q13" s="1038">
        <v>295</v>
      </c>
      <c r="R13" s="1039"/>
      <c r="S13" s="1039"/>
      <c r="T13" s="1039"/>
      <c r="U13" s="1039"/>
      <c r="V13" s="1039">
        <v>241</v>
      </c>
      <c r="W13" s="1039"/>
      <c r="X13" s="1039"/>
      <c r="Y13" s="1039"/>
      <c r="Z13" s="1039"/>
      <c r="AA13" s="1039">
        <v>54</v>
      </c>
      <c r="AB13" s="1039"/>
      <c r="AC13" s="1039"/>
      <c r="AD13" s="1039"/>
      <c r="AE13" s="1040"/>
      <c r="AF13" s="1013">
        <v>54</v>
      </c>
      <c r="AG13" s="1014"/>
      <c r="AH13" s="1014"/>
      <c r="AI13" s="1014"/>
      <c r="AJ13" s="1015"/>
      <c r="AK13" s="1089">
        <v>0</v>
      </c>
      <c r="AL13" s="1090"/>
      <c r="AM13" s="1090"/>
      <c r="AN13" s="1090"/>
      <c r="AO13" s="1090"/>
      <c r="AP13" s="1090">
        <v>0</v>
      </c>
      <c r="AQ13" s="1090"/>
      <c r="AR13" s="1090"/>
      <c r="AS13" s="1090"/>
      <c r="AT13" s="1090"/>
      <c r="AU13" s="1087"/>
      <c r="AV13" s="1087"/>
      <c r="AW13" s="1087"/>
      <c r="AX13" s="1087"/>
      <c r="AY13" s="1088"/>
      <c r="AZ13" s="203"/>
      <c r="BA13" s="203"/>
      <c r="BB13" s="203"/>
      <c r="BC13" s="203"/>
      <c r="BD13" s="203"/>
      <c r="BE13" s="204"/>
      <c r="BF13" s="204"/>
      <c r="BG13" s="204"/>
      <c r="BH13" s="204"/>
      <c r="BI13" s="204"/>
      <c r="BJ13" s="204"/>
      <c r="BK13" s="204"/>
      <c r="BL13" s="204"/>
      <c r="BM13" s="204"/>
      <c r="BN13" s="204"/>
      <c r="BO13" s="204"/>
      <c r="BP13" s="204"/>
      <c r="BQ13" s="213">
        <v>7</v>
      </c>
      <c r="BR13" s="214"/>
      <c r="BS13" s="1008" t="s">
        <v>568</v>
      </c>
      <c r="BT13" s="1009"/>
      <c r="BU13" s="1009"/>
      <c r="BV13" s="1009"/>
      <c r="BW13" s="1009"/>
      <c r="BX13" s="1009"/>
      <c r="BY13" s="1009"/>
      <c r="BZ13" s="1009"/>
      <c r="CA13" s="1009"/>
      <c r="CB13" s="1009"/>
      <c r="CC13" s="1009"/>
      <c r="CD13" s="1009"/>
      <c r="CE13" s="1009"/>
      <c r="CF13" s="1009"/>
      <c r="CG13" s="1010"/>
      <c r="CH13" s="983">
        <v>4</v>
      </c>
      <c r="CI13" s="984"/>
      <c r="CJ13" s="984"/>
      <c r="CK13" s="984"/>
      <c r="CL13" s="985"/>
      <c r="CM13" s="983">
        <v>1328</v>
      </c>
      <c r="CN13" s="984"/>
      <c r="CO13" s="984"/>
      <c r="CP13" s="984"/>
      <c r="CQ13" s="985"/>
      <c r="CR13" s="983">
        <v>350</v>
      </c>
      <c r="CS13" s="984">
        <v>0</v>
      </c>
      <c r="CT13" s="984">
        <v>0</v>
      </c>
      <c r="CU13" s="984">
        <v>0</v>
      </c>
      <c r="CV13" s="985">
        <v>0</v>
      </c>
      <c r="CW13" s="983">
        <v>335</v>
      </c>
      <c r="CX13" s="984"/>
      <c r="CY13" s="984"/>
      <c r="CZ13" s="984"/>
      <c r="DA13" s="985"/>
      <c r="DB13" s="983">
        <v>0</v>
      </c>
      <c r="DC13" s="984"/>
      <c r="DD13" s="984"/>
      <c r="DE13" s="984"/>
      <c r="DF13" s="985"/>
      <c r="DG13" s="983">
        <v>0</v>
      </c>
      <c r="DH13" s="984"/>
      <c r="DI13" s="984"/>
      <c r="DJ13" s="984"/>
      <c r="DK13" s="985"/>
      <c r="DL13" s="983">
        <v>0</v>
      </c>
      <c r="DM13" s="984"/>
      <c r="DN13" s="984"/>
      <c r="DO13" s="984"/>
      <c r="DP13" s="985"/>
      <c r="DQ13" s="983">
        <v>0</v>
      </c>
      <c r="DR13" s="984"/>
      <c r="DS13" s="984"/>
      <c r="DT13" s="984"/>
      <c r="DU13" s="985"/>
      <c r="DV13" s="986"/>
      <c r="DW13" s="987"/>
      <c r="DX13" s="987"/>
      <c r="DY13" s="987"/>
      <c r="DZ13" s="988"/>
      <c r="EA13" s="205"/>
    </row>
    <row r="14" spans="1:131" s="206" customFormat="1" ht="26.25" customHeight="1" x14ac:dyDescent="0.15">
      <c r="A14" s="212">
        <v>8</v>
      </c>
      <c r="B14" s="1032" t="s">
        <v>371</v>
      </c>
      <c r="C14" s="1033"/>
      <c r="D14" s="1033"/>
      <c r="E14" s="1033"/>
      <c r="F14" s="1033"/>
      <c r="G14" s="1033"/>
      <c r="H14" s="1033"/>
      <c r="I14" s="1033"/>
      <c r="J14" s="1033"/>
      <c r="K14" s="1033"/>
      <c r="L14" s="1033"/>
      <c r="M14" s="1033"/>
      <c r="N14" s="1033"/>
      <c r="O14" s="1033"/>
      <c r="P14" s="1034"/>
      <c r="Q14" s="1038">
        <v>14043</v>
      </c>
      <c r="R14" s="1039"/>
      <c r="S14" s="1039"/>
      <c r="T14" s="1039"/>
      <c r="U14" s="1039"/>
      <c r="V14" s="1039">
        <v>14037</v>
      </c>
      <c r="W14" s="1039"/>
      <c r="X14" s="1039"/>
      <c r="Y14" s="1039"/>
      <c r="Z14" s="1039"/>
      <c r="AA14" s="1039">
        <v>6</v>
      </c>
      <c r="AB14" s="1039"/>
      <c r="AC14" s="1039"/>
      <c r="AD14" s="1039"/>
      <c r="AE14" s="1040"/>
      <c r="AF14" s="1013" t="s">
        <v>111</v>
      </c>
      <c r="AG14" s="1014"/>
      <c r="AH14" s="1014"/>
      <c r="AI14" s="1014"/>
      <c r="AJ14" s="1015"/>
      <c r="AK14" s="1089">
        <v>1890</v>
      </c>
      <c r="AL14" s="1090"/>
      <c r="AM14" s="1090"/>
      <c r="AN14" s="1090"/>
      <c r="AO14" s="1090"/>
      <c r="AP14" s="1090">
        <v>20770</v>
      </c>
      <c r="AQ14" s="1090"/>
      <c r="AR14" s="1090"/>
      <c r="AS14" s="1090"/>
      <c r="AT14" s="1090"/>
      <c r="AU14" s="1087"/>
      <c r="AV14" s="1087"/>
      <c r="AW14" s="1087"/>
      <c r="AX14" s="1087"/>
      <c r="AY14" s="1088"/>
      <c r="AZ14" s="203"/>
      <c r="BA14" s="203"/>
      <c r="BB14" s="203"/>
      <c r="BC14" s="203"/>
      <c r="BD14" s="203"/>
      <c r="BE14" s="204"/>
      <c r="BF14" s="204"/>
      <c r="BG14" s="204"/>
      <c r="BH14" s="204"/>
      <c r="BI14" s="204"/>
      <c r="BJ14" s="204"/>
      <c r="BK14" s="204"/>
      <c r="BL14" s="204"/>
      <c r="BM14" s="204"/>
      <c r="BN14" s="204"/>
      <c r="BO14" s="204"/>
      <c r="BP14" s="204"/>
      <c r="BQ14" s="213">
        <v>8</v>
      </c>
      <c r="BR14" s="214" t="s">
        <v>603</v>
      </c>
      <c r="BS14" s="1008" t="s">
        <v>569</v>
      </c>
      <c r="BT14" s="1009"/>
      <c r="BU14" s="1009"/>
      <c r="BV14" s="1009"/>
      <c r="BW14" s="1009"/>
      <c r="BX14" s="1009"/>
      <c r="BY14" s="1009"/>
      <c r="BZ14" s="1009"/>
      <c r="CA14" s="1009"/>
      <c r="CB14" s="1009"/>
      <c r="CC14" s="1009"/>
      <c r="CD14" s="1009"/>
      <c r="CE14" s="1009"/>
      <c r="CF14" s="1009"/>
      <c r="CG14" s="1010"/>
      <c r="CH14" s="983">
        <v>745</v>
      </c>
      <c r="CI14" s="984"/>
      <c r="CJ14" s="984"/>
      <c r="CK14" s="984"/>
      <c r="CL14" s="985"/>
      <c r="CM14" s="983">
        <v>9957</v>
      </c>
      <c r="CN14" s="984"/>
      <c r="CO14" s="984"/>
      <c r="CP14" s="984"/>
      <c r="CQ14" s="985"/>
      <c r="CR14" s="983">
        <v>4100</v>
      </c>
      <c r="CS14" s="984">
        <v>0</v>
      </c>
      <c r="CT14" s="984">
        <v>0</v>
      </c>
      <c r="CU14" s="984">
        <v>0</v>
      </c>
      <c r="CV14" s="985">
        <v>0</v>
      </c>
      <c r="CW14" s="983">
        <v>0</v>
      </c>
      <c r="CX14" s="984"/>
      <c r="CY14" s="984"/>
      <c r="CZ14" s="984"/>
      <c r="DA14" s="985"/>
      <c r="DB14" s="983">
        <v>16000</v>
      </c>
      <c r="DC14" s="984"/>
      <c r="DD14" s="984"/>
      <c r="DE14" s="984"/>
      <c r="DF14" s="985"/>
      <c r="DG14" s="983">
        <v>0</v>
      </c>
      <c r="DH14" s="984"/>
      <c r="DI14" s="984"/>
      <c r="DJ14" s="984"/>
      <c r="DK14" s="985"/>
      <c r="DL14" s="983">
        <v>3686</v>
      </c>
      <c r="DM14" s="984"/>
      <c r="DN14" s="984"/>
      <c r="DO14" s="984"/>
      <c r="DP14" s="985"/>
      <c r="DQ14" s="983">
        <v>369</v>
      </c>
      <c r="DR14" s="984"/>
      <c r="DS14" s="984"/>
      <c r="DT14" s="984"/>
      <c r="DU14" s="985"/>
      <c r="DV14" s="986"/>
      <c r="DW14" s="987"/>
      <c r="DX14" s="987"/>
      <c r="DY14" s="987"/>
      <c r="DZ14" s="988"/>
      <c r="EA14" s="205"/>
    </row>
    <row r="15" spans="1:131" s="206" customFormat="1" ht="26.25" customHeight="1" x14ac:dyDescent="0.15">
      <c r="A15" s="212">
        <v>9</v>
      </c>
      <c r="B15" s="1032"/>
      <c r="C15" s="1033"/>
      <c r="D15" s="1033"/>
      <c r="E15" s="1033"/>
      <c r="F15" s="1033"/>
      <c r="G15" s="1033"/>
      <c r="H15" s="1033"/>
      <c r="I15" s="1033"/>
      <c r="J15" s="1033"/>
      <c r="K15" s="1033"/>
      <c r="L15" s="1033"/>
      <c r="M15" s="1033"/>
      <c r="N15" s="1033"/>
      <c r="O15" s="1033"/>
      <c r="P15" s="1034"/>
      <c r="Q15" s="1038"/>
      <c r="R15" s="1039"/>
      <c r="S15" s="1039"/>
      <c r="T15" s="1039"/>
      <c r="U15" s="1039"/>
      <c r="V15" s="1039"/>
      <c r="W15" s="1039"/>
      <c r="X15" s="1039"/>
      <c r="Y15" s="1039"/>
      <c r="Z15" s="1039"/>
      <c r="AA15" s="1039"/>
      <c r="AB15" s="1039"/>
      <c r="AC15" s="1039"/>
      <c r="AD15" s="1039"/>
      <c r="AE15" s="1040"/>
      <c r="AF15" s="1013"/>
      <c r="AG15" s="1014"/>
      <c r="AH15" s="1014"/>
      <c r="AI15" s="1014"/>
      <c r="AJ15" s="1015"/>
      <c r="AK15" s="1089"/>
      <c r="AL15" s="1090"/>
      <c r="AM15" s="1090"/>
      <c r="AN15" s="1090"/>
      <c r="AO15" s="1090"/>
      <c r="AP15" s="1090"/>
      <c r="AQ15" s="1090"/>
      <c r="AR15" s="1090"/>
      <c r="AS15" s="1090"/>
      <c r="AT15" s="1090"/>
      <c r="AU15" s="1087"/>
      <c r="AV15" s="1087"/>
      <c r="AW15" s="1087"/>
      <c r="AX15" s="1087"/>
      <c r="AY15" s="1088"/>
      <c r="AZ15" s="203"/>
      <c r="BA15" s="203"/>
      <c r="BB15" s="203"/>
      <c r="BC15" s="203"/>
      <c r="BD15" s="203"/>
      <c r="BE15" s="204"/>
      <c r="BF15" s="204"/>
      <c r="BG15" s="204"/>
      <c r="BH15" s="204"/>
      <c r="BI15" s="204"/>
      <c r="BJ15" s="204"/>
      <c r="BK15" s="204"/>
      <c r="BL15" s="204"/>
      <c r="BM15" s="204"/>
      <c r="BN15" s="204"/>
      <c r="BO15" s="204"/>
      <c r="BP15" s="204"/>
      <c r="BQ15" s="213">
        <v>9</v>
      </c>
      <c r="BR15" s="214"/>
      <c r="BS15" s="1008" t="s">
        <v>570</v>
      </c>
      <c r="BT15" s="1009"/>
      <c r="BU15" s="1009"/>
      <c r="BV15" s="1009"/>
      <c r="BW15" s="1009"/>
      <c r="BX15" s="1009"/>
      <c r="BY15" s="1009"/>
      <c r="BZ15" s="1009"/>
      <c r="CA15" s="1009"/>
      <c r="CB15" s="1009"/>
      <c r="CC15" s="1009"/>
      <c r="CD15" s="1009"/>
      <c r="CE15" s="1009"/>
      <c r="CF15" s="1009"/>
      <c r="CG15" s="1010"/>
      <c r="CH15" s="983">
        <v>376</v>
      </c>
      <c r="CI15" s="984"/>
      <c r="CJ15" s="984"/>
      <c r="CK15" s="984"/>
      <c r="CL15" s="985"/>
      <c r="CM15" s="983">
        <v>4</v>
      </c>
      <c r="CN15" s="984"/>
      <c r="CO15" s="984"/>
      <c r="CP15" s="984"/>
      <c r="CQ15" s="985"/>
      <c r="CR15" s="983">
        <v>10</v>
      </c>
      <c r="CS15" s="984">
        <v>0</v>
      </c>
      <c r="CT15" s="984">
        <v>0</v>
      </c>
      <c r="CU15" s="984">
        <v>0</v>
      </c>
      <c r="CV15" s="985">
        <v>0</v>
      </c>
      <c r="CW15" s="983">
        <v>261</v>
      </c>
      <c r="CX15" s="984"/>
      <c r="CY15" s="984"/>
      <c r="CZ15" s="984"/>
      <c r="DA15" s="985"/>
      <c r="DB15" s="983">
        <v>0</v>
      </c>
      <c r="DC15" s="984"/>
      <c r="DD15" s="984"/>
      <c r="DE15" s="984"/>
      <c r="DF15" s="985"/>
      <c r="DG15" s="983">
        <v>0</v>
      </c>
      <c r="DH15" s="984"/>
      <c r="DI15" s="984"/>
      <c r="DJ15" s="984"/>
      <c r="DK15" s="985"/>
      <c r="DL15" s="983">
        <v>0</v>
      </c>
      <c r="DM15" s="984"/>
      <c r="DN15" s="984"/>
      <c r="DO15" s="984"/>
      <c r="DP15" s="985"/>
      <c r="DQ15" s="983">
        <v>0</v>
      </c>
      <c r="DR15" s="984"/>
      <c r="DS15" s="984"/>
      <c r="DT15" s="984"/>
      <c r="DU15" s="985"/>
      <c r="DV15" s="986"/>
      <c r="DW15" s="987"/>
      <c r="DX15" s="987"/>
      <c r="DY15" s="987"/>
      <c r="DZ15" s="988"/>
      <c r="EA15" s="205"/>
    </row>
    <row r="16" spans="1:131" s="206" customFormat="1" ht="26.25" customHeight="1" x14ac:dyDescent="0.15">
      <c r="A16" s="212">
        <v>10</v>
      </c>
      <c r="B16" s="1032"/>
      <c r="C16" s="1033"/>
      <c r="D16" s="1033"/>
      <c r="E16" s="1033"/>
      <c r="F16" s="1033"/>
      <c r="G16" s="1033"/>
      <c r="H16" s="1033"/>
      <c r="I16" s="1033"/>
      <c r="J16" s="1033"/>
      <c r="K16" s="1033"/>
      <c r="L16" s="1033"/>
      <c r="M16" s="1033"/>
      <c r="N16" s="1033"/>
      <c r="O16" s="1033"/>
      <c r="P16" s="1034"/>
      <c r="Q16" s="1038"/>
      <c r="R16" s="1039"/>
      <c r="S16" s="1039"/>
      <c r="T16" s="1039"/>
      <c r="U16" s="1039"/>
      <c r="V16" s="1039"/>
      <c r="W16" s="1039"/>
      <c r="X16" s="1039"/>
      <c r="Y16" s="1039"/>
      <c r="Z16" s="1039"/>
      <c r="AA16" s="1039"/>
      <c r="AB16" s="1039"/>
      <c r="AC16" s="1039"/>
      <c r="AD16" s="1039"/>
      <c r="AE16" s="1040"/>
      <c r="AF16" s="1013"/>
      <c r="AG16" s="1014"/>
      <c r="AH16" s="1014"/>
      <c r="AI16" s="1014"/>
      <c r="AJ16" s="1015"/>
      <c r="AK16" s="1089"/>
      <c r="AL16" s="1090"/>
      <c r="AM16" s="1090"/>
      <c r="AN16" s="1090"/>
      <c r="AO16" s="1090"/>
      <c r="AP16" s="1090"/>
      <c r="AQ16" s="1090"/>
      <c r="AR16" s="1090"/>
      <c r="AS16" s="1090"/>
      <c r="AT16" s="1090"/>
      <c r="AU16" s="1087"/>
      <c r="AV16" s="1087"/>
      <c r="AW16" s="1087"/>
      <c r="AX16" s="1087"/>
      <c r="AY16" s="1088"/>
      <c r="AZ16" s="203"/>
      <c r="BA16" s="203"/>
      <c r="BB16" s="203"/>
      <c r="BC16" s="203"/>
      <c r="BD16" s="203"/>
      <c r="BE16" s="204"/>
      <c r="BF16" s="204"/>
      <c r="BG16" s="204"/>
      <c r="BH16" s="204"/>
      <c r="BI16" s="204"/>
      <c r="BJ16" s="204"/>
      <c r="BK16" s="204"/>
      <c r="BL16" s="204"/>
      <c r="BM16" s="204"/>
      <c r="BN16" s="204"/>
      <c r="BO16" s="204"/>
      <c r="BP16" s="204"/>
      <c r="BQ16" s="213">
        <v>10</v>
      </c>
      <c r="BR16" s="214"/>
      <c r="BS16" s="1008" t="s">
        <v>571</v>
      </c>
      <c r="BT16" s="1009"/>
      <c r="BU16" s="1009"/>
      <c r="BV16" s="1009"/>
      <c r="BW16" s="1009"/>
      <c r="BX16" s="1009"/>
      <c r="BY16" s="1009"/>
      <c r="BZ16" s="1009"/>
      <c r="CA16" s="1009"/>
      <c r="CB16" s="1009"/>
      <c r="CC16" s="1009"/>
      <c r="CD16" s="1009"/>
      <c r="CE16" s="1009"/>
      <c r="CF16" s="1009"/>
      <c r="CG16" s="1010"/>
      <c r="CH16" s="983">
        <v>-17</v>
      </c>
      <c r="CI16" s="984"/>
      <c r="CJ16" s="984"/>
      <c r="CK16" s="984"/>
      <c r="CL16" s="985"/>
      <c r="CM16" s="983">
        <v>1788</v>
      </c>
      <c r="CN16" s="984"/>
      <c r="CO16" s="984"/>
      <c r="CP16" s="984"/>
      <c r="CQ16" s="985"/>
      <c r="CR16" s="983">
        <v>500</v>
      </c>
      <c r="CS16" s="984">
        <v>0</v>
      </c>
      <c r="CT16" s="984">
        <v>0</v>
      </c>
      <c r="CU16" s="984">
        <v>0</v>
      </c>
      <c r="CV16" s="985">
        <v>0</v>
      </c>
      <c r="CW16" s="983">
        <v>63</v>
      </c>
      <c r="CX16" s="984"/>
      <c r="CY16" s="984"/>
      <c r="CZ16" s="984"/>
      <c r="DA16" s="985"/>
      <c r="DB16" s="983">
        <v>1293</v>
      </c>
      <c r="DC16" s="984"/>
      <c r="DD16" s="984"/>
      <c r="DE16" s="984"/>
      <c r="DF16" s="985"/>
      <c r="DG16" s="983">
        <v>0</v>
      </c>
      <c r="DH16" s="984"/>
      <c r="DI16" s="984"/>
      <c r="DJ16" s="984"/>
      <c r="DK16" s="985"/>
      <c r="DL16" s="983">
        <v>0</v>
      </c>
      <c r="DM16" s="984"/>
      <c r="DN16" s="984"/>
      <c r="DO16" s="984"/>
      <c r="DP16" s="985"/>
      <c r="DQ16" s="983">
        <v>0</v>
      </c>
      <c r="DR16" s="984"/>
      <c r="DS16" s="984"/>
      <c r="DT16" s="984"/>
      <c r="DU16" s="985"/>
      <c r="DV16" s="986"/>
      <c r="DW16" s="987"/>
      <c r="DX16" s="987"/>
      <c r="DY16" s="987"/>
      <c r="DZ16" s="988"/>
      <c r="EA16" s="205"/>
    </row>
    <row r="17" spans="1:131" s="206" customFormat="1" ht="26.25" customHeight="1" x14ac:dyDescent="0.15">
      <c r="A17" s="212">
        <v>11</v>
      </c>
      <c r="B17" s="1032"/>
      <c r="C17" s="1033"/>
      <c r="D17" s="1033"/>
      <c r="E17" s="1033"/>
      <c r="F17" s="1033"/>
      <c r="G17" s="1033"/>
      <c r="H17" s="1033"/>
      <c r="I17" s="1033"/>
      <c r="J17" s="1033"/>
      <c r="K17" s="1033"/>
      <c r="L17" s="1033"/>
      <c r="M17" s="1033"/>
      <c r="N17" s="1033"/>
      <c r="O17" s="1033"/>
      <c r="P17" s="1034"/>
      <c r="Q17" s="1038"/>
      <c r="R17" s="1039"/>
      <c r="S17" s="1039"/>
      <c r="T17" s="1039"/>
      <c r="U17" s="1039"/>
      <c r="V17" s="1039"/>
      <c r="W17" s="1039"/>
      <c r="X17" s="1039"/>
      <c r="Y17" s="1039"/>
      <c r="Z17" s="1039"/>
      <c r="AA17" s="1039"/>
      <c r="AB17" s="1039"/>
      <c r="AC17" s="1039"/>
      <c r="AD17" s="1039"/>
      <c r="AE17" s="1040"/>
      <c r="AF17" s="1013"/>
      <c r="AG17" s="1014"/>
      <c r="AH17" s="1014"/>
      <c r="AI17" s="1014"/>
      <c r="AJ17" s="1015"/>
      <c r="AK17" s="1089"/>
      <c r="AL17" s="1090"/>
      <c r="AM17" s="1090"/>
      <c r="AN17" s="1090"/>
      <c r="AO17" s="1090"/>
      <c r="AP17" s="1090"/>
      <c r="AQ17" s="1090"/>
      <c r="AR17" s="1090"/>
      <c r="AS17" s="1090"/>
      <c r="AT17" s="1090"/>
      <c r="AU17" s="1087"/>
      <c r="AV17" s="1087"/>
      <c r="AW17" s="1087"/>
      <c r="AX17" s="1087"/>
      <c r="AY17" s="1088"/>
      <c r="AZ17" s="203"/>
      <c r="BA17" s="203"/>
      <c r="BB17" s="203"/>
      <c r="BC17" s="203"/>
      <c r="BD17" s="203"/>
      <c r="BE17" s="204"/>
      <c r="BF17" s="204"/>
      <c r="BG17" s="204"/>
      <c r="BH17" s="204"/>
      <c r="BI17" s="204"/>
      <c r="BJ17" s="204"/>
      <c r="BK17" s="204"/>
      <c r="BL17" s="204"/>
      <c r="BM17" s="204"/>
      <c r="BN17" s="204"/>
      <c r="BO17" s="204"/>
      <c r="BP17" s="204"/>
      <c r="BQ17" s="213">
        <v>11</v>
      </c>
      <c r="BR17" s="214" t="s">
        <v>603</v>
      </c>
      <c r="BS17" s="1008" t="s">
        <v>572</v>
      </c>
      <c r="BT17" s="1009"/>
      <c r="BU17" s="1009"/>
      <c r="BV17" s="1009"/>
      <c r="BW17" s="1009"/>
      <c r="BX17" s="1009"/>
      <c r="BY17" s="1009"/>
      <c r="BZ17" s="1009"/>
      <c r="CA17" s="1009"/>
      <c r="CB17" s="1009"/>
      <c r="CC17" s="1009"/>
      <c r="CD17" s="1009"/>
      <c r="CE17" s="1009"/>
      <c r="CF17" s="1009"/>
      <c r="CG17" s="1010"/>
      <c r="CH17" s="983">
        <v>-482</v>
      </c>
      <c r="CI17" s="984"/>
      <c r="CJ17" s="984"/>
      <c r="CK17" s="984"/>
      <c r="CL17" s="985"/>
      <c r="CM17" s="983">
        <v>17729</v>
      </c>
      <c r="CN17" s="984"/>
      <c r="CO17" s="984"/>
      <c r="CP17" s="984"/>
      <c r="CQ17" s="985"/>
      <c r="CR17" s="983">
        <v>100</v>
      </c>
      <c r="CS17" s="984">
        <v>0</v>
      </c>
      <c r="CT17" s="984">
        <v>0</v>
      </c>
      <c r="CU17" s="984">
        <v>0</v>
      </c>
      <c r="CV17" s="985">
        <v>0</v>
      </c>
      <c r="CW17" s="983">
        <v>157</v>
      </c>
      <c r="CX17" s="984"/>
      <c r="CY17" s="984"/>
      <c r="CZ17" s="984"/>
      <c r="DA17" s="985"/>
      <c r="DB17" s="983">
        <v>0</v>
      </c>
      <c r="DC17" s="984"/>
      <c r="DD17" s="984"/>
      <c r="DE17" s="984"/>
      <c r="DF17" s="985"/>
      <c r="DG17" s="983">
        <v>0</v>
      </c>
      <c r="DH17" s="984"/>
      <c r="DI17" s="984"/>
      <c r="DJ17" s="984"/>
      <c r="DK17" s="985"/>
      <c r="DL17" s="983">
        <v>0</v>
      </c>
      <c r="DM17" s="984"/>
      <c r="DN17" s="984"/>
      <c r="DO17" s="984"/>
      <c r="DP17" s="985"/>
      <c r="DQ17" s="983">
        <v>0</v>
      </c>
      <c r="DR17" s="984"/>
      <c r="DS17" s="984"/>
      <c r="DT17" s="984"/>
      <c r="DU17" s="985"/>
      <c r="DV17" s="986"/>
      <c r="DW17" s="987"/>
      <c r="DX17" s="987"/>
      <c r="DY17" s="987"/>
      <c r="DZ17" s="988"/>
      <c r="EA17" s="205"/>
    </row>
    <row r="18" spans="1:131" s="206" customFormat="1" ht="26.25" customHeight="1" x14ac:dyDescent="0.15">
      <c r="A18" s="212">
        <v>12</v>
      </c>
      <c r="B18" s="1032"/>
      <c r="C18" s="1033"/>
      <c r="D18" s="1033"/>
      <c r="E18" s="1033"/>
      <c r="F18" s="1033"/>
      <c r="G18" s="1033"/>
      <c r="H18" s="1033"/>
      <c r="I18" s="1033"/>
      <c r="J18" s="1033"/>
      <c r="K18" s="1033"/>
      <c r="L18" s="1033"/>
      <c r="M18" s="1033"/>
      <c r="N18" s="1033"/>
      <c r="O18" s="1033"/>
      <c r="P18" s="1034"/>
      <c r="Q18" s="1038"/>
      <c r="R18" s="1039"/>
      <c r="S18" s="1039"/>
      <c r="T18" s="1039"/>
      <c r="U18" s="1039"/>
      <c r="V18" s="1039"/>
      <c r="W18" s="1039"/>
      <c r="X18" s="1039"/>
      <c r="Y18" s="1039"/>
      <c r="Z18" s="1039"/>
      <c r="AA18" s="1039"/>
      <c r="AB18" s="1039"/>
      <c r="AC18" s="1039"/>
      <c r="AD18" s="1039"/>
      <c r="AE18" s="1040"/>
      <c r="AF18" s="1013"/>
      <c r="AG18" s="1014"/>
      <c r="AH18" s="1014"/>
      <c r="AI18" s="1014"/>
      <c r="AJ18" s="1015"/>
      <c r="AK18" s="1089"/>
      <c r="AL18" s="1090"/>
      <c r="AM18" s="1090"/>
      <c r="AN18" s="1090"/>
      <c r="AO18" s="1090"/>
      <c r="AP18" s="1090"/>
      <c r="AQ18" s="1090"/>
      <c r="AR18" s="1090"/>
      <c r="AS18" s="1090"/>
      <c r="AT18" s="1090"/>
      <c r="AU18" s="1087"/>
      <c r="AV18" s="1087"/>
      <c r="AW18" s="1087"/>
      <c r="AX18" s="1087"/>
      <c r="AY18" s="1088"/>
      <c r="AZ18" s="203"/>
      <c r="BA18" s="203"/>
      <c r="BB18" s="203"/>
      <c r="BC18" s="203"/>
      <c r="BD18" s="203"/>
      <c r="BE18" s="204"/>
      <c r="BF18" s="204"/>
      <c r="BG18" s="204"/>
      <c r="BH18" s="204"/>
      <c r="BI18" s="204"/>
      <c r="BJ18" s="204"/>
      <c r="BK18" s="204"/>
      <c r="BL18" s="204"/>
      <c r="BM18" s="204"/>
      <c r="BN18" s="204"/>
      <c r="BO18" s="204"/>
      <c r="BP18" s="204"/>
      <c r="BQ18" s="213">
        <v>12</v>
      </c>
      <c r="BR18" s="214"/>
      <c r="BS18" s="1008" t="s">
        <v>573</v>
      </c>
      <c r="BT18" s="1009"/>
      <c r="BU18" s="1009"/>
      <c r="BV18" s="1009"/>
      <c r="BW18" s="1009"/>
      <c r="BX18" s="1009"/>
      <c r="BY18" s="1009"/>
      <c r="BZ18" s="1009"/>
      <c r="CA18" s="1009"/>
      <c r="CB18" s="1009"/>
      <c r="CC18" s="1009"/>
      <c r="CD18" s="1009"/>
      <c r="CE18" s="1009"/>
      <c r="CF18" s="1009"/>
      <c r="CG18" s="1010"/>
      <c r="CH18" s="983">
        <v>7</v>
      </c>
      <c r="CI18" s="984"/>
      <c r="CJ18" s="984"/>
      <c r="CK18" s="984"/>
      <c r="CL18" s="985"/>
      <c r="CM18" s="983">
        <v>39</v>
      </c>
      <c r="CN18" s="984"/>
      <c r="CO18" s="984"/>
      <c r="CP18" s="984"/>
      <c r="CQ18" s="985"/>
      <c r="CR18" s="983">
        <v>5</v>
      </c>
      <c r="CS18" s="984">
        <v>0</v>
      </c>
      <c r="CT18" s="984">
        <v>0</v>
      </c>
      <c r="CU18" s="984">
        <v>0</v>
      </c>
      <c r="CV18" s="985">
        <v>0</v>
      </c>
      <c r="CW18" s="983">
        <v>16</v>
      </c>
      <c r="CX18" s="984"/>
      <c r="CY18" s="984"/>
      <c r="CZ18" s="984"/>
      <c r="DA18" s="985"/>
      <c r="DB18" s="983">
        <v>0</v>
      </c>
      <c r="DC18" s="984"/>
      <c r="DD18" s="984"/>
      <c r="DE18" s="984"/>
      <c r="DF18" s="985"/>
      <c r="DG18" s="983">
        <v>0</v>
      </c>
      <c r="DH18" s="984"/>
      <c r="DI18" s="984"/>
      <c r="DJ18" s="984"/>
      <c r="DK18" s="985"/>
      <c r="DL18" s="983">
        <v>0</v>
      </c>
      <c r="DM18" s="984"/>
      <c r="DN18" s="984"/>
      <c r="DO18" s="984"/>
      <c r="DP18" s="985"/>
      <c r="DQ18" s="983">
        <v>0</v>
      </c>
      <c r="DR18" s="984"/>
      <c r="DS18" s="984"/>
      <c r="DT18" s="984"/>
      <c r="DU18" s="985"/>
      <c r="DV18" s="986"/>
      <c r="DW18" s="987"/>
      <c r="DX18" s="987"/>
      <c r="DY18" s="987"/>
      <c r="DZ18" s="988"/>
      <c r="EA18" s="205"/>
    </row>
    <row r="19" spans="1:131" s="206" customFormat="1" ht="26.25" customHeight="1" x14ac:dyDescent="0.15">
      <c r="A19" s="212">
        <v>13</v>
      </c>
      <c r="B19" s="1032"/>
      <c r="C19" s="1033"/>
      <c r="D19" s="1033"/>
      <c r="E19" s="1033"/>
      <c r="F19" s="1033"/>
      <c r="G19" s="1033"/>
      <c r="H19" s="1033"/>
      <c r="I19" s="1033"/>
      <c r="J19" s="1033"/>
      <c r="K19" s="1033"/>
      <c r="L19" s="1033"/>
      <c r="M19" s="1033"/>
      <c r="N19" s="1033"/>
      <c r="O19" s="1033"/>
      <c r="P19" s="1034"/>
      <c r="Q19" s="1038"/>
      <c r="R19" s="1039"/>
      <c r="S19" s="1039"/>
      <c r="T19" s="1039"/>
      <c r="U19" s="1039"/>
      <c r="V19" s="1039"/>
      <c r="W19" s="1039"/>
      <c r="X19" s="1039"/>
      <c r="Y19" s="1039"/>
      <c r="Z19" s="1039"/>
      <c r="AA19" s="1039"/>
      <c r="AB19" s="1039"/>
      <c r="AC19" s="1039"/>
      <c r="AD19" s="1039"/>
      <c r="AE19" s="1040"/>
      <c r="AF19" s="1013"/>
      <c r="AG19" s="1014"/>
      <c r="AH19" s="1014"/>
      <c r="AI19" s="1014"/>
      <c r="AJ19" s="1015"/>
      <c r="AK19" s="1089"/>
      <c r="AL19" s="1090"/>
      <c r="AM19" s="1090"/>
      <c r="AN19" s="1090"/>
      <c r="AO19" s="1090"/>
      <c r="AP19" s="1090"/>
      <c r="AQ19" s="1090"/>
      <c r="AR19" s="1090"/>
      <c r="AS19" s="1090"/>
      <c r="AT19" s="1090"/>
      <c r="AU19" s="1087"/>
      <c r="AV19" s="1087"/>
      <c r="AW19" s="1087"/>
      <c r="AX19" s="1087"/>
      <c r="AY19" s="1088"/>
      <c r="AZ19" s="203"/>
      <c r="BA19" s="203"/>
      <c r="BB19" s="203"/>
      <c r="BC19" s="203"/>
      <c r="BD19" s="203"/>
      <c r="BE19" s="204"/>
      <c r="BF19" s="204"/>
      <c r="BG19" s="204"/>
      <c r="BH19" s="204"/>
      <c r="BI19" s="204"/>
      <c r="BJ19" s="204"/>
      <c r="BK19" s="204"/>
      <c r="BL19" s="204"/>
      <c r="BM19" s="204"/>
      <c r="BN19" s="204"/>
      <c r="BO19" s="204"/>
      <c r="BP19" s="204"/>
      <c r="BQ19" s="213">
        <v>13</v>
      </c>
      <c r="BR19" s="214"/>
      <c r="BS19" s="1008" t="s">
        <v>574</v>
      </c>
      <c r="BT19" s="1009"/>
      <c r="BU19" s="1009"/>
      <c r="BV19" s="1009"/>
      <c r="BW19" s="1009"/>
      <c r="BX19" s="1009"/>
      <c r="BY19" s="1009"/>
      <c r="BZ19" s="1009"/>
      <c r="CA19" s="1009"/>
      <c r="CB19" s="1009"/>
      <c r="CC19" s="1009"/>
      <c r="CD19" s="1009"/>
      <c r="CE19" s="1009"/>
      <c r="CF19" s="1009"/>
      <c r="CG19" s="1010"/>
      <c r="CH19" s="983">
        <v>49</v>
      </c>
      <c r="CI19" s="984"/>
      <c r="CJ19" s="984"/>
      <c r="CK19" s="984"/>
      <c r="CL19" s="985"/>
      <c r="CM19" s="983">
        <v>164</v>
      </c>
      <c r="CN19" s="984"/>
      <c r="CO19" s="984"/>
      <c r="CP19" s="984"/>
      <c r="CQ19" s="985"/>
      <c r="CR19" s="983">
        <v>10</v>
      </c>
      <c r="CS19" s="984">
        <v>0</v>
      </c>
      <c r="CT19" s="984">
        <v>0</v>
      </c>
      <c r="CU19" s="984">
        <v>0</v>
      </c>
      <c r="CV19" s="985">
        <v>0</v>
      </c>
      <c r="CW19" s="983">
        <v>78</v>
      </c>
      <c r="CX19" s="984"/>
      <c r="CY19" s="984"/>
      <c r="CZ19" s="984"/>
      <c r="DA19" s="985"/>
      <c r="DB19" s="983">
        <v>0</v>
      </c>
      <c r="DC19" s="984"/>
      <c r="DD19" s="984"/>
      <c r="DE19" s="984"/>
      <c r="DF19" s="985"/>
      <c r="DG19" s="983">
        <v>0</v>
      </c>
      <c r="DH19" s="984"/>
      <c r="DI19" s="984"/>
      <c r="DJ19" s="984"/>
      <c r="DK19" s="985"/>
      <c r="DL19" s="983">
        <v>0</v>
      </c>
      <c r="DM19" s="984"/>
      <c r="DN19" s="984"/>
      <c r="DO19" s="984"/>
      <c r="DP19" s="985"/>
      <c r="DQ19" s="983">
        <v>0</v>
      </c>
      <c r="DR19" s="984"/>
      <c r="DS19" s="984"/>
      <c r="DT19" s="984"/>
      <c r="DU19" s="985"/>
      <c r="DV19" s="986"/>
      <c r="DW19" s="987"/>
      <c r="DX19" s="987"/>
      <c r="DY19" s="987"/>
      <c r="DZ19" s="988"/>
      <c r="EA19" s="205"/>
    </row>
    <row r="20" spans="1:131" s="206" customFormat="1" ht="26.25" customHeight="1" x14ac:dyDescent="0.15">
      <c r="A20" s="212">
        <v>14</v>
      </c>
      <c r="B20" s="1032"/>
      <c r="C20" s="1033"/>
      <c r="D20" s="1033"/>
      <c r="E20" s="1033"/>
      <c r="F20" s="1033"/>
      <c r="G20" s="1033"/>
      <c r="H20" s="1033"/>
      <c r="I20" s="1033"/>
      <c r="J20" s="1033"/>
      <c r="K20" s="1033"/>
      <c r="L20" s="1033"/>
      <c r="M20" s="1033"/>
      <c r="N20" s="1033"/>
      <c r="O20" s="1033"/>
      <c r="P20" s="1034"/>
      <c r="Q20" s="1038"/>
      <c r="R20" s="1039"/>
      <c r="S20" s="1039"/>
      <c r="T20" s="1039"/>
      <c r="U20" s="1039"/>
      <c r="V20" s="1039"/>
      <c r="W20" s="1039"/>
      <c r="X20" s="1039"/>
      <c r="Y20" s="1039"/>
      <c r="Z20" s="1039"/>
      <c r="AA20" s="1039"/>
      <c r="AB20" s="1039"/>
      <c r="AC20" s="1039"/>
      <c r="AD20" s="1039"/>
      <c r="AE20" s="1040"/>
      <c r="AF20" s="1013"/>
      <c r="AG20" s="1014"/>
      <c r="AH20" s="1014"/>
      <c r="AI20" s="1014"/>
      <c r="AJ20" s="1015"/>
      <c r="AK20" s="1089"/>
      <c r="AL20" s="1090"/>
      <c r="AM20" s="1090"/>
      <c r="AN20" s="1090"/>
      <c r="AO20" s="1090"/>
      <c r="AP20" s="1090"/>
      <c r="AQ20" s="1090"/>
      <c r="AR20" s="1090"/>
      <c r="AS20" s="1090"/>
      <c r="AT20" s="1090"/>
      <c r="AU20" s="1087"/>
      <c r="AV20" s="1087"/>
      <c r="AW20" s="1087"/>
      <c r="AX20" s="1087"/>
      <c r="AY20" s="1088"/>
      <c r="AZ20" s="203"/>
      <c r="BA20" s="203"/>
      <c r="BB20" s="203"/>
      <c r="BC20" s="203"/>
      <c r="BD20" s="203"/>
      <c r="BE20" s="204"/>
      <c r="BF20" s="204"/>
      <c r="BG20" s="204"/>
      <c r="BH20" s="204"/>
      <c r="BI20" s="204"/>
      <c r="BJ20" s="204"/>
      <c r="BK20" s="204"/>
      <c r="BL20" s="204"/>
      <c r="BM20" s="204"/>
      <c r="BN20" s="204"/>
      <c r="BO20" s="204"/>
      <c r="BP20" s="204"/>
      <c r="BQ20" s="213">
        <v>14</v>
      </c>
      <c r="BR20" s="214" t="s">
        <v>603</v>
      </c>
      <c r="BS20" s="1008" t="s">
        <v>575</v>
      </c>
      <c r="BT20" s="1009"/>
      <c r="BU20" s="1009"/>
      <c r="BV20" s="1009"/>
      <c r="BW20" s="1009"/>
      <c r="BX20" s="1009"/>
      <c r="BY20" s="1009"/>
      <c r="BZ20" s="1009"/>
      <c r="CA20" s="1009"/>
      <c r="CB20" s="1009"/>
      <c r="CC20" s="1009"/>
      <c r="CD20" s="1009"/>
      <c r="CE20" s="1009"/>
      <c r="CF20" s="1009"/>
      <c r="CG20" s="1010"/>
      <c r="CH20" s="983">
        <v>666</v>
      </c>
      <c r="CI20" s="984"/>
      <c r="CJ20" s="984"/>
      <c r="CK20" s="984"/>
      <c r="CL20" s="985"/>
      <c r="CM20" s="983">
        <v>6600</v>
      </c>
      <c r="CN20" s="984"/>
      <c r="CO20" s="984"/>
      <c r="CP20" s="984"/>
      <c r="CQ20" s="985"/>
      <c r="CR20" s="983">
        <v>2840</v>
      </c>
      <c r="CS20" s="984">
        <v>0</v>
      </c>
      <c r="CT20" s="984">
        <v>0</v>
      </c>
      <c r="CU20" s="984">
        <v>0</v>
      </c>
      <c r="CV20" s="985">
        <v>0</v>
      </c>
      <c r="CW20" s="983">
        <v>0</v>
      </c>
      <c r="CX20" s="984"/>
      <c r="CY20" s="984"/>
      <c r="CZ20" s="984"/>
      <c r="DA20" s="985"/>
      <c r="DB20" s="983">
        <v>0</v>
      </c>
      <c r="DC20" s="984"/>
      <c r="DD20" s="984"/>
      <c r="DE20" s="984"/>
      <c r="DF20" s="985"/>
      <c r="DG20" s="983">
        <v>0</v>
      </c>
      <c r="DH20" s="984"/>
      <c r="DI20" s="984"/>
      <c r="DJ20" s="984"/>
      <c r="DK20" s="985"/>
      <c r="DL20" s="983">
        <v>91</v>
      </c>
      <c r="DM20" s="984"/>
      <c r="DN20" s="984"/>
      <c r="DO20" s="984"/>
      <c r="DP20" s="985"/>
      <c r="DQ20" s="983">
        <v>9</v>
      </c>
      <c r="DR20" s="984"/>
      <c r="DS20" s="984"/>
      <c r="DT20" s="984"/>
      <c r="DU20" s="985"/>
      <c r="DV20" s="986"/>
      <c r="DW20" s="987"/>
      <c r="DX20" s="987"/>
      <c r="DY20" s="987"/>
      <c r="DZ20" s="988"/>
      <c r="EA20" s="205"/>
    </row>
    <row r="21" spans="1:131" s="206" customFormat="1" ht="26.25" customHeight="1" thickBot="1" x14ac:dyDescent="0.2">
      <c r="A21" s="212">
        <v>15</v>
      </c>
      <c r="B21" s="1032"/>
      <c r="C21" s="1033"/>
      <c r="D21" s="1033"/>
      <c r="E21" s="1033"/>
      <c r="F21" s="1033"/>
      <c r="G21" s="1033"/>
      <c r="H21" s="1033"/>
      <c r="I21" s="1033"/>
      <c r="J21" s="1033"/>
      <c r="K21" s="1033"/>
      <c r="L21" s="1033"/>
      <c r="M21" s="1033"/>
      <c r="N21" s="1033"/>
      <c r="O21" s="1033"/>
      <c r="P21" s="1034"/>
      <c r="Q21" s="1038"/>
      <c r="R21" s="1039"/>
      <c r="S21" s="1039"/>
      <c r="T21" s="1039"/>
      <c r="U21" s="1039"/>
      <c r="V21" s="1039"/>
      <c r="W21" s="1039"/>
      <c r="X21" s="1039"/>
      <c r="Y21" s="1039"/>
      <c r="Z21" s="1039"/>
      <c r="AA21" s="1039"/>
      <c r="AB21" s="1039"/>
      <c r="AC21" s="1039"/>
      <c r="AD21" s="1039"/>
      <c r="AE21" s="1040"/>
      <c r="AF21" s="1013"/>
      <c r="AG21" s="1014"/>
      <c r="AH21" s="1014"/>
      <c r="AI21" s="1014"/>
      <c r="AJ21" s="1015"/>
      <c r="AK21" s="1089"/>
      <c r="AL21" s="1090"/>
      <c r="AM21" s="1090"/>
      <c r="AN21" s="1090"/>
      <c r="AO21" s="1090"/>
      <c r="AP21" s="1090"/>
      <c r="AQ21" s="1090"/>
      <c r="AR21" s="1090"/>
      <c r="AS21" s="1090"/>
      <c r="AT21" s="1090"/>
      <c r="AU21" s="1087"/>
      <c r="AV21" s="1087"/>
      <c r="AW21" s="1087"/>
      <c r="AX21" s="1087"/>
      <c r="AY21" s="1088"/>
      <c r="AZ21" s="203"/>
      <c r="BA21" s="203"/>
      <c r="BB21" s="203"/>
      <c r="BC21" s="203"/>
      <c r="BD21" s="203"/>
      <c r="BE21" s="204"/>
      <c r="BF21" s="204"/>
      <c r="BG21" s="204"/>
      <c r="BH21" s="204"/>
      <c r="BI21" s="204"/>
      <c r="BJ21" s="204"/>
      <c r="BK21" s="204"/>
      <c r="BL21" s="204"/>
      <c r="BM21" s="204"/>
      <c r="BN21" s="204"/>
      <c r="BO21" s="204"/>
      <c r="BP21" s="204"/>
      <c r="BQ21" s="213">
        <v>15</v>
      </c>
      <c r="BR21" s="214"/>
      <c r="BS21" s="1008" t="s">
        <v>576</v>
      </c>
      <c r="BT21" s="1009"/>
      <c r="BU21" s="1009"/>
      <c r="BV21" s="1009"/>
      <c r="BW21" s="1009"/>
      <c r="BX21" s="1009"/>
      <c r="BY21" s="1009"/>
      <c r="BZ21" s="1009"/>
      <c r="CA21" s="1009"/>
      <c r="CB21" s="1009"/>
      <c r="CC21" s="1009"/>
      <c r="CD21" s="1009"/>
      <c r="CE21" s="1009"/>
      <c r="CF21" s="1009"/>
      <c r="CG21" s="1010"/>
      <c r="CH21" s="983">
        <v>47</v>
      </c>
      <c r="CI21" s="984"/>
      <c r="CJ21" s="984"/>
      <c r="CK21" s="984"/>
      <c r="CL21" s="985"/>
      <c r="CM21" s="983">
        <v>950</v>
      </c>
      <c r="CN21" s="984"/>
      <c r="CO21" s="984"/>
      <c r="CP21" s="984"/>
      <c r="CQ21" s="985"/>
      <c r="CR21" s="983">
        <v>25</v>
      </c>
      <c r="CS21" s="984">
        <v>0</v>
      </c>
      <c r="CT21" s="984">
        <v>0</v>
      </c>
      <c r="CU21" s="984">
        <v>0</v>
      </c>
      <c r="CV21" s="985">
        <v>0</v>
      </c>
      <c r="CW21" s="983">
        <v>0</v>
      </c>
      <c r="CX21" s="984"/>
      <c r="CY21" s="984"/>
      <c r="CZ21" s="984"/>
      <c r="DA21" s="985"/>
      <c r="DB21" s="983">
        <v>0</v>
      </c>
      <c r="DC21" s="984"/>
      <c r="DD21" s="984"/>
      <c r="DE21" s="984"/>
      <c r="DF21" s="985"/>
      <c r="DG21" s="983">
        <v>0</v>
      </c>
      <c r="DH21" s="984"/>
      <c r="DI21" s="984"/>
      <c r="DJ21" s="984"/>
      <c r="DK21" s="985"/>
      <c r="DL21" s="983">
        <v>0</v>
      </c>
      <c r="DM21" s="984"/>
      <c r="DN21" s="984"/>
      <c r="DO21" s="984"/>
      <c r="DP21" s="985"/>
      <c r="DQ21" s="983">
        <v>0</v>
      </c>
      <c r="DR21" s="984"/>
      <c r="DS21" s="984"/>
      <c r="DT21" s="984"/>
      <c r="DU21" s="985"/>
      <c r="DV21" s="986"/>
      <c r="DW21" s="987"/>
      <c r="DX21" s="987"/>
      <c r="DY21" s="987"/>
      <c r="DZ21" s="988"/>
      <c r="EA21" s="205"/>
    </row>
    <row r="22" spans="1:131" s="206" customFormat="1" ht="26.25" customHeight="1" x14ac:dyDescent="0.15">
      <c r="A22" s="212">
        <v>16</v>
      </c>
      <c r="B22" s="1032"/>
      <c r="C22" s="1033"/>
      <c r="D22" s="1033"/>
      <c r="E22" s="1033"/>
      <c r="F22" s="1033"/>
      <c r="G22" s="1033"/>
      <c r="H22" s="1033"/>
      <c r="I22" s="1033"/>
      <c r="J22" s="1033"/>
      <c r="K22" s="1033"/>
      <c r="L22" s="1033"/>
      <c r="M22" s="1033"/>
      <c r="N22" s="1033"/>
      <c r="O22" s="1033"/>
      <c r="P22" s="1034"/>
      <c r="Q22" s="1084"/>
      <c r="R22" s="1085"/>
      <c r="S22" s="1085"/>
      <c r="T22" s="1085"/>
      <c r="U22" s="1085"/>
      <c r="V22" s="1085"/>
      <c r="W22" s="1085"/>
      <c r="X22" s="1085"/>
      <c r="Y22" s="1085"/>
      <c r="Z22" s="1085"/>
      <c r="AA22" s="1085"/>
      <c r="AB22" s="1085"/>
      <c r="AC22" s="1085"/>
      <c r="AD22" s="1085"/>
      <c r="AE22" s="1086"/>
      <c r="AF22" s="1013"/>
      <c r="AG22" s="1014"/>
      <c r="AH22" s="1014"/>
      <c r="AI22" s="1014"/>
      <c r="AJ22" s="1015"/>
      <c r="AK22" s="1080"/>
      <c r="AL22" s="1081"/>
      <c r="AM22" s="1081"/>
      <c r="AN22" s="1081"/>
      <c r="AO22" s="1081"/>
      <c r="AP22" s="1081"/>
      <c r="AQ22" s="1081"/>
      <c r="AR22" s="1081"/>
      <c r="AS22" s="1081"/>
      <c r="AT22" s="1081"/>
      <c r="AU22" s="1082"/>
      <c r="AV22" s="1082"/>
      <c r="AW22" s="1082"/>
      <c r="AX22" s="1082"/>
      <c r="AY22" s="1083"/>
      <c r="AZ22" s="1030" t="s">
        <v>372</v>
      </c>
      <c r="BA22" s="1030"/>
      <c r="BB22" s="1030"/>
      <c r="BC22" s="1030"/>
      <c r="BD22" s="1031"/>
      <c r="BE22" s="204"/>
      <c r="BF22" s="204"/>
      <c r="BG22" s="204"/>
      <c r="BH22" s="204"/>
      <c r="BI22" s="204"/>
      <c r="BJ22" s="204"/>
      <c r="BK22" s="204"/>
      <c r="BL22" s="204"/>
      <c r="BM22" s="204"/>
      <c r="BN22" s="204"/>
      <c r="BO22" s="204"/>
      <c r="BP22" s="204"/>
      <c r="BQ22" s="213">
        <v>16</v>
      </c>
      <c r="BR22" s="214"/>
      <c r="BS22" s="1008" t="s">
        <v>577</v>
      </c>
      <c r="BT22" s="1009"/>
      <c r="BU22" s="1009"/>
      <c r="BV22" s="1009"/>
      <c r="BW22" s="1009"/>
      <c r="BX22" s="1009"/>
      <c r="BY22" s="1009"/>
      <c r="BZ22" s="1009"/>
      <c r="CA22" s="1009"/>
      <c r="CB22" s="1009"/>
      <c r="CC22" s="1009"/>
      <c r="CD22" s="1009"/>
      <c r="CE22" s="1009"/>
      <c r="CF22" s="1009"/>
      <c r="CG22" s="1010"/>
      <c r="CH22" s="983">
        <v>33</v>
      </c>
      <c r="CI22" s="984"/>
      <c r="CJ22" s="984"/>
      <c r="CK22" s="984"/>
      <c r="CL22" s="985"/>
      <c r="CM22" s="983">
        <v>170</v>
      </c>
      <c r="CN22" s="984"/>
      <c r="CO22" s="984"/>
      <c r="CP22" s="984"/>
      <c r="CQ22" s="985"/>
      <c r="CR22" s="983">
        <v>50</v>
      </c>
      <c r="CS22" s="984">
        <v>0</v>
      </c>
      <c r="CT22" s="984">
        <v>0</v>
      </c>
      <c r="CU22" s="984">
        <v>0</v>
      </c>
      <c r="CV22" s="985">
        <v>0</v>
      </c>
      <c r="CW22" s="983">
        <v>227</v>
      </c>
      <c r="CX22" s="984"/>
      <c r="CY22" s="984"/>
      <c r="CZ22" s="984"/>
      <c r="DA22" s="985"/>
      <c r="DB22" s="983">
        <v>0</v>
      </c>
      <c r="DC22" s="984"/>
      <c r="DD22" s="984"/>
      <c r="DE22" s="984"/>
      <c r="DF22" s="985"/>
      <c r="DG22" s="983">
        <v>0</v>
      </c>
      <c r="DH22" s="984"/>
      <c r="DI22" s="984"/>
      <c r="DJ22" s="984"/>
      <c r="DK22" s="985"/>
      <c r="DL22" s="983">
        <v>0</v>
      </c>
      <c r="DM22" s="984"/>
      <c r="DN22" s="984"/>
      <c r="DO22" s="984"/>
      <c r="DP22" s="985"/>
      <c r="DQ22" s="983">
        <v>0</v>
      </c>
      <c r="DR22" s="984"/>
      <c r="DS22" s="984"/>
      <c r="DT22" s="984"/>
      <c r="DU22" s="985"/>
      <c r="DV22" s="986"/>
      <c r="DW22" s="987"/>
      <c r="DX22" s="987"/>
      <c r="DY22" s="987"/>
      <c r="DZ22" s="988"/>
      <c r="EA22" s="205"/>
    </row>
    <row r="23" spans="1:131" s="206" customFormat="1" ht="26.25" customHeight="1" thickBot="1" x14ac:dyDescent="0.2">
      <c r="A23" s="215" t="s">
        <v>373</v>
      </c>
      <c r="B23" s="938" t="s">
        <v>374</v>
      </c>
      <c r="C23" s="939"/>
      <c r="D23" s="939"/>
      <c r="E23" s="939"/>
      <c r="F23" s="939"/>
      <c r="G23" s="939"/>
      <c r="H23" s="939"/>
      <c r="I23" s="939"/>
      <c r="J23" s="939"/>
      <c r="K23" s="939"/>
      <c r="L23" s="939"/>
      <c r="M23" s="939"/>
      <c r="N23" s="939"/>
      <c r="O23" s="939"/>
      <c r="P23" s="940"/>
      <c r="Q23" s="1071">
        <v>2029086</v>
      </c>
      <c r="R23" s="1072"/>
      <c r="S23" s="1072"/>
      <c r="T23" s="1072"/>
      <c r="U23" s="1072"/>
      <c r="V23" s="1072">
        <v>1995398</v>
      </c>
      <c r="W23" s="1072"/>
      <c r="X23" s="1072"/>
      <c r="Y23" s="1072"/>
      <c r="Z23" s="1072"/>
      <c r="AA23" s="1072">
        <v>33688</v>
      </c>
      <c r="AB23" s="1072"/>
      <c r="AC23" s="1072"/>
      <c r="AD23" s="1072"/>
      <c r="AE23" s="1073"/>
      <c r="AF23" s="1074">
        <v>12351</v>
      </c>
      <c r="AG23" s="1072"/>
      <c r="AH23" s="1072"/>
      <c r="AI23" s="1072"/>
      <c r="AJ23" s="1075"/>
      <c r="AK23" s="1076"/>
      <c r="AL23" s="1077"/>
      <c r="AM23" s="1077"/>
      <c r="AN23" s="1077"/>
      <c r="AO23" s="1077"/>
      <c r="AP23" s="1072">
        <v>2623876</v>
      </c>
      <c r="AQ23" s="1072"/>
      <c r="AR23" s="1072"/>
      <c r="AS23" s="1072"/>
      <c r="AT23" s="1072"/>
      <c r="AU23" s="1078"/>
      <c r="AV23" s="1078"/>
      <c r="AW23" s="1078"/>
      <c r="AX23" s="1078"/>
      <c r="AY23" s="1079"/>
      <c r="AZ23" s="1068" t="s">
        <v>604</v>
      </c>
      <c r="BA23" s="1069"/>
      <c r="BB23" s="1069"/>
      <c r="BC23" s="1069"/>
      <c r="BD23" s="1070"/>
      <c r="BE23" s="204"/>
      <c r="BF23" s="204"/>
      <c r="BG23" s="204"/>
      <c r="BH23" s="204"/>
      <c r="BI23" s="204"/>
      <c r="BJ23" s="204"/>
      <c r="BK23" s="204"/>
      <c r="BL23" s="204"/>
      <c r="BM23" s="204"/>
      <c r="BN23" s="204"/>
      <c r="BO23" s="204"/>
      <c r="BP23" s="204"/>
      <c r="BQ23" s="213">
        <v>17</v>
      </c>
      <c r="BR23" s="214"/>
      <c r="BS23" s="1008" t="s">
        <v>578</v>
      </c>
      <c r="BT23" s="1009"/>
      <c r="BU23" s="1009"/>
      <c r="BV23" s="1009"/>
      <c r="BW23" s="1009"/>
      <c r="BX23" s="1009"/>
      <c r="BY23" s="1009"/>
      <c r="BZ23" s="1009"/>
      <c r="CA23" s="1009"/>
      <c r="CB23" s="1009"/>
      <c r="CC23" s="1009"/>
      <c r="CD23" s="1009"/>
      <c r="CE23" s="1009"/>
      <c r="CF23" s="1009"/>
      <c r="CG23" s="1010"/>
      <c r="CH23" s="983">
        <v>9</v>
      </c>
      <c r="CI23" s="984"/>
      <c r="CJ23" s="984"/>
      <c r="CK23" s="984"/>
      <c r="CL23" s="985"/>
      <c r="CM23" s="983">
        <v>-80</v>
      </c>
      <c r="CN23" s="984"/>
      <c r="CO23" s="984"/>
      <c r="CP23" s="984"/>
      <c r="CQ23" s="985"/>
      <c r="CR23" s="983">
        <v>5</v>
      </c>
      <c r="CS23" s="984">
        <v>0</v>
      </c>
      <c r="CT23" s="984">
        <v>0</v>
      </c>
      <c r="CU23" s="984">
        <v>0</v>
      </c>
      <c r="CV23" s="985">
        <v>0</v>
      </c>
      <c r="CW23" s="983">
        <v>559</v>
      </c>
      <c r="CX23" s="984"/>
      <c r="CY23" s="984"/>
      <c r="CZ23" s="984"/>
      <c r="DA23" s="985"/>
      <c r="DB23" s="983">
        <v>0</v>
      </c>
      <c r="DC23" s="984"/>
      <c r="DD23" s="984"/>
      <c r="DE23" s="984"/>
      <c r="DF23" s="985"/>
      <c r="DG23" s="983">
        <v>0</v>
      </c>
      <c r="DH23" s="984"/>
      <c r="DI23" s="984"/>
      <c r="DJ23" s="984"/>
      <c r="DK23" s="985"/>
      <c r="DL23" s="983">
        <v>0</v>
      </c>
      <c r="DM23" s="984"/>
      <c r="DN23" s="984"/>
      <c r="DO23" s="984"/>
      <c r="DP23" s="985"/>
      <c r="DQ23" s="983">
        <v>0</v>
      </c>
      <c r="DR23" s="984"/>
      <c r="DS23" s="984"/>
      <c r="DT23" s="984"/>
      <c r="DU23" s="985"/>
      <c r="DV23" s="986"/>
      <c r="DW23" s="987"/>
      <c r="DX23" s="987"/>
      <c r="DY23" s="987"/>
      <c r="DZ23" s="988"/>
      <c r="EA23" s="205"/>
    </row>
    <row r="24" spans="1:131" s="206" customFormat="1" ht="26.25" customHeight="1" x14ac:dyDescent="0.15">
      <c r="A24" s="1067" t="s">
        <v>375</v>
      </c>
      <c r="B24" s="1067"/>
      <c r="C24" s="1067"/>
      <c r="D24" s="1067"/>
      <c r="E24" s="1067"/>
      <c r="F24" s="1067"/>
      <c r="G24" s="1067"/>
      <c r="H24" s="1067"/>
      <c r="I24" s="1067"/>
      <c r="J24" s="1067"/>
      <c r="K24" s="1067"/>
      <c r="L24" s="1067"/>
      <c r="M24" s="1067"/>
      <c r="N24" s="1067"/>
      <c r="O24" s="1067"/>
      <c r="P24" s="1067"/>
      <c r="Q24" s="1067"/>
      <c r="R24" s="1067"/>
      <c r="S24" s="1067"/>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c r="AT24" s="1067"/>
      <c r="AU24" s="1067"/>
      <c r="AV24" s="1067"/>
      <c r="AW24" s="1067"/>
      <c r="AX24" s="1067"/>
      <c r="AY24" s="1067"/>
      <c r="AZ24" s="203"/>
      <c r="BA24" s="203"/>
      <c r="BB24" s="203"/>
      <c r="BC24" s="203"/>
      <c r="BD24" s="203"/>
      <c r="BE24" s="204"/>
      <c r="BF24" s="204"/>
      <c r="BG24" s="204"/>
      <c r="BH24" s="204"/>
      <c r="BI24" s="204"/>
      <c r="BJ24" s="204"/>
      <c r="BK24" s="204"/>
      <c r="BL24" s="204"/>
      <c r="BM24" s="204"/>
      <c r="BN24" s="204"/>
      <c r="BO24" s="204"/>
      <c r="BP24" s="204"/>
      <c r="BQ24" s="213">
        <v>18</v>
      </c>
      <c r="BR24" s="214"/>
      <c r="BS24" s="1008" t="s">
        <v>579</v>
      </c>
      <c r="BT24" s="1009"/>
      <c r="BU24" s="1009"/>
      <c r="BV24" s="1009"/>
      <c r="BW24" s="1009"/>
      <c r="BX24" s="1009"/>
      <c r="BY24" s="1009"/>
      <c r="BZ24" s="1009"/>
      <c r="CA24" s="1009"/>
      <c r="CB24" s="1009"/>
      <c r="CC24" s="1009"/>
      <c r="CD24" s="1009"/>
      <c r="CE24" s="1009"/>
      <c r="CF24" s="1009"/>
      <c r="CG24" s="1010"/>
      <c r="CH24" s="983">
        <v>-7</v>
      </c>
      <c r="CI24" s="984"/>
      <c r="CJ24" s="984"/>
      <c r="CK24" s="984"/>
      <c r="CL24" s="985"/>
      <c r="CM24" s="983">
        <v>617</v>
      </c>
      <c r="CN24" s="984"/>
      <c r="CO24" s="984"/>
      <c r="CP24" s="984"/>
      <c r="CQ24" s="985"/>
      <c r="CR24" s="983">
        <v>290</v>
      </c>
      <c r="CS24" s="984">
        <v>0</v>
      </c>
      <c r="CT24" s="984">
        <v>0</v>
      </c>
      <c r="CU24" s="984">
        <v>0</v>
      </c>
      <c r="CV24" s="985">
        <v>0</v>
      </c>
      <c r="CW24" s="983">
        <v>271</v>
      </c>
      <c r="CX24" s="984"/>
      <c r="CY24" s="984"/>
      <c r="CZ24" s="984"/>
      <c r="DA24" s="985"/>
      <c r="DB24" s="983">
        <v>0</v>
      </c>
      <c r="DC24" s="984"/>
      <c r="DD24" s="984"/>
      <c r="DE24" s="984"/>
      <c r="DF24" s="985"/>
      <c r="DG24" s="983">
        <v>0</v>
      </c>
      <c r="DH24" s="984"/>
      <c r="DI24" s="984"/>
      <c r="DJ24" s="984"/>
      <c r="DK24" s="985"/>
      <c r="DL24" s="983">
        <v>0</v>
      </c>
      <c r="DM24" s="984"/>
      <c r="DN24" s="984"/>
      <c r="DO24" s="984"/>
      <c r="DP24" s="985"/>
      <c r="DQ24" s="983">
        <v>0</v>
      </c>
      <c r="DR24" s="984"/>
      <c r="DS24" s="984"/>
      <c r="DT24" s="984"/>
      <c r="DU24" s="985"/>
      <c r="DV24" s="986"/>
      <c r="DW24" s="987"/>
      <c r="DX24" s="987"/>
      <c r="DY24" s="987"/>
      <c r="DZ24" s="988"/>
      <c r="EA24" s="205"/>
    </row>
    <row r="25" spans="1:131" s="198" customFormat="1" ht="26.25" customHeight="1" thickBot="1" x14ac:dyDescent="0.2">
      <c r="A25" s="1066" t="s">
        <v>376</v>
      </c>
      <c r="B25" s="1066"/>
      <c r="C25" s="1066"/>
      <c r="D25" s="1066"/>
      <c r="E25" s="1066"/>
      <c r="F25" s="1066"/>
      <c r="G25" s="1066"/>
      <c r="H25" s="1066"/>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66"/>
      <c r="AF25" s="1066"/>
      <c r="AG25" s="1066"/>
      <c r="AH25" s="1066"/>
      <c r="AI25" s="1066"/>
      <c r="AJ25" s="1066"/>
      <c r="AK25" s="1066"/>
      <c r="AL25" s="1066"/>
      <c r="AM25" s="1066"/>
      <c r="AN25" s="1066"/>
      <c r="AO25" s="1066"/>
      <c r="AP25" s="1066"/>
      <c r="AQ25" s="1066"/>
      <c r="AR25" s="1066"/>
      <c r="AS25" s="1066"/>
      <c r="AT25" s="1066"/>
      <c r="AU25" s="1066"/>
      <c r="AV25" s="1066"/>
      <c r="AW25" s="1066"/>
      <c r="AX25" s="1066"/>
      <c r="AY25" s="1066"/>
      <c r="AZ25" s="1066"/>
      <c r="BA25" s="1066"/>
      <c r="BB25" s="1066"/>
      <c r="BC25" s="1066"/>
      <c r="BD25" s="1066"/>
      <c r="BE25" s="1066"/>
      <c r="BF25" s="1066"/>
      <c r="BG25" s="1066"/>
      <c r="BH25" s="1066"/>
      <c r="BI25" s="1066"/>
      <c r="BJ25" s="203"/>
      <c r="BK25" s="203"/>
      <c r="BL25" s="203"/>
      <c r="BM25" s="203"/>
      <c r="BN25" s="203"/>
      <c r="BO25" s="216"/>
      <c r="BP25" s="216"/>
      <c r="BQ25" s="213">
        <v>19</v>
      </c>
      <c r="BR25" s="214"/>
      <c r="BS25" s="1008" t="s">
        <v>580</v>
      </c>
      <c r="BT25" s="1009"/>
      <c r="BU25" s="1009"/>
      <c r="BV25" s="1009"/>
      <c r="BW25" s="1009"/>
      <c r="BX25" s="1009"/>
      <c r="BY25" s="1009"/>
      <c r="BZ25" s="1009"/>
      <c r="CA25" s="1009"/>
      <c r="CB25" s="1009"/>
      <c r="CC25" s="1009"/>
      <c r="CD25" s="1009"/>
      <c r="CE25" s="1009"/>
      <c r="CF25" s="1009"/>
      <c r="CG25" s="1010"/>
      <c r="CH25" s="983">
        <v>14</v>
      </c>
      <c r="CI25" s="984"/>
      <c r="CJ25" s="984"/>
      <c r="CK25" s="984"/>
      <c r="CL25" s="985"/>
      <c r="CM25" s="983">
        <v>48</v>
      </c>
      <c r="CN25" s="984"/>
      <c r="CO25" s="984"/>
      <c r="CP25" s="984"/>
      <c r="CQ25" s="985"/>
      <c r="CR25" s="983">
        <v>1</v>
      </c>
      <c r="CS25" s="984">
        <v>0</v>
      </c>
      <c r="CT25" s="984">
        <v>0</v>
      </c>
      <c r="CU25" s="984">
        <v>0</v>
      </c>
      <c r="CV25" s="985">
        <v>0</v>
      </c>
      <c r="CW25" s="983">
        <v>63</v>
      </c>
      <c r="CX25" s="984"/>
      <c r="CY25" s="984"/>
      <c r="CZ25" s="984"/>
      <c r="DA25" s="985"/>
      <c r="DB25" s="983">
        <v>0</v>
      </c>
      <c r="DC25" s="984"/>
      <c r="DD25" s="984"/>
      <c r="DE25" s="984"/>
      <c r="DF25" s="985"/>
      <c r="DG25" s="983">
        <v>0</v>
      </c>
      <c r="DH25" s="984"/>
      <c r="DI25" s="984"/>
      <c r="DJ25" s="984"/>
      <c r="DK25" s="985"/>
      <c r="DL25" s="983">
        <v>0</v>
      </c>
      <c r="DM25" s="984"/>
      <c r="DN25" s="984"/>
      <c r="DO25" s="984"/>
      <c r="DP25" s="985"/>
      <c r="DQ25" s="983">
        <v>0</v>
      </c>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377</v>
      </c>
      <c r="R26" s="996"/>
      <c r="S26" s="996"/>
      <c r="T26" s="996"/>
      <c r="U26" s="997"/>
      <c r="V26" s="995" t="s">
        <v>378</v>
      </c>
      <c r="W26" s="996"/>
      <c r="X26" s="996"/>
      <c r="Y26" s="996"/>
      <c r="Z26" s="997"/>
      <c r="AA26" s="995" t="s">
        <v>379</v>
      </c>
      <c r="AB26" s="996"/>
      <c r="AC26" s="996"/>
      <c r="AD26" s="996"/>
      <c r="AE26" s="996"/>
      <c r="AF26" s="1062" t="s">
        <v>380</v>
      </c>
      <c r="AG26" s="1002"/>
      <c r="AH26" s="1002"/>
      <c r="AI26" s="1002"/>
      <c r="AJ26" s="1063"/>
      <c r="AK26" s="996" t="s">
        <v>381</v>
      </c>
      <c r="AL26" s="996"/>
      <c r="AM26" s="996"/>
      <c r="AN26" s="996"/>
      <c r="AO26" s="997"/>
      <c r="AP26" s="995" t="s">
        <v>382</v>
      </c>
      <c r="AQ26" s="996"/>
      <c r="AR26" s="996"/>
      <c r="AS26" s="996"/>
      <c r="AT26" s="997"/>
      <c r="AU26" s="995" t="s">
        <v>383</v>
      </c>
      <c r="AV26" s="996"/>
      <c r="AW26" s="996"/>
      <c r="AX26" s="996"/>
      <c r="AY26" s="997"/>
      <c r="AZ26" s="995" t="s">
        <v>384</v>
      </c>
      <c r="BA26" s="996"/>
      <c r="BB26" s="996"/>
      <c r="BC26" s="996"/>
      <c r="BD26" s="997"/>
      <c r="BE26" s="995" t="s">
        <v>354</v>
      </c>
      <c r="BF26" s="996"/>
      <c r="BG26" s="996"/>
      <c r="BH26" s="996"/>
      <c r="BI26" s="1011"/>
      <c r="BJ26" s="203"/>
      <c r="BK26" s="203"/>
      <c r="BL26" s="203"/>
      <c r="BM26" s="203"/>
      <c r="BN26" s="203"/>
      <c r="BO26" s="216"/>
      <c r="BP26" s="216"/>
      <c r="BQ26" s="213">
        <v>20</v>
      </c>
      <c r="BR26" s="214"/>
      <c r="BS26" s="1008" t="s">
        <v>581</v>
      </c>
      <c r="BT26" s="1009"/>
      <c r="BU26" s="1009"/>
      <c r="BV26" s="1009"/>
      <c r="BW26" s="1009"/>
      <c r="BX26" s="1009"/>
      <c r="BY26" s="1009"/>
      <c r="BZ26" s="1009"/>
      <c r="CA26" s="1009"/>
      <c r="CB26" s="1009"/>
      <c r="CC26" s="1009"/>
      <c r="CD26" s="1009"/>
      <c r="CE26" s="1009"/>
      <c r="CF26" s="1009"/>
      <c r="CG26" s="1010"/>
      <c r="CH26" s="983">
        <v>-46</v>
      </c>
      <c r="CI26" s="984"/>
      <c r="CJ26" s="984"/>
      <c r="CK26" s="984"/>
      <c r="CL26" s="985"/>
      <c r="CM26" s="983">
        <v>848</v>
      </c>
      <c r="CN26" s="984"/>
      <c r="CO26" s="984"/>
      <c r="CP26" s="984"/>
      <c r="CQ26" s="985"/>
      <c r="CR26" s="983">
        <v>300</v>
      </c>
      <c r="CS26" s="984">
        <v>0</v>
      </c>
      <c r="CT26" s="984">
        <v>0</v>
      </c>
      <c r="CU26" s="984">
        <v>0</v>
      </c>
      <c r="CV26" s="985">
        <v>0</v>
      </c>
      <c r="CW26" s="983">
        <v>6</v>
      </c>
      <c r="CX26" s="984"/>
      <c r="CY26" s="984"/>
      <c r="CZ26" s="984"/>
      <c r="DA26" s="985"/>
      <c r="DB26" s="983">
        <v>0</v>
      </c>
      <c r="DC26" s="984"/>
      <c r="DD26" s="984"/>
      <c r="DE26" s="984"/>
      <c r="DF26" s="985"/>
      <c r="DG26" s="983">
        <v>0</v>
      </c>
      <c r="DH26" s="984"/>
      <c r="DI26" s="984"/>
      <c r="DJ26" s="984"/>
      <c r="DK26" s="985"/>
      <c r="DL26" s="983">
        <v>0</v>
      </c>
      <c r="DM26" s="984"/>
      <c r="DN26" s="984"/>
      <c r="DO26" s="984"/>
      <c r="DP26" s="985"/>
      <c r="DQ26" s="983">
        <v>0</v>
      </c>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64"/>
      <c r="AG27" s="1005"/>
      <c r="AH27" s="1005"/>
      <c r="AI27" s="1005"/>
      <c r="AJ27" s="1065"/>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t="s">
        <v>603</v>
      </c>
      <c r="BS27" s="1008" t="s">
        <v>582</v>
      </c>
      <c r="BT27" s="1009"/>
      <c r="BU27" s="1009"/>
      <c r="BV27" s="1009"/>
      <c r="BW27" s="1009"/>
      <c r="BX27" s="1009"/>
      <c r="BY27" s="1009"/>
      <c r="BZ27" s="1009"/>
      <c r="CA27" s="1009"/>
      <c r="CB27" s="1009"/>
      <c r="CC27" s="1009"/>
      <c r="CD27" s="1009"/>
      <c r="CE27" s="1009"/>
      <c r="CF27" s="1009"/>
      <c r="CG27" s="1010"/>
      <c r="CH27" s="983">
        <v>226</v>
      </c>
      <c r="CI27" s="984"/>
      <c r="CJ27" s="984"/>
      <c r="CK27" s="984"/>
      <c r="CL27" s="985"/>
      <c r="CM27" s="983">
        <v>5697</v>
      </c>
      <c r="CN27" s="984"/>
      <c r="CO27" s="984"/>
      <c r="CP27" s="984"/>
      <c r="CQ27" s="985"/>
      <c r="CR27" s="983">
        <v>1</v>
      </c>
      <c r="CS27" s="984">
        <v>0</v>
      </c>
      <c r="CT27" s="984">
        <v>0</v>
      </c>
      <c r="CU27" s="984">
        <v>0</v>
      </c>
      <c r="CV27" s="985">
        <v>0</v>
      </c>
      <c r="CW27" s="983">
        <v>105</v>
      </c>
      <c r="CX27" s="984"/>
      <c r="CY27" s="984"/>
      <c r="CZ27" s="984"/>
      <c r="DA27" s="985"/>
      <c r="DB27" s="983">
        <v>0</v>
      </c>
      <c r="DC27" s="984"/>
      <c r="DD27" s="984"/>
      <c r="DE27" s="984"/>
      <c r="DF27" s="985"/>
      <c r="DG27" s="983">
        <v>0</v>
      </c>
      <c r="DH27" s="984"/>
      <c r="DI27" s="984"/>
      <c r="DJ27" s="984"/>
      <c r="DK27" s="985"/>
      <c r="DL27" s="983">
        <v>4</v>
      </c>
      <c r="DM27" s="984"/>
      <c r="DN27" s="984"/>
      <c r="DO27" s="984"/>
      <c r="DP27" s="985"/>
      <c r="DQ27" s="983">
        <v>0</v>
      </c>
      <c r="DR27" s="984"/>
      <c r="DS27" s="984"/>
      <c r="DT27" s="984"/>
      <c r="DU27" s="985"/>
      <c r="DV27" s="986"/>
      <c r="DW27" s="987"/>
      <c r="DX27" s="987"/>
      <c r="DY27" s="987"/>
      <c r="DZ27" s="988"/>
      <c r="EA27" s="197"/>
    </row>
    <row r="28" spans="1:131" s="198" customFormat="1" ht="26.25" customHeight="1" thickTop="1" x14ac:dyDescent="0.15">
      <c r="A28" s="217">
        <v>1</v>
      </c>
      <c r="B28" s="1053" t="s">
        <v>385</v>
      </c>
      <c r="C28" s="1054"/>
      <c r="D28" s="1054"/>
      <c r="E28" s="1054"/>
      <c r="F28" s="1054"/>
      <c r="G28" s="1054"/>
      <c r="H28" s="1054"/>
      <c r="I28" s="1054"/>
      <c r="J28" s="1054"/>
      <c r="K28" s="1054"/>
      <c r="L28" s="1054"/>
      <c r="M28" s="1054"/>
      <c r="N28" s="1054"/>
      <c r="O28" s="1054"/>
      <c r="P28" s="1055"/>
      <c r="Q28" s="1056">
        <v>355076</v>
      </c>
      <c r="R28" s="1057"/>
      <c r="S28" s="1057"/>
      <c r="T28" s="1057"/>
      <c r="U28" s="1057"/>
      <c r="V28" s="1057">
        <v>343541</v>
      </c>
      <c r="W28" s="1057"/>
      <c r="X28" s="1057"/>
      <c r="Y28" s="1057"/>
      <c r="Z28" s="1057"/>
      <c r="AA28" s="1057">
        <v>11534</v>
      </c>
      <c r="AB28" s="1057"/>
      <c r="AC28" s="1057"/>
      <c r="AD28" s="1057"/>
      <c r="AE28" s="1058"/>
      <c r="AF28" s="1059">
        <v>11534</v>
      </c>
      <c r="AG28" s="1057"/>
      <c r="AH28" s="1057"/>
      <c r="AI28" s="1057"/>
      <c r="AJ28" s="1060"/>
      <c r="AK28" s="1061">
        <v>32909</v>
      </c>
      <c r="AL28" s="1049"/>
      <c r="AM28" s="1049"/>
      <c r="AN28" s="1049"/>
      <c r="AO28" s="1049"/>
      <c r="AP28" s="1049">
        <v>0</v>
      </c>
      <c r="AQ28" s="1049"/>
      <c r="AR28" s="1049"/>
      <c r="AS28" s="1049"/>
      <c r="AT28" s="1049"/>
      <c r="AU28" s="1049">
        <v>0</v>
      </c>
      <c r="AV28" s="1049"/>
      <c r="AW28" s="1049"/>
      <c r="AX28" s="1049"/>
      <c r="AY28" s="1049"/>
      <c r="AZ28" s="1050" t="s">
        <v>494</v>
      </c>
      <c r="BA28" s="1050"/>
      <c r="BB28" s="1050"/>
      <c r="BC28" s="1050"/>
      <c r="BD28" s="1050"/>
      <c r="BE28" s="1051" t="s">
        <v>555</v>
      </c>
      <c r="BF28" s="1051"/>
      <c r="BG28" s="1051"/>
      <c r="BH28" s="1051"/>
      <c r="BI28" s="1052"/>
      <c r="BJ28" s="203"/>
      <c r="BK28" s="203"/>
      <c r="BL28" s="203"/>
      <c r="BM28" s="203"/>
      <c r="BN28" s="203"/>
      <c r="BO28" s="216"/>
      <c r="BP28" s="216"/>
      <c r="BQ28" s="213">
        <v>22</v>
      </c>
      <c r="BR28" s="214"/>
      <c r="BS28" s="1008" t="s">
        <v>583</v>
      </c>
      <c r="BT28" s="1009"/>
      <c r="BU28" s="1009"/>
      <c r="BV28" s="1009"/>
      <c r="BW28" s="1009"/>
      <c r="BX28" s="1009"/>
      <c r="BY28" s="1009"/>
      <c r="BZ28" s="1009"/>
      <c r="CA28" s="1009"/>
      <c r="CB28" s="1009"/>
      <c r="CC28" s="1009"/>
      <c r="CD28" s="1009"/>
      <c r="CE28" s="1009"/>
      <c r="CF28" s="1009"/>
      <c r="CG28" s="1010"/>
      <c r="CH28" s="983">
        <v>-31</v>
      </c>
      <c r="CI28" s="984"/>
      <c r="CJ28" s="984"/>
      <c r="CK28" s="984"/>
      <c r="CL28" s="985"/>
      <c r="CM28" s="983">
        <v>924</v>
      </c>
      <c r="CN28" s="984"/>
      <c r="CO28" s="984"/>
      <c r="CP28" s="984"/>
      <c r="CQ28" s="985"/>
      <c r="CR28" s="983">
        <v>10</v>
      </c>
      <c r="CS28" s="984">
        <v>0</v>
      </c>
      <c r="CT28" s="984">
        <v>0</v>
      </c>
      <c r="CU28" s="984">
        <v>0</v>
      </c>
      <c r="CV28" s="985">
        <v>0</v>
      </c>
      <c r="CW28" s="983">
        <v>0</v>
      </c>
      <c r="CX28" s="984"/>
      <c r="CY28" s="984"/>
      <c r="CZ28" s="984"/>
      <c r="DA28" s="985"/>
      <c r="DB28" s="983">
        <v>0</v>
      </c>
      <c r="DC28" s="984"/>
      <c r="DD28" s="984"/>
      <c r="DE28" s="984"/>
      <c r="DF28" s="985"/>
      <c r="DG28" s="983">
        <v>0</v>
      </c>
      <c r="DH28" s="984"/>
      <c r="DI28" s="984"/>
      <c r="DJ28" s="984"/>
      <c r="DK28" s="985"/>
      <c r="DL28" s="983">
        <v>0</v>
      </c>
      <c r="DM28" s="984"/>
      <c r="DN28" s="984"/>
      <c r="DO28" s="984"/>
      <c r="DP28" s="985"/>
      <c r="DQ28" s="983">
        <v>0</v>
      </c>
      <c r="DR28" s="984"/>
      <c r="DS28" s="984"/>
      <c r="DT28" s="984"/>
      <c r="DU28" s="985"/>
      <c r="DV28" s="986"/>
      <c r="DW28" s="987"/>
      <c r="DX28" s="987"/>
      <c r="DY28" s="987"/>
      <c r="DZ28" s="988"/>
      <c r="EA28" s="197"/>
    </row>
    <row r="29" spans="1:131" s="198" customFormat="1" ht="26.25" customHeight="1" x14ac:dyDescent="0.15">
      <c r="A29" s="217">
        <v>2</v>
      </c>
      <c r="B29" s="1032" t="s">
        <v>386</v>
      </c>
      <c r="C29" s="1033"/>
      <c r="D29" s="1033"/>
      <c r="E29" s="1033"/>
      <c r="F29" s="1033"/>
      <c r="G29" s="1033"/>
      <c r="H29" s="1033"/>
      <c r="I29" s="1033"/>
      <c r="J29" s="1033"/>
      <c r="K29" s="1033"/>
      <c r="L29" s="1033"/>
      <c r="M29" s="1033"/>
      <c r="N29" s="1033"/>
      <c r="O29" s="1033"/>
      <c r="P29" s="1034"/>
      <c r="Q29" s="1038">
        <v>226504</v>
      </c>
      <c r="R29" s="1039"/>
      <c r="S29" s="1039"/>
      <c r="T29" s="1039"/>
      <c r="U29" s="1039"/>
      <c r="V29" s="1039">
        <v>224356</v>
      </c>
      <c r="W29" s="1039"/>
      <c r="X29" s="1039"/>
      <c r="Y29" s="1039"/>
      <c r="Z29" s="1039"/>
      <c r="AA29" s="1039">
        <v>2147</v>
      </c>
      <c r="AB29" s="1039"/>
      <c r="AC29" s="1039"/>
      <c r="AD29" s="1039"/>
      <c r="AE29" s="1040"/>
      <c r="AF29" s="1013">
        <v>2147</v>
      </c>
      <c r="AG29" s="1014"/>
      <c r="AH29" s="1014"/>
      <c r="AI29" s="1014"/>
      <c r="AJ29" s="1015"/>
      <c r="AK29" s="974">
        <v>32733</v>
      </c>
      <c r="AL29" s="965"/>
      <c r="AM29" s="965"/>
      <c r="AN29" s="965"/>
      <c r="AO29" s="965"/>
      <c r="AP29" s="965">
        <v>0</v>
      </c>
      <c r="AQ29" s="965"/>
      <c r="AR29" s="965"/>
      <c r="AS29" s="965"/>
      <c r="AT29" s="965"/>
      <c r="AU29" s="965">
        <v>0</v>
      </c>
      <c r="AV29" s="965"/>
      <c r="AW29" s="965"/>
      <c r="AX29" s="965"/>
      <c r="AY29" s="965"/>
      <c r="AZ29" s="1037" t="s">
        <v>494</v>
      </c>
      <c r="BA29" s="1037"/>
      <c r="BB29" s="1037"/>
      <c r="BC29" s="1037"/>
      <c r="BD29" s="1037"/>
      <c r="BE29" s="1046" t="s">
        <v>555</v>
      </c>
      <c r="BF29" s="1047"/>
      <c r="BG29" s="1047"/>
      <c r="BH29" s="1047"/>
      <c r="BI29" s="1048"/>
      <c r="BJ29" s="203"/>
      <c r="BK29" s="203"/>
      <c r="BL29" s="203"/>
      <c r="BM29" s="203"/>
      <c r="BN29" s="203"/>
      <c r="BO29" s="216"/>
      <c r="BP29" s="216"/>
      <c r="BQ29" s="213">
        <v>23</v>
      </c>
      <c r="BR29" s="214" t="s">
        <v>603</v>
      </c>
      <c r="BS29" s="1008" t="s">
        <v>584</v>
      </c>
      <c r="BT29" s="1009"/>
      <c r="BU29" s="1009"/>
      <c r="BV29" s="1009"/>
      <c r="BW29" s="1009"/>
      <c r="BX29" s="1009"/>
      <c r="BY29" s="1009"/>
      <c r="BZ29" s="1009"/>
      <c r="CA29" s="1009"/>
      <c r="CB29" s="1009"/>
      <c r="CC29" s="1009"/>
      <c r="CD29" s="1009"/>
      <c r="CE29" s="1009"/>
      <c r="CF29" s="1009"/>
      <c r="CG29" s="1010"/>
      <c r="CH29" s="983">
        <v>319</v>
      </c>
      <c r="CI29" s="984"/>
      <c r="CJ29" s="984"/>
      <c r="CK29" s="984"/>
      <c r="CL29" s="985"/>
      <c r="CM29" s="983">
        <v>12522</v>
      </c>
      <c r="CN29" s="984"/>
      <c r="CO29" s="984"/>
      <c r="CP29" s="984"/>
      <c r="CQ29" s="985"/>
      <c r="CR29" s="983">
        <v>10</v>
      </c>
      <c r="CS29" s="984">
        <v>0</v>
      </c>
      <c r="CT29" s="984">
        <v>0</v>
      </c>
      <c r="CU29" s="984">
        <v>0</v>
      </c>
      <c r="CV29" s="985">
        <v>0</v>
      </c>
      <c r="CW29" s="983">
        <v>104</v>
      </c>
      <c r="CX29" s="984"/>
      <c r="CY29" s="984"/>
      <c r="CZ29" s="984"/>
      <c r="DA29" s="985"/>
      <c r="DB29" s="983">
        <v>1767</v>
      </c>
      <c r="DC29" s="984"/>
      <c r="DD29" s="984"/>
      <c r="DE29" s="984"/>
      <c r="DF29" s="985"/>
      <c r="DG29" s="983">
        <v>0</v>
      </c>
      <c r="DH29" s="984"/>
      <c r="DI29" s="984"/>
      <c r="DJ29" s="984"/>
      <c r="DK29" s="985"/>
      <c r="DL29" s="983">
        <v>2620</v>
      </c>
      <c r="DM29" s="984"/>
      <c r="DN29" s="984"/>
      <c r="DO29" s="984"/>
      <c r="DP29" s="985"/>
      <c r="DQ29" s="983">
        <v>262</v>
      </c>
      <c r="DR29" s="984"/>
      <c r="DS29" s="984"/>
      <c r="DT29" s="984"/>
      <c r="DU29" s="985"/>
      <c r="DV29" s="986"/>
      <c r="DW29" s="987"/>
      <c r="DX29" s="987"/>
      <c r="DY29" s="987"/>
      <c r="DZ29" s="988"/>
      <c r="EA29" s="197"/>
    </row>
    <row r="30" spans="1:131" s="198" customFormat="1" ht="26.25" customHeight="1" x14ac:dyDescent="0.15">
      <c r="A30" s="217">
        <v>3</v>
      </c>
      <c r="B30" s="1032" t="s">
        <v>387</v>
      </c>
      <c r="C30" s="1033"/>
      <c r="D30" s="1033"/>
      <c r="E30" s="1033"/>
      <c r="F30" s="1033"/>
      <c r="G30" s="1033"/>
      <c r="H30" s="1033"/>
      <c r="I30" s="1033"/>
      <c r="J30" s="1033"/>
      <c r="K30" s="1033"/>
      <c r="L30" s="1033"/>
      <c r="M30" s="1033"/>
      <c r="N30" s="1033"/>
      <c r="O30" s="1033"/>
      <c r="P30" s="1034"/>
      <c r="Q30" s="1038">
        <v>63282</v>
      </c>
      <c r="R30" s="1039"/>
      <c r="S30" s="1039"/>
      <c r="T30" s="1039"/>
      <c r="U30" s="1039"/>
      <c r="V30" s="1039">
        <v>62940</v>
      </c>
      <c r="W30" s="1039"/>
      <c r="X30" s="1039"/>
      <c r="Y30" s="1039"/>
      <c r="Z30" s="1039"/>
      <c r="AA30" s="1039">
        <v>341</v>
      </c>
      <c r="AB30" s="1039"/>
      <c r="AC30" s="1039"/>
      <c r="AD30" s="1039"/>
      <c r="AE30" s="1040"/>
      <c r="AF30" s="1013">
        <v>341</v>
      </c>
      <c r="AG30" s="1014"/>
      <c r="AH30" s="1014"/>
      <c r="AI30" s="1014"/>
      <c r="AJ30" s="1015"/>
      <c r="AK30" s="974">
        <v>28548</v>
      </c>
      <c r="AL30" s="965"/>
      <c r="AM30" s="965"/>
      <c r="AN30" s="965"/>
      <c r="AO30" s="965"/>
      <c r="AP30" s="965">
        <v>0</v>
      </c>
      <c r="AQ30" s="965"/>
      <c r="AR30" s="965"/>
      <c r="AS30" s="965"/>
      <c r="AT30" s="965"/>
      <c r="AU30" s="965">
        <v>0</v>
      </c>
      <c r="AV30" s="965"/>
      <c r="AW30" s="965"/>
      <c r="AX30" s="965"/>
      <c r="AY30" s="965"/>
      <c r="AZ30" s="1037" t="s">
        <v>494</v>
      </c>
      <c r="BA30" s="1037"/>
      <c r="BB30" s="1037"/>
      <c r="BC30" s="1037"/>
      <c r="BD30" s="1037"/>
      <c r="BE30" s="1043" t="s">
        <v>555</v>
      </c>
      <c r="BF30" s="1044"/>
      <c r="BG30" s="1044"/>
      <c r="BH30" s="1044"/>
      <c r="BI30" s="1045"/>
      <c r="BJ30" s="203"/>
      <c r="BK30" s="203"/>
      <c r="BL30" s="203"/>
      <c r="BM30" s="203"/>
      <c r="BN30" s="203"/>
      <c r="BO30" s="216"/>
      <c r="BP30" s="216"/>
      <c r="BQ30" s="213">
        <v>24</v>
      </c>
      <c r="BR30" s="214"/>
      <c r="BS30" s="1008" t="s">
        <v>585</v>
      </c>
      <c r="BT30" s="1009"/>
      <c r="BU30" s="1009"/>
      <c r="BV30" s="1009"/>
      <c r="BW30" s="1009"/>
      <c r="BX30" s="1009"/>
      <c r="BY30" s="1009"/>
      <c r="BZ30" s="1009"/>
      <c r="CA30" s="1009"/>
      <c r="CB30" s="1009"/>
      <c r="CC30" s="1009"/>
      <c r="CD30" s="1009"/>
      <c r="CE30" s="1009"/>
      <c r="CF30" s="1009"/>
      <c r="CG30" s="1010"/>
      <c r="CH30" s="983">
        <v>-76</v>
      </c>
      <c r="CI30" s="984"/>
      <c r="CJ30" s="984"/>
      <c r="CK30" s="984"/>
      <c r="CL30" s="985"/>
      <c r="CM30" s="983">
        <v>821</v>
      </c>
      <c r="CN30" s="984"/>
      <c r="CO30" s="984"/>
      <c r="CP30" s="984"/>
      <c r="CQ30" s="985"/>
      <c r="CR30" s="983">
        <v>30</v>
      </c>
      <c r="CS30" s="984">
        <v>0</v>
      </c>
      <c r="CT30" s="984">
        <v>0</v>
      </c>
      <c r="CU30" s="984">
        <v>0</v>
      </c>
      <c r="CV30" s="985">
        <v>0</v>
      </c>
      <c r="CW30" s="983">
        <v>0</v>
      </c>
      <c r="CX30" s="984"/>
      <c r="CY30" s="984"/>
      <c r="CZ30" s="984"/>
      <c r="DA30" s="985"/>
      <c r="DB30" s="983">
        <v>0</v>
      </c>
      <c r="DC30" s="984"/>
      <c r="DD30" s="984"/>
      <c r="DE30" s="984"/>
      <c r="DF30" s="985"/>
      <c r="DG30" s="983">
        <v>0</v>
      </c>
      <c r="DH30" s="984"/>
      <c r="DI30" s="984"/>
      <c r="DJ30" s="984"/>
      <c r="DK30" s="985"/>
      <c r="DL30" s="983">
        <v>0</v>
      </c>
      <c r="DM30" s="984"/>
      <c r="DN30" s="984"/>
      <c r="DO30" s="984"/>
      <c r="DP30" s="985"/>
      <c r="DQ30" s="983">
        <v>0</v>
      </c>
      <c r="DR30" s="984"/>
      <c r="DS30" s="984"/>
      <c r="DT30" s="984"/>
      <c r="DU30" s="985"/>
      <c r="DV30" s="986"/>
      <c r="DW30" s="987"/>
      <c r="DX30" s="987"/>
      <c r="DY30" s="987"/>
      <c r="DZ30" s="988"/>
      <c r="EA30" s="197"/>
    </row>
    <row r="31" spans="1:131" s="198" customFormat="1" ht="26.25" customHeight="1" x14ac:dyDescent="0.15">
      <c r="A31" s="217">
        <v>4</v>
      </c>
      <c r="B31" s="1032" t="s">
        <v>388</v>
      </c>
      <c r="C31" s="1033"/>
      <c r="D31" s="1033"/>
      <c r="E31" s="1033"/>
      <c r="F31" s="1033"/>
      <c r="G31" s="1033"/>
      <c r="H31" s="1033"/>
      <c r="I31" s="1033"/>
      <c r="J31" s="1033"/>
      <c r="K31" s="1033"/>
      <c r="L31" s="1033"/>
      <c r="M31" s="1033"/>
      <c r="N31" s="1033"/>
      <c r="O31" s="1033"/>
      <c r="P31" s="1034"/>
      <c r="Q31" s="1038">
        <v>1686</v>
      </c>
      <c r="R31" s="1039"/>
      <c r="S31" s="1039"/>
      <c r="T31" s="1039"/>
      <c r="U31" s="1039"/>
      <c r="V31" s="1039">
        <v>1214</v>
      </c>
      <c r="W31" s="1039"/>
      <c r="X31" s="1039"/>
      <c r="Y31" s="1039"/>
      <c r="Z31" s="1039"/>
      <c r="AA31" s="1039">
        <v>472</v>
      </c>
      <c r="AB31" s="1039"/>
      <c r="AC31" s="1039"/>
      <c r="AD31" s="1039"/>
      <c r="AE31" s="1040"/>
      <c r="AF31" s="1013">
        <v>472</v>
      </c>
      <c r="AG31" s="1014"/>
      <c r="AH31" s="1014"/>
      <c r="AI31" s="1014"/>
      <c r="AJ31" s="1015"/>
      <c r="AK31" s="974">
        <v>744</v>
      </c>
      <c r="AL31" s="965"/>
      <c r="AM31" s="965"/>
      <c r="AN31" s="965"/>
      <c r="AO31" s="965"/>
      <c r="AP31" s="965">
        <v>4636</v>
      </c>
      <c r="AQ31" s="965"/>
      <c r="AR31" s="965"/>
      <c r="AS31" s="965"/>
      <c r="AT31" s="965"/>
      <c r="AU31" s="965">
        <v>3176</v>
      </c>
      <c r="AV31" s="965"/>
      <c r="AW31" s="965"/>
      <c r="AX31" s="965"/>
      <c r="AY31" s="965"/>
      <c r="AZ31" s="1037" t="s">
        <v>494</v>
      </c>
      <c r="BA31" s="1037"/>
      <c r="BB31" s="1037"/>
      <c r="BC31" s="1037"/>
      <c r="BD31" s="1037"/>
      <c r="BE31" s="1041" t="s">
        <v>555</v>
      </c>
      <c r="BF31" s="969"/>
      <c r="BG31" s="969"/>
      <c r="BH31" s="969"/>
      <c r="BI31" s="1042"/>
      <c r="BJ31" s="203"/>
      <c r="BK31" s="203"/>
      <c r="BL31" s="203"/>
      <c r="BM31" s="203"/>
      <c r="BN31" s="203"/>
      <c r="BO31" s="216"/>
      <c r="BP31" s="216"/>
      <c r="BQ31" s="213">
        <v>25</v>
      </c>
      <c r="BR31" s="214"/>
      <c r="BS31" s="1008" t="s">
        <v>586</v>
      </c>
      <c r="BT31" s="1009"/>
      <c r="BU31" s="1009"/>
      <c r="BV31" s="1009"/>
      <c r="BW31" s="1009"/>
      <c r="BX31" s="1009"/>
      <c r="BY31" s="1009"/>
      <c r="BZ31" s="1009"/>
      <c r="CA31" s="1009"/>
      <c r="CB31" s="1009"/>
      <c r="CC31" s="1009"/>
      <c r="CD31" s="1009"/>
      <c r="CE31" s="1009"/>
      <c r="CF31" s="1009"/>
      <c r="CG31" s="1010"/>
      <c r="CH31" s="983">
        <v>78</v>
      </c>
      <c r="CI31" s="984"/>
      <c r="CJ31" s="984"/>
      <c r="CK31" s="984"/>
      <c r="CL31" s="985"/>
      <c r="CM31" s="983">
        <v>3249</v>
      </c>
      <c r="CN31" s="984"/>
      <c r="CO31" s="984"/>
      <c r="CP31" s="984"/>
      <c r="CQ31" s="985"/>
      <c r="CR31" s="983">
        <v>1550</v>
      </c>
      <c r="CS31" s="984">
        <v>0</v>
      </c>
      <c r="CT31" s="984">
        <v>0</v>
      </c>
      <c r="CU31" s="984">
        <v>0</v>
      </c>
      <c r="CV31" s="985">
        <v>0</v>
      </c>
      <c r="CW31" s="983">
        <v>0</v>
      </c>
      <c r="CX31" s="984"/>
      <c r="CY31" s="984"/>
      <c r="CZ31" s="984"/>
      <c r="DA31" s="985"/>
      <c r="DB31" s="983">
        <v>0</v>
      </c>
      <c r="DC31" s="984"/>
      <c r="DD31" s="984"/>
      <c r="DE31" s="984"/>
      <c r="DF31" s="985"/>
      <c r="DG31" s="983">
        <v>0</v>
      </c>
      <c r="DH31" s="984"/>
      <c r="DI31" s="984"/>
      <c r="DJ31" s="984"/>
      <c r="DK31" s="985"/>
      <c r="DL31" s="983">
        <v>0</v>
      </c>
      <c r="DM31" s="984"/>
      <c r="DN31" s="984"/>
      <c r="DO31" s="984"/>
      <c r="DP31" s="985"/>
      <c r="DQ31" s="983">
        <v>0</v>
      </c>
      <c r="DR31" s="984"/>
      <c r="DS31" s="984"/>
      <c r="DT31" s="984"/>
      <c r="DU31" s="985"/>
      <c r="DV31" s="986"/>
      <c r="DW31" s="987"/>
      <c r="DX31" s="987"/>
      <c r="DY31" s="987"/>
      <c r="DZ31" s="988"/>
      <c r="EA31" s="197"/>
    </row>
    <row r="32" spans="1:131" s="198" customFormat="1" ht="26.25" customHeight="1" x14ac:dyDescent="0.15">
      <c r="A32" s="217">
        <v>5</v>
      </c>
      <c r="B32" s="1032" t="s">
        <v>389</v>
      </c>
      <c r="C32" s="1033"/>
      <c r="D32" s="1033"/>
      <c r="E32" s="1033"/>
      <c r="F32" s="1033"/>
      <c r="G32" s="1033"/>
      <c r="H32" s="1033"/>
      <c r="I32" s="1033"/>
      <c r="J32" s="1033"/>
      <c r="K32" s="1033"/>
      <c r="L32" s="1033"/>
      <c r="M32" s="1033"/>
      <c r="N32" s="1033"/>
      <c r="O32" s="1033"/>
      <c r="P32" s="1034"/>
      <c r="Q32" s="1038">
        <v>79761</v>
      </c>
      <c r="R32" s="1039"/>
      <c r="S32" s="1039"/>
      <c r="T32" s="1039"/>
      <c r="U32" s="1039"/>
      <c r="V32" s="1039">
        <v>74010</v>
      </c>
      <c r="W32" s="1039"/>
      <c r="X32" s="1039"/>
      <c r="Y32" s="1039"/>
      <c r="Z32" s="1039"/>
      <c r="AA32" s="1039">
        <v>5752</v>
      </c>
      <c r="AB32" s="1039"/>
      <c r="AC32" s="1039"/>
      <c r="AD32" s="1039"/>
      <c r="AE32" s="1040"/>
      <c r="AF32" s="1013">
        <v>27671</v>
      </c>
      <c r="AG32" s="1014"/>
      <c r="AH32" s="1014"/>
      <c r="AI32" s="1014"/>
      <c r="AJ32" s="1015"/>
      <c r="AK32" s="974">
        <v>935</v>
      </c>
      <c r="AL32" s="965"/>
      <c r="AM32" s="965"/>
      <c r="AN32" s="965"/>
      <c r="AO32" s="965"/>
      <c r="AP32" s="965">
        <v>173728</v>
      </c>
      <c r="AQ32" s="965"/>
      <c r="AR32" s="965"/>
      <c r="AS32" s="965"/>
      <c r="AT32" s="965"/>
      <c r="AU32" s="965">
        <v>11813</v>
      </c>
      <c r="AV32" s="965"/>
      <c r="AW32" s="965"/>
      <c r="AX32" s="965"/>
      <c r="AY32" s="965"/>
      <c r="AZ32" s="1037" t="s">
        <v>494</v>
      </c>
      <c r="BA32" s="1037"/>
      <c r="BB32" s="1037"/>
      <c r="BC32" s="1037"/>
      <c r="BD32" s="1037"/>
      <c r="BE32" s="1041" t="s">
        <v>556</v>
      </c>
      <c r="BF32" s="969"/>
      <c r="BG32" s="969"/>
      <c r="BH32" s="969"/>
      <c r="BI32" s="1042"/>
      <c r="BJ32" s="203"/>
      <c r="BK32" s="203"/>
      <c r="BL32" s="203"/>
      <c r="BM32" s="203"/>
      <c r="BN32" s="203"/>
      <c r="BO32" s="216"/>
      <c r="BP32" s="216"/>
      <c r="BQ32" s="213">
        <v>26</v>
      </c>
      <c r="BR32" s="214" t="s">
        <v>603</v>
      </c>
      <c r="BS32" s="1008" t="s">
        <v>587</v>
      </c>
      <c r="BT32" s="1009"/>
      <c r="BU32" s="1009"/>
      <c r="BV32" s="1009"/>
      <c r="BW32" s="1009"/>
      <c r="BX32" s="1009"/>
      <c r="BY32" s="1009"/>
      <c r="BZ32" s="1009"/>
      <c r="CA32" s="1009"/>
      <c r="CB32" s="1009"/>
      <c r="CC32" s="1009"/>
      <c r="CD32" s="1009"/>
      <c r="CE32" s="1009"/>
      <c r="CF32" s="1009"/>
      <c r="CG32" s="1010"/>
      <c r="CH32" s="983">
        <v>-344</v>
      </c>
      <c r="CI32" s="984"/>
      <c r="CJ32" s="984"/>
      <c r="CK32" s="984"/>
      <c r="CL32" s="985"/>
      <c r="CM32" s="983">
        <v>38808</v>
      </c>
      <c r="CN32" s="984"/>
      <c r="CO32" s="984"/>
      <c r="CP32" s="984"/>
      <c r="CQ32" s="985"/>
      <c r="CR32" s="983">
        <v>32197</v>
      </c>
      <c r="CS32" s="984">
        <v>0</v>
      </c>
      <c r="CT32" s="984">
        <v>0</v>
      </c>
      <c r="CU32" s="984">
        <v>0</v>
      </c>
      <c r="CV32" s="985">
        <v>0</v>
      </c>
      <c r="CW32" s="983">
        <v>5</v>
      </c>
      <c r="CX32" s="984"/>
      <c r="CY32" s="984"/>
      <c r="CZ32" s="984"/>
      <c r="DA32" s="985"/>
      <c r="DB32" s="983">
        <v>27477</v>
      </c>
      <c r="DC32" s="984"/>
      <c r="DD32" s="984"/>
      <c r="DE32" s="984"/>
      <c r="DF32" s="985"/>
      <c r="DG32" s="983">
        <v>0</v>
      </c>
      <c r="DH32" s="984"/>
      <c r="DI32" s="984"/>
      <c r="DJ32" s="984"/>
      <c r="DK32" s="985"/>
      <c r="DL32" s="983">
        <v>63149</v>
      </c>
      <c r="DM32" s="984"/>
      <c r="DN32" s="984"/>
      <c r="DO32" s="984"/>
      <c r="DP32" s="985"/>
      <c r="DQ32" s="983">
        <v>11959</v>
      </c>
      <c r="DR32" s="984"/>
      <c r="DS32" s="984"/>
      <c r="DT32" s="984"/>
      <c r="DU32" s="985"/>
      <c r="DV32" s="986"/>
      <c r="DW32" s="987"/>
      <c r="DX32" s="987"/>
      <c r="DY32" s="987"/>
      <c r="DZ32" s="988"/>
      <c r="EA32" s="197"/>
    </row>
    <row r="33" spans="1:131" s="198" customFormat="1" ht="26.25" customHeight="1" x14ac:dyDescent="0.15">
      <c r="A33" s="217">
        <v>6</v>
      </c>
      <c r="B33" s="1032" t="s">
        <v>390</v>
      </c>
      <c r="C33" s="1033"/>
      <c r="D33" s="1033"/>
      <c r="E33" s="1033"/>
      <c r="F33" s="1033"/>
      <c r="G33" s="1033"/>
      <c r="H33" s="1033"/>
      <c r="I33" s="1033"/>
      <c r="J33" s="1033"/>
      <c r="K33" s="1033"/>
      <c r="L33" s="1033"/>
      <c r="M33" s="1033"/>
      <c r="N33" s="1033"/>
      <c r="O33" s="1033"/>
      <c r="P33" s="1034"/>
      <c r="Q33" s="1038">
        <v>2893</v>
      </c>
      <c r="R33" s="1039"/>
      <c r="S33" s="1039"/>
      <c r="T33" s="1039"/>
      <c r="U33" s="1039"/>
      <c r="V33" s="1039">
        <v>1985</v>
      </c>
      <c r="W33" s="1039"/>
      <c r="X33" s="1039"/>
      <c r="Y33" s="1039"/>
      <c r="Z33" s="1039"/>
      <c r="AA33" s="1039">
        <v>908</v>
      </c>
      <c r="AB33" s="1039"/>
      <c r="AC33" s="1039"/>
      <c r="AD33" s="1039"/>
      <c r="AE33" s="1040"/>
      <c r="AF33" s="1013">
        <v>3555</v>
      </c>
      <c r="AG33" s="1014"/>
      <c r="AH33" s="1014"/>
      <c r="AI33" s="1014"/>
      <c r="AJ33" s="1015"/>
      <c r="AK33" s="974">
        <v>0</v>
      </c>
      <c r="AL33" s="965"/>
      <c r="AM33" s="965"/>
      <c r="AN33" s="965"/>
      <c r="AO33" s="965"/>
      <c r="AP33" s="965">
        <v>3567</v>
      </c>
      <c r="AQ33" s="965"/>
      <c r="AR33" s="965"/>
      <c r="AS33" s="965"/>
      <c r="AT33" s="965"/>
      <c r="AU33" s="965">
        <v>0</v>
      </c>
      <c r="AV33" s="965"/>
      <c r="AW33" s="965"/>
      <c r="AX33" s="965"/>
      <c r="AY33" s="965"/>
      <c r="AZ33" s="1037" t="s">
        <v>494</v>
      </c>
      <c r="BA33" s="1037"/>
      <c r="BB33" s="1037"/>
      <c r="BC33" s="1037"/>
      <c r="BD33" s="1037"/>
      <c r="BE33" s="1041" t="s">
        <v>556</v>
      </c>
      <c r="BF33" s="969"/>
      <c r="BG33" s="969"/>
      <c r="BH33" s="969"/>
      <c r="BI33" s="1042"/>
      <c r="BJ33" s="203"/>
      <c r="BK33" s="203"/>
      <c r="BL33" s="203"/>
      <c r="BM33" s="203"/>
      <c r="BN33" s="203"/>
      <c r="BO33" s="216"/>
      <c r="BP33" s="216"/>
      <c r="BQ33" s="213">
        <v>27</v>
      </c>
      <c r="BR33" s="214"/>
      <c r="BS33" s="1008" t="s">
        <v>588</v>
      </c>
      <c r="BT33" s="1009"/>
      <c r="BU33" s="1009"/>
      <c r="BV33" s="1009"/>
      <c r="BW33" s="1009"/>
      <c r="BX33" s="1009"/>
      <c r="BY33" s="1009"/>
      <c r="BZ33" s="1009"/>
      <c r="CA33" s="1009"/>
      <c r="CB33" s="1009"/>
      <c r="CC33" s="1009"/>
      <c r="CD33" s="1009"/>
      <c r="CE33" s="1009"/>
      <c r="CF33" s="1009"/>
      <c r="CG33" s="1010"/>
      <c r="CH33" s="983">
        <v>18</v>
      </c>
      <c r="CI33" s="984"/>
      <c r="CJ33" s="984"/>
      <c r="CK33" s="984"/>
      <c r="CL33" s="985"/>
      <c r="CM33" s="983">
        <v>326</v>
      </c>
      <c r="CN33" s="984"/>
      <c r="CO33" s="984"/>
      <c r="CP33" s="984"/>
      <c r="CQ33" s="985"/>
      <c r="CR33" s="983">
        <v>100</v>
      </c>
      <c r="CS33" s="984">
        <v>0</v>
      </c>
      <c r="CT33" s="984">
        <v>0</v>
      </c>
      <c r="CU33" s="984">
        <v>0</v>
      </c>
      <c r="CV33" s="985">
        <v>0</v>
      </c>
      <c r="CW33" s="983">
        <v>76</v>
      </c>
      <c r="CX33" s="984"/>
      <c r="CY33" s="984"/>
      <c r="CZ33" s="984"/>
      <c r="DA33" s="985"/>
      <c r="DB33" s="983">
        <v>0</v>
      </c>
      <c r="DC33" s="984"/>
      <c r="DD33" s="984"/>
      <c r="DE33" s="984"/>
      <c r="DF33" s="985"/>
      <c r="DG33" s="983">
        <v>0</v>
      </c>
      <c r="DH33" s="984"/>
      <c r="DI33" s="984"/>
      <c r="DJ33" s="984"/>
      <c r="DK33" s="985"/>
      <c r="DL33" s="983">
        <v>0</v>
      </c>
      <c r="DM33" s="984"/>
      <c r="DN33" s="984"/>
      <c r="DO33" s="984"/>
      <c r="DP33" s="985"/>
      <c r="DQ33" s="983">
        <v>0</v>
      </c>
      <c r="DR33" s="984"/>
      <c r="DS33" s="984"/>
      <c r="DT33" s="984"/>
      <c r="DU33" s="985"/>
      <c r="DV33" s="986"/>
      <c r="DW33" s="987"/>
      <c r="DX33" s="987"/>
      <c r="DY33" s="987"/>
      <c r="DZ33" s="988"/>
      <c r="EA33" s="197"/>
    </row>
    <row r="34" spans="1:131" s="198" customFormat="1" ht="26.25" customHeight="1" x14ac:dyDescent="0.15">
      <c r="A34" s="217">
        <v>7</v>
      </c>
      <c r="B34" s="1032" t="s">
        <v>391</v>
      </c>
      <c r="C34" s="1033"/>
      <c r="D34" s="1033"/>
      <c r="E34" s="1033"/>
      <c r="F34" s="1033"/>
      <c r="G34" s="1033"/>
      <c r="H34" s="1033"/>
      <c r="I34" s="1033"/>
      <c r="J34" s="1033"/>
      <c r="K34" s="1033"/>
      <c r="L34" s="1033"/>
      <c r="M34" s="1033"/>
      <c r="N34" s="1033"/>
      <c r="O34" s="1033"/>
      <c r="P34" s="1034"/>
      <c r="Q34" s="1038">
        <v>20709</v>
      </c>
      <c r="R34" s="1039"/>
      <c r="S34" s="1039"/>
      <c r="T34" s="1039"/>
      <c r="U34" s="1039"/>
      <c r="V34" s="1039">
        <v>19461</v>
      </c>
      <c r="W34" s="1039"/>
      <c r="X34" s="1039"/>
      <c r="Y34" s="1039"/>
      <c r="Z34" s="1039"/>
      <c r="AA34" s="1039">
        <v>1248</v>
      </c>
      <c r="AB34" s="1039"/>
      <c r="AC34" s="1039"/>
      <c r="AD34" s="1039"/>
      <c r="AE34" s="1040"/>
      <c r="AF34" s="1013">
        <v>5778</v>
      </c>
      <c r="AG34" s="1014"/>
      <c r="AH34" s="1014"/>
      <c r="AI34" s="1014"/>
      <c r="AJ34" s="1015"/>
      <c r="AK34" s="974">
        <v>853</v>
      </c>
      <c r="AL34" s="965"/>
      <c r="AM34" s="965"/>
      <c r="AN34" s="965"/>
      <c r="AO34" s="965"/>
      <c r="AP34" s="965">
        <v>3978</v>
      </c>
      <c r="AQ34" s="965"/>
      <c r="AR34" s="965"/>
      <c r="AS34" s="965"/>
      <c r="AT34" s="965"/>
      <c r="AU34" s="965">
        <v>1102</v>
      </c>
      <c r="AV34" s="965"/>
      <c r="AW34" s="965"/>
      <c r="AX34" s="965"/>
      <c r="AY34" s="965"/>
      <c r="AZ34" s="1037" t="s">
        <v>494</v>
      </c>
      <c r="BA34" s="1037"/>
      <c r="BB34" s="1037"/>
      <c r="BC34" s="1037"/>
      <c r="BD34" s="1037"/>
      <c r="BE34" s="1027" t="s">
        <v>556</v>
      </c>
      <c r="BF34" s="1027"/>
      <c r="BG34" s="1027"/>
      <c r="BH34" s="1027"/>
      <c r="BI34" s="1028"/>
      <c r="BJ34" s="203"/>
      <c r="BK34" s="203"/>
      <c r="BL34" s="203"/>
      <c r="BM34" s="203"/>
      <c r="BN34" s="203"/>
      <c r="BO34" s="216"/>
      <c r="BP34" s="216"/>
      <c r="BQ34" s="213">
        <v>28</v>
      </c>
      <c r="BR34" s="214" t="s">
        <v>603</v>
      </c>
      <c r="BS34" s="1008" t="s">
        <v>589</v>
      </c>
      <c r="BT34" s="1009"/>
      <c r="BU34" s="1009"/>
      <c r="BV34" s="1009"/>
      <c r="BW34" s="1009"/>
      <c r="BX34" s="1009"/>
      <c r="BY34" s="1009"/>
      <c r="BZ34" s="1009"/>
      <c r="CA34" s="1009"/>
      <c r="CB34" s="1009"/>
      <c r="CC34" s="1009"/>
      <c r="CD34" s="1009"/>
      <c r="CE34" s="1009"/>
      <c r="CF34" s="1009"/>
      <c r="CG34" s="1010"/>
      <c r="CH34" s="983">
        <v>863</v>
      </c>
      <c r="CI34" s="984"/>
      <c r="CJ34" s="984"/>
      <c r="CK34" s="984"/>
      <c r="CL34" s="985"/>
      <c r="CM34" s="983">
        <v>3105</v>
      </c>
      <c r="CN34" s="984"/>
      <c r="CO34" s="984"/>
      <c r="CP34" s="984"/>
      <c r="CQ34" s="985"/>
      <c r="CR34" s="983">
        <v>6400</v>
      </c>
      <c r="CS34" s="984">
        <v>0</v>
      </c>
      <c r="CT34" s="984">
        <v>0</v>
      </c>
      <c r="CU34" s="984">
        <v>0</v>
      </c>
      <c r="CV34" s="985">
        <v>0</v>
      </c>
      <c r="CW34" s="983">
        <v>0</v>
      </c>
      <c r="CX34" s="984"/>
      <c r="CY34" s="984"/>
      <c r="CZ34" s="984"/>
      <c r="DA34" s="985"/>
      <c r="DB34" s="983">
        <v>7815</v>
      </c>
      <c r="DC34" s="984"/>
      <c r="DD34" s="984"/>
      <c r="DE34" s="984"/>
      <c r="DF34" s="985"/>
      <c r="DG34" s="983">
        <v>0</v>
      </c>
      <c r="DH34" s="984"/>
      <c r="DI34" s="984"/>
      <c r="DJ34" s="984"/>
      <c r="DK34" s="985"/>
      <c r="DL34" s="983">
        <v>4500</v>
      </c>
      <c r="DM34" s="984"/>
      <c r="DN34" s="984"/>
      <c r="DO34" s="984"/>
      <c r="DP34" s="985"/>
      <c r="DQ34" s="983">
        <v>450</v>
      </c>
      <c r="DR34" s="984"/>
      <c r="DS34" s="984"/>
      <c r="DT34" s="984"/>
      <c r="DU34" s="985"/>
      <c r="DV34" s="986"/>
      <c r="DW34" s="987"/>
      <c r="DX34" s="987"/>
      <c r="DY34" s="987"/>
      <c r="DZ34" s="988"/>
      <c r="EA34" s="197"/>
    </row>
    <row r="35" spans="1:131" s="198" customFormat="1" ht="26.25" customHeight="1" x14ac:dyDescent="0.15">
      <c r="A35" s="217">
        <v>8</v>
      </c>
      <c r="B35" s="1032" t="s">
        <v>392</v>
      </c>
      <c r="C35" s="1033"/>
      <c r="D35" s="1033"/>
      <c r="E35" s="1033"/>
      <c r="F35" s="1033"/>
      <c r="G35" s="1033"/>
      <c r="H35" s="1033"/>
      <c r="I35" s="1033"/>
      <c r="J35" s="1033"/>
      <c r="K35" s="1033"/>
      <c r="L35" s="1033"/>
      <c r="M35" s="1033"/>
      <c r="N35" s="1033"/>
      <c r="O35" s="1033"/>
      <c r="P35" s="1034"/>
      <c r="Q35" s="1038">
        <v>43757</v>
      </c>
      <c r="R35" s="1039"/>
      <c r="S35" s="1039"/>
      <c r="T35" s="1039"/>
      <c r="U35" s="1039"/>
      <c r="V35" s="1039">
        <v>38767</v>
      </c>
      <c r="W35" s="1039"/>
      <c r="X35" s="1039"/>
      <c r="Y35" s="1039"/>
      <c r="Z35" s="1039"/>
      <c r="AA35" s="1039">
        <v>4990</v>
      </c>
      <c r="AB35" s="1039"/>
      <c r="AC35" s="1039"/>
      <c r="AD35" s="1039"/>
      <c r="AE35" s="1040"/>
      <c r="AF35" s="1013">
        <v>5559</v>
      </c>
      <c r="AG35" s="1014"/>
      <c r="AH35" s="1014"/>
      <c r="AI35" s="1014"/>
      <c r="AJ35" s="1015"/>
      <c r="AK35" s="974">
        <v>3441</v>
      </c>
      <c r="AL35" s="965"/>
      <c r="AM35" s="965"/>
      <c r="AN35" s="965"/>
      <c r="AO35" s="965"/>
      <c r="AP35" s="965">
        <v>419056</v>
      </c>
      <c r="AQ35" s="965"/>
      <c r="AR35" s="965"/>
      <c r="AS35" s="965"/>
      <c r="AT35" s="965"/>
      <c r="AU35" s="965">
        <v>108955</v>
      </c>
      <c r="AV35" s="965"/>
      <c r="AW35" s="965"/>
      <c r="AX35" s="965"/>
      <c r="AY35" s="965"/>
      <c r="AZ35" s="1037" t="s">
        <v>494</v>
      </c>
      <c r="BA35" s="1037"/>
      <c r="BB35" s="1037"/>
      <c r="BC35" s="1037"/>
      <c r="BD35" s="1037"/>
      <c r="BE35" s="1027" t="s">
        <v>556</v>
      </c>
      <c r="BF35" s="1027"/>
      <c r="BG35" s="1027"/>
      <c r="BH35" s="1027"/>
      <c r="BI35" s="1028"/>
      <c r="BJ35" s="203"/>
      <c r="BK35" s="203"/>
      <c r="BL35" s="203"/>
      <c r="BM35" s="203"/>
      <c r="BN35" s="203"/>
      <c r="BO35" s="216"/>
      <c r="BP35" s="216"/>
      <c r="BQ35" s="213">
        <v>29</v>
      </c>
      <c r="BR35" s="214" t="s">
        <v>603</v>
      </c>
      <c r="BS35" s="1008" t="s">
        <v>590</v>
      </c>
      <c r="BT35" s="1009"/>
      <c r="BU35" s="1009"/>
      <c r="BV35" s="1009"/>
      <c r="BW35" s="1009"/>
      <c r="BX35" s="1009"/>
      <c r="BY35" s="1009"/>
      <c r="BZ35" s="1009"/>
      <c r="CA35" s="1009"/>
      <c r="CB35" s="1009"/>
      <c r="CC35" s="1009"/>
      <c r="CD35" s="1009"/>
      <c r="CE35" s="1009"/>
      <c r="CF35" s="1009"/>
      <c r="CG35" s="1010"/>
      <c r="CH35" s="983">
        <v>346</v>
      </c>
      <c r="CI35" s="984"/>
      <c r="CJ35" s="984"/>
      <c r="CK35" s="984"/>
      <c r="CL35" s="985"/>
      <c r="CM35" s="983">
        <v>4666</v>
      </c>
      <c r="CN35" s="984"/>
      <c r="CO35" s="984"/>
      <c r="CP35" s="984"/>
      <c r="CQ35" s="985"/>
      <c r="CR35" s="983">
        <v>3510</v>
      </c>
      <c r="CS35" s="984">
        <v>0</v>
      </c>
      <c r="CT35" s="984">
        <v>0</v>
      </c>
      <c r="CU35" s="984">
        <v>0</v>
      </c>
      <c r="CV35" s="985">
        <v>0</v>
      </c>
      <c r="CW35" s="983">
        <v>0</v>
      </c>
      <c r="CX35" s="984"/>
      <c r="CY35" s="984"/>
      <c r="CZ35" s="984"/>
      <c r="DA35" s="985"/>
      <c r="DB35" s="983">
        <v>4157</v>
      </c>
      <c r="DC35" s="984"/>
      <c r="DD35" s="984"/>
      <c r="DE35" s="984"/>
      <c r="DF35" s="985"/>
      <c r="DG35" s="983">
        <v>0</v>
      </c>
      <c r="DH35" s="984"/>
      <c r="DI35" s="984"/>
      <c r="DJ35" s="984"/>
      <c r="DK35" s="985"/>
      <c r="DL35" s="983">
        <v>4171</v>
      </c>
      <c r="DM35" s="984"/>
      <c r="DN35" s="984"/>
      <c r="DO35" s="984"/>
      <c r="DP35" s="985"/>
      <c r="DQ35" s="983">
        <v>417</v>
      </c>
      <c r="DR35" s="984"/>
      <c r="DS35" s="984"/>
      <c r="DT35" s="984"/>
      <c r="DU35" s="985"/>
      <c r="DV35" s="986"/>
      <c r="DW35" s="987"/>
      <c r="DX35" s="987"/>
      <c r="DY35" s="987"/>
      <c r="DZ35" s="988"/>
      <c r="EA35" s="197"/>
    </row>
    <row r="36" spans="1:131" s="198" customFormat="1" ht="26.25" customHeight="1" x14ac:dyDescent="0.15">
      <c r="A36" s="217">
        <v>9</v>
      </c>
      <c r="B36" s="1032" t="s">
        <v>393</v>
      </c>
      <c r="C36" s="1033"/>
      <c r="D36" s="1033"/>
      <c r="E36" s="1033"/>
      <c r="F36" s="1033"/>
      <c r="G36" s="1033"/>
      <c r="H36" s="1033"/>
      <c r="I36" s="1033"/>
      <c r="J36" s="1033"/>
      <c r="K36" s="1033"/>
      <c r="L36" s="1033"/>
      <c r="M36" s="1033"/>
      <c r="N36" s="1033"/>
      <c r="O36" s="1033"/>
      <c r="P36" s="1034"/>
      <c r="Q36" s="1038">
        <v>108311</v>
      </c>
      <c r="R36" s="1039"/>
      <c r="S36" s="1039"/>
      <c r="T36" s="1039"/>
      <c r="U36" s="1039"/>
      <c r="V36" s="1039">
        <v>99338</v>
      </c>
      <c r="W36" s="1039"/>
      <c r="X36" s="1039"/>
      <c r="Y36" s="1039"/>
      <c r="Z36" s="1039"/>
      <c r="AA36" s="1039">
        <v>8974</v>
      </c>
      <c r="AB36" s="1039"/>
      <c r="AC36" s="1039"/>
      <c r="AD36" s="1039"/>
      <c r="AE36" s="1040"/>
      <c r="AF36" s="1013">
        <v>11918</v>
      </c>
      <c r="AG36" s="1014"/>
      <c r="AH36" s="1014"/>
      <c r="AI36" s="1014"/>
      <c r="AJ36" s="1015"/>
      <c r="AK36" s="974">
        <v>49530</v>
      </c>
      <c r="AL36" s="965"/>
      <c r="AM36" s="965"/>
      <c r="AN36" s="965"/>
      <c r="AO36" s="965"/>
      <c r="AP36" s="965">
        <v>861006</v>
      </c>
      <c r="AQ36" s="965"/>
      <c r="AR36" s="965"/>
      <c r="AS36" s="965"/>
      <c r="AT36" s="965"/>
      <c r="AU36" s="965">
        <v>458916</v>
      </c>
      <c r="AV36" s="965"/>
      <c r="AW36" s="965"/>
      <c r="AX36" s="965"/>
      <c r="AY36" s="965"/>
      <c r="AZ36" s="1037" t="s">
        <v>494</v>
      </c>
      <c r="BA36" s="1037"/>
      <c r="BB36" s="1037"/>
      <c r="BC36" s="1037"/>
      <c r="BD36" s="1037"/>
      <c r="BE36" s="1027" t="s">
        <v>556</v>
      </c>
      <c r="BF36" s="1027"/>
      <c r="BG36" s="1027"/>
      <c r="BH36" s="1027"/>
      <c r="BI36" s="1028"/>
      <c r="BJ36" s="203"/>
      <c r="BK36" s="203"/>
      <c r="BL36" s="203"/>
      <c r="BM36" s="203"/>
      <c r="BN36" s="203"/>
      <c r="BO36" s="216"/>
      <c r="BP36" s="216"/>
      <c r="BQ36" s="213">
        <v>30</v>
      </c>
      <c r="BR36" s="214" t="s">
        <v>603</v>
      </c>
      <c r="BS36" s="1008" t="s">
        <v>591</v>
      </c>
      <c r="BT36" s="1009"/>
      <c r="BU36" s="1009"/>
      <c r="BV36" s="1009"/>
      <c r="BW36" s="1009"/>
      <c r="BX36" s="1009"/>
      <c r="BY36" s="1009"/>
      <c r="BZ36" s="1009"/>
      <c r="CA36" s="1009"/>
      <c r="CB36" s="1009"/>
      <c r="CC36" s="1009"/>
      <c r="CD36" s="1009"/>
      <c r="CE36" s="1009"/>
      <c r="CF36" s="1009"/>
      <c r="CG36" s="1010"/>
      <c r="CH36" s="983">
        <v>967</v>
      </c>
      <c r="CI36" s="984"/>
      <c r="CJ36" s="984"/>
      <c r="CK36" s="984"/>
      <c r="CL36" s="985"/>
      <c r="CM36" s="983">
        <v>29253</v>
      </c>
      <c r="CN36" s="984"/>
      <c r="CO36" s="984"/>
      <c r="CP36" s="984"/>
      <c r="CQ36" s="985"/>
      <c r="CR36" s="983">
        <v>28292</v>
      </c>
      <c r="CS36" s="984">
        <v>0</v>
      </c>
      <c r="CT36" s="984">
        <v>0</v>
      </c>
      <c r="CU36" s="984">
        <v>0</v>
      </c>
      <c r="CV36" s="985">
        <v>0</v>
      </c>
      <c r="CW36" s="983">
        <v>0</v>
      </c>
      <c r="CX36" s="984"/>
      <c r="CY36" s="984"/>
      <c r="CZ36" s="984"/>
      <c r="DA36" s="985"/>
      <c r="DB36" s="983">
        <v>15983</v>
      </c>
      <c r="DC36" s="984"/>
      <c r="DD36" s="984"/>
      <c r="DE36" s="984"/>
      <c r="DF36" s="985"/>
      <c r="DG36" s="983">
        <v>0</v>
      </c>
      <c r="DH36" s="984"/>
      <c r="DI36" s="984"/>
      <c r="DJ36" s="984"/>
      <c r="DK36" s="985"/>
      <c r="DL36" s="983">
        <v>869</v>
      </c>
      <c r="DM36" s="984"/>
      <c r="DN36" s="984"/>
      <c r="DO36" s="984"/>
      <c r="DP36" s="985"/>
      <c r="DQ36" s="983">
        <v>87</v>
      </c>
      <c r="DR36" s="984"/>
      <c r="DS36" s="984"/>
      <c r="DT36" s="984"/>
      <c r="DU36" s="985"/>
      <c r="DV36" s="986"/>
      <c r="DW36" s="987"/>
      <c r="DX36" s="987"/>
      <c r="DY36" s="987"/>
      <c r="DZ36" s="988"/>
      <c r="EA36" s="197"/>
    </row>
    <row r="37" spans="1:131" s="198" customFormat="1" ht="26.25" customHeight="1" x14ac:dyDescent="0.15">
      <c r="A37" s="217">
        <v>10</v>
      </c>
      <c r="B37" s="1032" t="s">
        <v>394</v>
      </c>
      <c r="C37" s="1033"/>
      <c r="D37" s="1033"/>
      <c r="E37" s="1033"/>
      <c r="F37" s="1033"/>
      <c r="G37" s="1033"/>
      <c r="H37" s="1033"/>
      <c r="I37" s="1033"/>
      <c r="J37" s="1033"/>
      <c r="K37" s="1033"/>
      <c r="L37" s="1033"/>
      <c r="M37" s="1033"/>
      <c r="N37" s="1033"/>
      <c r="O37" s="1033"/>
      <c r="P37" s="1034"/>
      <c r="Q37" s="1038">
        <v>26989</v>
      </c>
      <c r="R37" s="1039"/>
      <c r="S37" s="1039"/>
      <c r="T37" s="1039"/>
      <c r="U37" s="1039"/>
      <c r="V37" s="1039">
        <v>28922</v>
      </c>
      <c r="W37" s="1039"/>
      <c r="X37" s="1039"/>
      <c r="Y37" s="1039"/>
      <c r="Z37" s="1039"/>
      <c r="AA37" s="1039">
        <v>-1933</v>
      </c>
      <c r="AB37" s="1039"/>
      <c r="AC37" s="1039"/>
      <c r="AD37" s="1039"/>
      <c r="AE37" s="1040"/>
      <c r="AF37" s="1013">
        <v>3512</v>
      </c>
      <c r="AG37" s="1014"/>
      <c r="AH37" s="1014"/>
      <c r="AI37" s="1014"/>
      <c r="AJ37" s="1015"/>
      <c r="AK37" s="974">
        <v>4018</v>
      </c>
      <c r="AL37" s="965"/>
      <c r="AM37" s="965"/>
      <c r="AN37" s="965"/>
      <c r="AO37" s="965"/>
      <c r="AP37" s="965">
        <v>60337</v>
      </c>
      <c r="AQ37" s="965"/>
      <c r="AR37" s="965"/>
      <c r="AS37" s="965"/>
      <c r="AT37" s="965"/>
      <c r="AU37" s="965">
        <v>40997</v>
      </c>
      <c r="AV37" s="965"/>
      <c r="AW37" s="965"/>
      <c r="AX37" s="965"/>
      <c r="AY37" s="965"/>
      <c r="AZ37" s="1037" t="s">
        <v>494</v>
      </c>
      <c r="BA37" s="1037"/>
      <c r="BB37" s="1037"/>
      <c r="BC37" s="1037"/>
      <c r="BD37" s="1037"/>
      <c r="BE37" s="1027" t="s">
        <v>556</v>
      </c>
      <c r="BF37" s="1027"/>
      <c r="BG37" s="1027"/>
      <c r="BH37" s="1027"/>
      <c r="BI37" s="1028"/>
      <c r="BJ37" s="203"/>
      <c r="BK37" s="203"/>
      <c r="BL37" s="203"/>
      <c r="BM37" s="203"/>
      <c r="BN37" s="203"/>
      <c r="BO37" s="216"/>
      <c r="BP37" s="216"/>
      <c r="BQ37" s="213">
        <v>31</v>
      </c>
      <c r="BR37" s="214"/>
      <c r="BS37" s="1008" t="s">
        <v>592</v>
      </c>
      <c r="BT37" s="1009"/>
      <c r="BU37" s="1009"/>
      <c r="BV37" s="1009"/>
      <c r="BW37" s="1009"/>
      <c r="BX37" s="1009"/>
      <c r="BY37" s="1009"/>
      <c r="BZ37" s="1009"/>
      <c r="CA37" s="1009"/>
      <c r="CB37" s="1009"/>
      <c r="CC37" s="1009"/>
      <c r="CD37" s="1009"/>
      <c r="CE37" s="1009"/>
      <c r="CF37" s="1009"/>
      <c r="CG37" s="1010"/>
      <c r="CH37" s="983">
        <v>-25</v>
      </c>
      <c r="CI37" s="984"/>
      <c r="CJ37" s="984"/>
      <c r="CK37" s="984"/>
      <c r="CL37" s="985"/>
      <c r="CM37" s="983">
        <v>1864</v>
      </c>
      <c r="CN37" s="984"/>
      <c r="CO37" s="984"/>
      <c r="CP37" s="984"/>
      <c r="CQ37" s="985"/>
      <c r="CR37" s="983">
        <v>810</v>
      </c>
      <c r="CS37" s="984">
        <v>0</v>
      </c>
      <c r="CT37" s="984">
        <v>0</v>
      </c>
      <c r="CU37" s="984">
        <v>0</v>
      </c>
      <c r="CV37" s="985">
        <v>0</v>
      </c>
      <c r="CW37" s="983">
        <v>0</v>
      </c>
      <c r="CX37" s="984"/>
      <c r="CY37" s="984"/>
      <c r="CZ37" s="984"/>
      <c r="DA37" s="985"/>
      <c r="DB37" s="983">
        <v>0</v>
      </c>
      <c r="DC37" s="984"/>
      <c r="DD37" s="984"/>
      <c r="DE37" s="984"/>
      <c r="DF37" s="985"/>
      <c r="DG37" s="983">
        <v>0</v>
      </c>
      <c r="DH37" s="984"/>
      <c r="DI37" s="984"/>
      <c r="DJ37" s="984"/>
      <c r="DK37" s="985"/>
      <c r="DL37" s="983">
        <v>0</v>
      </c>
      <c r="DM37" s="984"/>
      <c r="DN37" s="984"/>
      <c r="DO37" s="984"/>
      <c r="DP37" s="985"/>
      <c r="DQ37" s="983">
        <v>0</v>
      </c>
      <c r="DR37" s="984"/>
      <c r="DS37" s="984"/>
      <c r="DT37" s="984"/>
      <c r="DU37" s="985"/>
      <c r="DV37" s="986"/>
      <c r="DW37" s="987"/>
      <c r="DX37" s="987"/>
      <c r="DY37" s="987"/>
      <c r="DZ37" s="988"/>
      <c r="EA37" s="197"/>
    </row>
    <row r="38" spans="1:131" s="198" customFormat="1" ht="26.25" customHeight="1" x14ac:dyDescent="0.15">
      <c r="A38" s="217">
        <v>11</v>
      </c>
      <c r="B38" s="1032" t="s">
        <v>395</v>
      </c>
      <c r="C38" s="1033"/>
      <c r="D38" s="1033"/>
      <c r="E38" s="1033"/>
      <c r="F38" s="1033"/>
      <c r="G38" s="1033"/>
      <c r="H38" s="1033"/>
      <c r="I38" s="1033"/>
      <c r="J38" s="1033"/>
      <c r="K38" s="1033"/>
      <c r="L38" s="1033"/>
      <c r="M38" s="1033"/>
      <c r="N38" s="1033"/>
      <c r="O38" s="1033"/>
      <c r="P38" s="1034"/>
      <c r="Q38" s="1038">
        <v>26371</v>
      </c>
      <c r="R38" s="1039"/>
      <c r="S38" s="1039"/>
      <c r="T38" s="1039"/>
      <c r="U38" s="1039"/>
      <c r="V38" s="1039">
        <v>18546</v>
      </c>
      <c r="W38" s="1039"/>
      <c r="X38" s="1039"/>
      <c r="Y38" s="1039"/>
      <c r="Z38" s="1039"/>
      <c r="AA38" s="1039">
        <v>7825</v>
      </c>
      <c r="AB38" s="1039"/>
      <c r="AC38" s="1039"/>
      <c r="AD38" s="1039"/>
      <c r="AE38" s="1040"/>
      <c r="AF38" s="1013">
        <v>0</v>
      </c>
      <c r="AG38" s="1014"/>
      <c r="AH38" s="1014"/>
      <c r="AI38" s="1014"/>
      <c r="AJ38" s="1015"/>
      <c r="AK38" s="974">
        <v>6533</v>
      </c>
      <c r="AL38" s="965"/>
      <c r="AM38" s="965"/>
      <c r="AN38" s="965"/>
      <c r="AO38" s="965"/>
      <c r="AP38" s="965">
        <v>221590</v>
      </c>
      <c r="AQ38" s="965"/>
      <c r="AR38" s="965"/>
      <c r="AS38" s="965"/>
      <c r="AT38" s="965"/>
      <c r="AU38" s="965">
        <v>110850</v>
      </c>
      <c r="AV38" s="965"/>
      <c r="AW38" s="965"/>
      <c r="AX38" s="965"/>
      <c r="AY38" s="965"/>
      <c r="AZ38" s="1037" t="s">
        <v>494</v>
      </c>
      <c r="BA38" s="1037"/>
      <c r="BB38" s="1037"/>
      <c r="BC38" s="1037"/>
      <c r="BD38" s="1037"/>
      <c r="BE38" s="1027" t="s">
        <v>556</v>
      </c>
      <c r="BF38" s="1027"/>
      <c r="BG38" s="1027"/>
      <c r="BH38" s="1027"/>
      <c r="BI38" s="1028"/>
      <c r="BJ38" s="203"/>
      <c r="BK38" s="203"/>
      <c r="BL38" s="203"/>
      <c r="BM38" s="203"/>
      <c r="BN38" s="203"/>
      <c r="BO38" s="216"/>
      <c r="BP38" s="216"/>
      <c r="BQ38" s="213">
        <v>32</v>
      </c>
      <c r="BR38" s="214" t="s">
        <v>603</v>
      </c>
      <c r="BS38" s="1008" t="s">
        <v>593</v>
      </c>
      <c r="BT38" s="1009"/>
      <c r="BU38" s="1009"/>
      <c r="BV38" s="1009"/>
      <c r="BW38" s="1009"/>
      <c r="BX38" s="1009"/>
      <c r="BY38" s="1009"/>
      <c r="BZ38" s="1009"/>
      <c r="CA38" s="1009"/>
      <c r="CB38" s="1009"/>
      <c r="CC38" s="1009"/>
      <c r="CD38" s="1009"/>
      <c r="CE38" s="1009"/>
      <c r="CF38" s="1009"/>
      <c r="CG38" s="1010"/>
      <c r="CH38" s="983">
        <v>229</v>
      </c>
      <c r="CI38" s="984"/>
      <c r="CJ38" s="984"/>
      <c r="CK38" s="984"/>
      <c r="CL38" s="985"/>
      <c r="CM38" s="983">
        <v>4954</v>
      </c>
      <c r="CN38" s="984"/>
      <c r="CO38" s="984"/>
      <c r="CP38" s="984"/>
      <c r="CQ38" s="985"/>
      <c r="CR38" s="983">
        <v>2040</v>
      </c>
      <c r="CS38" s="984">
        <v>0</v>
      </c>
      <c r="CT38" s="984">
        <v>0</v>
      </c>
      <c r="CU38" s="984">
        <v>0</v>
      </c>
      <c r="CV38" s="985">
        <v>0</v>
      </c>
      <c r="CW38" s="983">
        <v>0</v>
      </c>
      <c r="CX38" s="984"/>
      <c r="CY38" s="984"/>
      <c r="CZ38" s="984"/>
      <c r="DA38" s="985"/>
      <c r="DB38" s="983">
        <v>578</v>
      </c>
      <c r="DC38" s="984"/>
      <c r="DD38" s="984"/>
      <c r="DE38" s="984"/>
      <c r="DF38" s="985"/>
      <c r="DG38" s="983">
        <v>0</v>
      </c>
      <c r="DH38" s="984"/>
      <c r="DI38" s="984"/>
      <c r="DJ38" s="984"/>
      <c r="DK38" s="985"/>
      <c r="DL38" s="983">
        <v>150</v>
      </c>
      <c r="DM38" s="984"/>
      <c r="DN38" s="984"/>
      <c r="DO38" s="984"/>
      <c r="DP38" s="985"/>
      <c r="DQ38" s="983">
        <v>15</v>
      </c>
      <c r="DR38" s="984"/>
      <c r="DS38" s="984"/>
      <c r="DT38" s="984"/>
      <c r="DU38" s="985"/>
      <c r="DV38" s="986"/>
      <c r="DW38" s="987"/>
      <c r="DX38" s="987"/>
      <c r="DY38" s="987"/>
      <c r="DZ38" s="988"/>
      <c r="EA38" s="197"/>
    </row>
    <row r="39" spans="1:131" s="198" customFormat="1" ht="26.25" customHeight="1" x14ac:dyDescent="0.15">
      <c r="A39" s="217">
        <v>12</v>
      </c>
      <c r="B39" s="1032" t="s">
        <v>396</v>
      </c>
      <c r="C39" s="1033"/>
      <c r="D39" s="1033"/>
      <c r="E39" s="1033"/>
      <c r="F39" s="1033"/>
      <c r="G39" s="1033"/>
      <c r="H39" s="1033"/>
      <c r="I39" s="1033"/>
      <c r="J39" s="1033"/>
      <c r="K39" s="1033"/>
      <c r="L39" s="1033"/>
      <c r="M39" s="1033"/>
      <c r="N39" s="1033"/>
      <c r="O39" s="1033"/>
      <c r="P39" s="1034"/>
      <c r="Q39" s="1038">
        <v>14452</v>
      </c>
      <c r="R39" s="1039"/>
      <c r="S39" s="1039"/>
      <c r="T39" s="1039"/>
      <c r="U39" s="1039"/>
      <c r="V39" s="1039">
        <v>12546</v>
      </c>
      <c r="W39" s="1039"/>
      <c r="X39" s="1039"/>
      <c r="Y39" s="1039"/>
      <c r="Z39" s="1039"/>
      <c r="AA39" s="1039">
        <v>1906</v>
      </c>
      <c r="AB39" s="1039"/>
      <c r="AC39" s="1039"/>
      <c r="AD39" s="1039"/>
      <c r="AE39" s="1040"/>
      <c r="AF39" s="1013">
        <v>1632</v>
      </c>
      <c r="AG39" s="1014"/>
      <c r="AH39" s="1014"/>
      <c r="AI39" s="1014"/>
      <c r="AJ39" s="1015"/>
      <c r="AK39" s="974">
        <v>0</v>
      </c>
      <c r="AL39" s="965"/>
      <c r="AM39" s="965"/>
      <c r="AN39" s="965"/>
      <c r="AO39" s="965"/>
      <c r="AP39" s="965">
        <v>4741</v>
      </c>
      <c r="AQ39" s="965"/>
      <c r="AR39" s="965"/>
      <c r="AS39" s="965"/>
      <c r="AT39" s="965"/>
      <c r="AU39" s="965">
        <v>104</v>
      </c>
      <c r="AV39" s="965"/>
      <c r="AW39" s="965"/>
      <c r="AX39" s="965"/>
      <c r="AY39" s="965"/>
      <c r="AZ39" s="1037" t="s">
        <v>494</v>
      </c>
      <c r="BA39" s="1037"/>
      <c r="BB39" s="1037"/>
      <c r="BC39" s="1037"/>
      <c r="BD39" s="1037"/>
      <c r="BE39" s="1027" t="s">
        <v>555</v>
      </c>
      <c r="BF39" s="1027"/>
      <c r="BG39" s="1027"/>
      <c r="BH39" s="1027"/>
      <c r="BI39" s="1028"/>
      <c r="BJ39" s="203"/>
      <c r="BK39" s="203"/>
      <c r="BL39" s="203"/>
      <c r="BM39" s="203"/>
      <c r="BN39" s="203"/>
      <c r="BO39" s="216"/>
      <c r="BP39" s="216"/>
      <c r="BQ39" s="213">
        <v>33</v>
      </c>
      <c r="BR39" s="214"/>
      <c r="BS39" s="1008" t="s">
        <v>594</v>
      </c>
      <c r="BT39" s="1009"/>
      <c r="BU39" s="1009"/>
      <c r="BV39" s="1009"/>
      <c r="BW39" s="1009"/>
      <c r="BX39" s="1009"/>
      <c r="BY39" s="1009"/>
      <c r="BZ39" s="1009"/>
      <c r="CA39" s="1009"/>
      <c r="CB39" s="1009"/>
      <c r="CC39" s="1009"/>
      <c r="CD39" s="1009"/>
      <c r="CE39" s="1009"/>
      <c r="CF39" s="1009"/>
      <c r="CG39" s="1010"/>
      <c r="CH39" s="983">
        <v>14</v>
      </c>
      <c r="CI39" s="984"/>
      <c r="CJ39" s="984"/>
      <c r="CK39" s="984"/>
      <c r="CL39" s="985"/>
      <c r="CM39" s="983">
        <v>125</v>
      </c>
      <c r="CN39" s="984"/>
      <c r="CO39" s="984"/>
      <c r="CP39" s="984"/>
      <c r="CQ39" s="985"/>
      <c r="CR39" s="983">
        <v>100</v>
      </c>
      <c r="CS39" s="984">
        <v>0</v>
      </c>
      <c r="CT39" s="984">
        <v>0</v>
      </c>
      <c r="CU39" s="984">
        <v>0</v>
      </c>
      <c r="CV39" s="985">
        <v>0</v>
      </c>
      <c r="CW39" s="983">
        <v>0</v>
      </c>
      <c r="CX39" s="984"/>
      <c r="CY39" s="984"/>
      <c r="CZ39" s="984"/>
      <c r="DA39" s="985"/>
      <c r="DB39" s="983">
        <v>0</v>
      </c>
      <c r="DC39" s="984"/>
      <c r="DD39" s="984"/>
      <c r="DE39" s="984"/>
      <c r="DF39" s="985"/>
      <c r="DG39" s="983">
        <v>0</v>
      </c>
      <c r="DH39" s="984"/>
      <c r="DI39" s="984"/>
      <c r="DJ39" s="984"/>
      <c r="DK39" s="985"/>
      <c r="DL39" s="983">
        <v>0</v>
      </c>
      <c r="DM39" s="984"/>
      <c r="DN39" s="984"/>
      <c r="DO39" s="984"/>
      <c r="DP39" s="985"/>
      <c r="DQ39" s="983">
        <v>0</v>
      </c>
      <c r="DR39" s="984"/>
      <c r="DS39" s="984"/>
      <c r="DT39" s="984"/>
      <c r="DU39" s="985"/>
      <c r="DV39" s="986"/>
      <c r="DW39" s="987"/>
      <c r="DX39" s="987"/>
      <c r="DY39" s="987"/>
      <c r="DZ39" s="988"/>
      <c r="EA39" s="197"/>
    </row>
    <row r="40" spans="1:131" s="198" customFormat="1" ht="26.25" customHeight="1" x14ac:dyDescent="0.15">
      <c r="A40" s="212">
        <v>13</v>
      </c>
      <c r="B40" s="1032" t="s">
        <v>397</v>
      </c>
      <c r="C40" s="1033"/>
      <c r="D40" s="1033"/>
      <c r="E40" s="1033"/>
      <c r="F40" s="1033"/>
      <c r="G40" s="1033"/>
      <c r="H40" s="1033"/>
      <c r="I40" s="1033"/>
      <c r="J40" s="1033"/>
      <c r="K40" s="1033"/>
      <c r="L40" s="1033"/>
      <c r="M40" s="1033"/>
      <c r="N40" s="1033"/>
      <c r="O40" s="1033"/>
      <c r="P40" s="1034"/>
      <c r="Q40" s="1038">
        <v>3228</v>
      </c>
      <c r="R40" s="1039"/>
      <c r="S40" s="1039"/>
      <c r="T40" s="1039"/>
      <c r="U40" s="1039"/>
      <c r="V40" s="1039">
        <v>3090</v>
      </c>
      <c r="W40" s="1039"/>
      <c r="X40" s="1039"/>
      <c r="Y40" s="1039"/>
      <c r="Z40" s="1039"/>
      <c r="AA40" s="1039">
        <v>138</v>
      </c>
      <c r="AB40" s="1039"/>
      <c r="AC40" s="1039"/>
      <c r="AD40" s="1039"/>
      <c r="AE40" s="1040"/>
      <c r="AF40" s="1013">
        <v>138</v>
      </c>
      <c r="AG40" s="1014"/>
      <c r="AH40" s="1014"/>
      <c r="AI40" s="1014"/>
      <c r="AJ40" s="1015"/>
      <c r="AK40" s="974">
        <v>534</v>
      </c>
      <c r="AL40" s="965"/>
      <c r="AM40" s="965"/>
      <c r="AN40" s="965"/>
      <c r="AO40" s="965"/>
      <c r="AP40" s="965">
        <v>2570</v>
      </c>
      <c r="AQ40" s="965"/>
      <c r="AR40" s="965"/>
      <c r="AS40" s="965"/>
      <c r="AT40" s="965"/>
      <c r="AU40" s="965">
        <v>1144</v>
      </c>
      <c r="AV40" s="965"/>
      <c r="AW40" s="965"/>
      <c r="AX40" s="965"/>
      <c r="AY40" s="965"/>
      <c r="AZ40" s="1037" t="s">
        <v>494</v>
      </c>
      <c r="BA40" s="1037"/>
      <c r="BB40" s="1037"/>
      <c r="BC40" s="1037"/>
      <c r="BD40" s="1037"/>
      <c r="BE40" s="1027" t="s">
        <v>555</v>
      </c>
      <c r="BF40" s="1027"/>
      <c r="BG40" s="1027"/>
      <c r="BH40" s="1027"/>
      <c r="BI40" s="1028"/>
      <c r="BJ40" s="203"/>
      <c r="BK40" s="203"/>
      <c r="BL40" s="203"/>
      <c r="BM40" s="203"/>
      <c r="BN40" s="203"/>
      <c r="BO40" s="216"/>
      <c r="BP40" s="216"/>
      <c r="BQ40" s="213">
        <v>34</v>
      </c>
      <c r="BR40" s="214"/>
      <c r="BS40" s="1008" t="s">
        <v>595</v>
      </c>
      <c r="BT40" s="1009"/>
      <c r="BU40" s="1009"/>
      <c r="BV40" s="1009"/>
      <c r="BW40" s="1009"/>
      <c r="BX40" s="1009"/>
      <c r="BY40" s="1009"/>
      <c r="BZ40" s="1009"/>
      <c r="CA40" s="1009"/>
      <c r="CB40" s="1009"/>
      <c r="CC40" s="1009"/>
      <c r="CD40" s="1009"/>
      <c r="CE40" s="1009"/>
      <c r="CF40" s="1009"/>
      <c r="CG40" s="1010"/>
      <c r="CH40" s="983">
        <v>82</v>
      </c>
      <c r="CI40" s="984"/>
      <c r="CJ40" s="984"/>
      <c r="CK40" s="984"/>
      <c r="CL40" s="985"/>
      <c r="CM40" s="983">
        <v>952</v>
      </c>
      <c r="CN40" s="984"/>
      <c r="CO40" s="984"/>
      <c r="CP40" s="984"/>
      <c r="CQ40" s="985"/>
      <c r="CR40" s="983">
        <v>90</v>
      </c>
      <c r="CS40" s="984">
        <v>0</v>
      </c>
      <c r="CT40" s="984">
        <v>0</v>
      </c>
      <c r="CU40" s="984">
        <v>0</v>
      </c>
      <c r="CV40" s="985">
        <v>0</v>
      </c>
      <c r="CW40" s="983">
        <v>0</v>
      </c>
      <c r="CX40" s="984"/>
      <c r="CY40" s="984"/>
      <c r="CZ40" s="984"/>
      <c r="DA40" s="985"/>
      <c r="DB40" s="983">
        <v>0</v>
      </c>
      <c r="DC40" s="984"/>
      <c r="DD40" s="984"/>
      <c r="DE40" s="984"/>
      <c r="DF40" s="985"/>
      <c r="DG40" s="983">
        <v>0</v>
      </c>
      <c r="DH40" s="984"/>
      <c r="DI40" s="984"/>
      <c r="DJ40" s="984"/>
      <c r="DK40" s="985"/>
      <c r="DL40" s="983">
        <v>0</v>
      </c>
      <c r="DM40" s="984"/>
      <c r="DN40" s="984"/>
      <c r="DO40" s="984"/>
      <c r="DP40" s="985"/>
      <c r="DQ40" s="983">
        <v>0</v>
      </c>
      <c r="DR40" s="984"/>
      <c r="DS40" s="984"/>
      <c r="DT40" s="984"/>
      <c r="DU40" s="985"/>
      <c r="DV40" s="986"/>
      <c r="DW40" s="987"/>
      <c r="DX40" s="987"/>
      <c r="DY40" s="987"/>
      <c r="DZ40" s="988"/>
      <c r="EA40" s="197"/>
    </row>
    <row r="41" spans="1:131" s="198" customFormat="1" ht="26.25" customHeight="1" x14ac:dyDescent="0.15">
      <c r="A41" s="212">
        <v>14</v>
      </c>
      <c r="B41" s="1032" t="s">
        <v>398</v>
      </c>
      <c r="C41" s="1033"/>
      <c r="D41" s="1033"/>
      <c r="E41" s="1033"/>
      <c r="F41" s="1033"/>
      <c r="G41" s="1033"/>
      <c r="H41" s="1033"/>
      <c r="I41" s="1033"/>
      <c r="J41" s="1033"/>
      <c r="K41" s="1033"/>
      <c r="L41" s="1033"/>
      <c r="M41" s="1033"/>
      <c r="N41" s="1033"/>
      <c r="O41" s="1033"/>
      <c r="P41" s="1034"/>
      <c r="Q41" s="1038">
        <v>4193</v>
      </c>
      <c r="R41" s="1039"/>
      <c r="S41" s="1039"/>
      <c r="T41" s="1039"/>
      <c r="U41" s="1039"/>
      <c r="V41" s="1039">
        <v>4045</v>
      </c>
      <c r="W41" s="1039"/>
      <c r="X41" s="1039"/>
      <c r="Y41" s="1039"/>
      <c r="Z41" s="1039"/>
      <c r="AA41" s="1039">
        <v>148</v>
      </c>
      <c r="AB41" s="1039"/>
      <c r="AC41" s="1039"/>
      <c r="AD41" s="1039"/>
      <c r="AE41" s="1040"/>
      <c r="AF41" s="1013">
        <v>148</v>
      </c>
      <c r="AG41" s="1014"/>
      <c r="AH41" s="1014"/>
      <c r="AI41" s="1014"/>
      <c r="AJ41" s="1015"/>
      <c r="AK41" s="974">
        <v>2394</v>
      </c>
      <c r="AL41" s="965"/>
      <c r="AM41" s="965"/>
      <c r="AN41" s="965"/>
      <c r="AO41" s="965"/>
      <c r="AP41" s="965">
        <v>4934</v>
      </c>
      <c r="AQ41" s="965"/>
      <c r="AR41" s="965"/>
      <c r="AS41" s="965"/>
      <c r="AT41" s="965"/>
      <c r="AU41" s="965">
        <v>3133</v>
      </c>
      <c r="AV41" s="965"/>
      <c r="AW41" s="965"/>
      <c r="AX41" s="965"/>
      <c r="AY41" s="965"/>
      <c r="AZ41" s="1037" t="s">
        <v>494</v>
      </c>
      <c r="BA41" s="1037"/>
      <c r="BB41" s="1037"/>
      <c r="BC41" s="1037"/>
      <c r="BD41" s="1037"/>
      <c r="BE41" s="1027" t="s">
        <v>555</v>
      </c>
      <c r="BF41" s="1027"/>
      <c r="BG41" s="1027"/>
      <c r="BH41" s="1027"/>
      <c r="BI41" s="1028"/>
      <c r="BJ41" s="203"/>
      <c r="BK41" s="203"/>
      <c r="BL41" s="203"/>
      <c r="BM41" s="203"/>
      <c r="BN41" s="203"/>
      <c r="BO41" s="216"/>
      <c r="BP41" s="216"/>
      <c r="BQ41" s="213">
        <v>35</v>
      </c>
      <c r="BR41" s="214"/>
      <c r="BS41" s="1008" t="s">
        <v>596</v>
      </c>
      <c r="BT41" s="1009"/>
      <c r="BU41" s="1009"/>
      <c r="BV41" s="1009"/>
      <c r="BW41" s="1009"/>
      <c r="BX41" s="1009"/>
      <c r="BY41" s="1009"/>
      <c r="BZ41" s="1009"/>
      <c r="CA41" s="1009"/>
      <c r="CB41" s="1009"/>
      <c r="CC41" s="1009"/>
      <c r="CD41" s="1009"/>
      <c r="CE41" s="1009"/>
      <c r="CF41" s="1009"/>
      <c r="CG41" s="1010"/>
      <c r="CH41" s="983">
        <v>-5</v>
      </c>
      <c r="CI41" s="984"/>
      <c r="CJ41" s="984"/>
      <c r="CK41" s="984"/>
      <c r="CL41" s="985"/>
      <c r="CM41" s="983">
        <v>228</v>
      </c>
      <c r="CN41" s="984"/>
      <c r="CO41" s="984"/>
      <c r="CP41" s="984"/>
      <c r="CQ41" s="985"/>
      <c r="CR41" s="983">
        <v>100</v>
      </c>
      <c r="CS41" s="984">
        <v>0</v>
      </c>
      <c r="CT41" s="984">
        <v>0</v>
      </c>
      <c r="CU41" s="984">
        <v>0</v>
      </c>
      <c r="CV41" s="985">
        <v>0</v>
      </c>
      <c r="CW41" s="983">
        <v>0</v>
      </c>
      <c r="CX41" s="984"/>
      <c r="CY41" s="984"/>
      <c r="CZ41" s="984"/>
      <c r="DA41" s="985"/>
      <c r="DB41" s="983">
        <v>0</v>
      </c>
      <c r="DC41" s="984"/>
      <c r="DD41" s="984"/>
      <c r="DE41" s="984"/>
      <c r="DF41" s="985"/>
      <c r="DG41" s="983">
        <v>0</v>
      </c>
      <c r="DH41" s="984"/>
      <c r="DI41" s="984"/>
      <c r="DJ41" s="984"/>
      <c r="DK41" s="985"/>
      <c r="DL41" s="983">
        <v>0</v>
      </c>
      <c r="DM41" s="984"/>
      <c r="DN41" s="984"/>
      <c r="DO41" s="984"/>
      <c r="DP41" s="985"/>
      <c r="DQ41" s="983">
        <v>0</v>
      </c>
      <c r="DR41" s="984"/>
      <c r="DS41" s="984"/>
      <c r="DT41" s="984"/>
      <c r="DU41" s="985"/>
      <c r="DV41" s="986"/>
      <c r="DW41" s="987"/>
      <c r="DX41" s="987"/>
      <c r="DY41" s="987"/>
      <c r="DZ41" s="988"/>
      <c r="EA41" s="197"/>
    </row>
    <row r="42" spans="1:131" s="198" customFormat="1" ht="26.25" customHeight="1" x14ac:dyDescent="0.15">
      <c r="A42" s="212">
        <v>15</v>
      </c>
      <c r="B42" s="1032" t="s">
        <v>399</v>
      </c>
      <c r="C42" s="1033"/>
      <c r="D42" s="1033"/>
      <c r="E42" s="1033"/>
      <c r="F42" s="1033"/>
      <c r="G42" s="1033"/>
      <c r="H42" s="1033"/>
      <c r="I42" s="1033"/>
      <c r="J42" s="1033"/>
      <c r="K42" s="1033"/>
      <c r="L42" s="1033"/>
      <c r="M42" s="1033"/>
      <c r="N42" s="1033"/>
      <c r="O42" s="1033"/>
      <c r="P42" s="1034"/>
      <c r="Q42" s="1038">
        <v>109</v>
      </c>
      <c r="R42" s="1039"/>
      <c r="S42" s="1039"/>
      <c r="T42" s="1039"/>
      <c r="U42" s="1039"/>
      <c r="V42" s="1039">
        <v>57</v>
      </c>
      <c r="W42" s="1039"/>
      <c r="X42" s="1039"/>
      <c r="Y42" s="1039"/>
      <c r="Z42" s="1039"/>
      <c r="AA42" s="1039">
        <v>51</v>
      </c>
      <c r="AB42" s="1039"/>
      <c r="AC42" s="1039"/>
      <c r="AD42" s="1039"/>
      <c r="AE42" s="1040"/>
      <c r="AF42" s="1013">
        <v>51</v>
      </c>
      <c r="AG42" s="1014"/>
      <c r="AH42" s="1014"/>
      <c r="AI42" s="1014"/>
      <c r="AJ42" s="1015"/>
      <c r="AK42" s="974">
        <v>0</v>
      </c>
      <c r="AL42" s="965"/>
      <c r="AM42" s="965"/>
      <c r="AN42" s="965"/>
      <c r="AO42" s="965"/>
      <c r="AP42" s="965">
        <v>130</v>
      </c>
      <c r="AQ42" s="965"/>
      <c r="AR42" s="965"/>
      <c r="AS42" s="965"/>
      <c r="AT42" s="965"/>
      <c r="AU42" s="965">
        <v>0</v>
      </c>
      <c r="AV42" s="965"/>
      <c r="AW42" s="965"/>
      <c r="AX42" s="965"/>
      <c r="AY42" s="965"/>
      <c r="AZ42" s="1037" t="s">
        <v>494</v>
      </c>
      <c r="BA42" s="1037"/>
      <c r="BB42" s="1037"/>
      <c r="BC42" s="1037"/>
      <c r="BD42" s="1037"/>
      <c r="BE42" s="1027" t="s">
        <v>555</v>
      </c>
      <c r="BF42" s="1027"/>
      <c r="BG42" s="1027"/>
      <c r="BH42" s="1027"/>
      <c r="BI42" s="1028"/>
      <c r="BJ42" s="203"/>
      <c r="BK42" s="203"/>
      <c r="BL42" s="203"/>
      <c r="BM42" s="203"/>
      <c r="BN42" s="203"/>
      <c r="BO42" s="216"/>
      <c r="BP42" s="216"/>
      <c r="BQ42" s="213">
        <v>36</v>
      </c>
      <c r="BR42" s="214" t="s">
        <v>603</v>
      </c>
      <c r="BS42" s="1008" t="s">
        <v>597</v>
      </c>
      <c r="BT42" s="1009"/>
      <c r="BU42" s="1009"/>
      <c r="BV42" s="1009"/>
      <c r="BW42" s="1009"/>
      <c r="BX42" s="1009"/>
      <c r="BY42" s="1009"/>
      <c r="BZ42" s="1009"/>
      <c r="CA42" s="1009"/>
      <c r="CB42" s="1009"/>
      <c r="CC42" s="1009"/>
      <c r="CD42" s="1009"/>
      <c r="CE42" s="1009"/>
      <c r="CF42" s="1009"/>
      <c r="CG42" s="1010"/>
      <c r="CH42" s="983">
        <v>1592</v>
      </c>
      <c r="CI42" s="984"/>
      <c r="CJ42" s="984"/>
      <c r="CK42" s="984"/>
      <c r="CL42" s="985"/>
      <c r="CM42" s="983">
        <v>24818</v>
      </c>
      <c r="CN42" s="984"/>
      <c r="CO42" s="984"/>
      <c r="CP42" s="984"/>
      <c r="CQ42" s="985"/>
      <c r="CR42" s="983">
        <v>3</v>
      </c>
      <c r="CS42" s="984">
        <v>0</v>
      </c>
      <c r="CT42" s="984">
        <v>0</v>
      </c>
      <c r="CU42" s="984">
        <v>0</v>
      </c>
      <c r="CV42" s="985">
        <v>0</v>
      </c>
      <c r="CW42" s="983">
        <v>120</v>
      </c>
      <c r="CX42" s="984"/>
      <c r="CY42" s="984"/>
      <c r="CZ42" s="984"/>
      <c r="DA42" s="985"/>
      <c r="DB42" s="983">
        <v>1359</v>
      </c>
      <c r="DC42" s="984"/>
      <c r="DD42" s="984"/>
      <c r="DE42" s="984"/>
      <c r="DF42" s="985"/>
      <c r="DG42" s="983">
        <v>0</v>
      </c>
      <c r="DH42" s="984"/>
      <c r="DI42" s="984"/>
      <c r="DJ42" s="984"/>
      <c r="DK42" s="985"/>
      <c r="DL42" s="983">
        <v>69660</v>
      </c>
      <c r="DM42" s="984"/>
      <c r="DN42" s="984"/>
      <c r="DO42" s="984"/>
      <c r="DP42" s="985"/>
      <c r="DQ42" s="983">
        <v>6966</v>
      </c>
      <c r="DR42" s="984"/>
      <c r="DS42" s="984"/>
      <c r="DT42" s="984"/>
      <c r="DU42" s="985"/>
      <c r="DV42" s="986"/>
      <c r="DW42" s="987"/>
      <c r="DX42" s="987"/>
      <c r="DY42" s="987"/>
      <c r="DZ42" s="988"/>
      <c r="EA42" s="197"/>
    </row>
    <row r="43" spans="1:131" s="198" customFormat="1" ht="26.25" customHeight="1" x14ac:dyDescent="0.15">
      <c r="A43" s="212">
        <v>16</v>
      </c>
      <c r="B43" s="1032" t="s">
        <v>400</v>
      </c>
      <c r="C43" s="1033"/>
      <c r="D43" s="1033"/>
      <c r="E43" s="1033"/>
      <c r="F43" s="1033"/>
      <c r="G43" s="1033"/>
      <c r="H43" s="1033"/>
      <c r="I43" s="1033"/>
      <c r="J43" s="1033"/>
      <c r="K43" s="1033"/>
      <c r="L43" s="1033"/>
      <c r="M43" s="1033"/>
      <c r="N43" s="1033"/>
      <c r="O43" s="1033"/>
      <c r="P43" s="1034"/>
      <c r="Q43" s="1038">
        <v>22930</v>
      </c>
      <c r="R43" s="1039"/>
      <c r="S43" s="1039"/>
      <c r="T43" s="1039"/>
      <c r="U43" s="1039"/>
      <c r="V43" s="1039">
        <v>22930</v>
      </c>
      <c r="W43" s="1039"/>
      <c r="X43" s="1039"/>
      <c r="Y43" s="1039"/>
      <c r="Z43" s="1039"/>
      <c r="AA43" s="1039">
        <v>0</v>
      </c>
      <c r="AB43" s="1039"/>
      <c r="AC43" s="1039"/>
      <c r="AD43" s="1039"/>
      <c r="AE43" s="1040"/>
      <c r="AF43" s="1013">
        <v>0</v>
      </c>
      <c r="AG43" s="1014"/>
      <c r="AH43" s="1014"/>
      <c r="AI43" s="1014"/>
      <c r="AJ43" s="1015"/>
      <c r="AK43" s="974">
        <v>8250</v>
      </c>
      <c r="AL43" s="965"/>
      <c r="AM43" s="965"/>
      <c r="AN43" s="965"/>
      <c r="AO43" s="965"/>
      <c r="AP43" s="965">
        <v>34143</v>
      </c>
      <c r="AQ43" s="965"/>
      <c r="AR43" s="965"/>
      <c r="AS43" s="965"/>
      <c r="AT43" s="965"/>
      <c r="AU43" s="965">
        <v>4948</v>
      </c>
      <c r="AV43" s="965"/>
      <c r="AW43" s="965"/>
      <c r="AX43" s="965"/>
      <c r="AY43" s="965"/>
      <c r="AZ43" s="1037" t="s">
        <v>494</v>
      </c>
      <c r="BA43" s="1037"/>
      <c r="BB43" s="1037"/>
      <c r="BC43" s="1037"/>
      <c r="BD43" s="1037"/>
      <c r="BE43" s="1027" t="s">
        <v>555</v>
      </c>
      <c r="BF43" s="1027"/>
      <c r="BG43" s="1027"/>
      <c r="BH43" s="1027"/>
      <c r="BI43" s="1028"/>
      <c r="BJ43" s="203"/>
      <c r="BK43" s="203"/>
      <c r="BL43" s="203"/>
      <c r="BM43" s="203"/>
      <c r="BN43" s="203"/>
      <c r="BO43" s="216"/>
      <c r="BP43" s="216"/>
      <c r="BQ43" s="213">
        <v>37</v>
      </c>
      <c r="BR43" s="214" t="s">
        <v>603</v>
      </c>
      <c r="BS43" s="1008" t="s">
        <v>598</v>
      </c>
      <c r="BT43" s="1009"/>
      <c r="BU43" s="1009"/>
      <c r="BV43" s="1009"/>
      <c r="BW43" s="1009"/>
      <c r="BX43" s="1009"/>
      <c r="BY43" s="1009"/>
      <c r="BZ43" s="1009"/>
      <c r="CA43" s="1009"/>
      <c r="CB43" s="1009"/>
      <c r="CC43" s="1009"/>
      <c r="CD43" s="1009"/>
      <c r="CE43" s="1009"/>
      <c r="CF43" s="1009"/>
      <c r="CG43" s="1010"/>
      <c r="CH43" s="983">
        <v>-744</v>
      </c>
      <c r="CI43" s="984"/>
      <c r="CJ43" s="984"/>
      <c r="CK43" s="984"/>
      <c r="CL43" s="985"/>
      <c r="CM43" s="983">
        <v>905</v>
      </c>
      <c r="CN43" s="984"/>
      <c r="CO43" s="984"/>
      <c r="CP43" s="984"/>
      <c r="CQ43" s="985"/>
      <c r="CR43" s="983">
        <v>50</v>
      </c>
      <c r="CS43" s="984">
        <v>0</v>
      </c>
      <c r="CT43" s="984">
        <v>0</v>
      </c>
      <c r="CU43" s="984">
        <v>0</v>
      </c>
      <c r="CV43" s="985">
        <v>0</v>
      </c>
      <c r="CW43" s="983">
        <v>4000</v>
      </c>
      <c r="CX43" s="984"/>
      <c r="CY43" s="984"/>
      <c r="CZ43" s="984"/>
      <c r="DA43" s="985"/>
      <c r="DB43" s="983">
        <v>27477</v>
      </c>
      <c r="DC43" s="984"/>
      <c r="DD43" s="984"/>
      <c r="DE43" s="984"/>
      <c r="DF43" s="985"/>
      <c r="DG43" s="983">
        <v>0</v>
      </c>
      <c r="DH43" s="984"/>
      <c r="DI43" s="984"/>
      <c r="DJ43" s="984"/>
      <c r="DK43" s="985"/>
      <c r="DL43" s="983">
        <v>57145</v>
      </c>
      <c r="DM43" s="984"/>
      <c r="DN43" s="984"/>
      <c r="DO43" s="984"/>
      <c r="DP43" s="985"/>
      <c r="DQ43" s="983">
        <v>51430</v>
      </c>
      <c r="DR43" s="984"/>
      <c r="DS43" s="984"/>
      <c r="DT43" s="984"/>
      <c r="DU43" s="985"/>
      <c r="DV43" s="986"/>
      <c r="DW43" s="987"/>
      <c r="DX43" s="987"/>
      <c r="DY43" s="987"/>
      <c r="DZ43" s="988"/>
      <c r="EA43" s="197"/>
    </row>
    <row r="44" spans="1:131" s="198" customFormat="1" ht="26.25" customHeight="1" x14ac:dyDescent="0.15">
      <c r="A44" s="212">
        <v>17</v>
      </c>
      <c r="B44" s="1032"/>
      <c r="C44" s="1033"/>
      <c r="D44" s="1033"/>
      <c r="E44" s="1033"/>
      <c r="F44" s="1033"/>
      <c r="G44" s="1033"/>
      <c r="H44" s="1033"/>
      <c r="I44" s="1033"/>
      <c r="J44" s="1033"/>
      <c r="K44" s="1033"/>
      <c r="L44" s="1033"/>
      <c r="M44" s="1033"/>
      <c r="N44" s="1033"/>
      <c r="O44" s="1033"/>
      <c r="P44" s="1034"/>
      <c r="Q44" s="1038"/>
      <c r="R44" s="1039"/>
      <c r="S44" s="1039"/>
      <c r="T44" s="1039"/>
      <c r="U44" s="1039"/>
      <c r="V44" s="1039"/>
      <c r="W44" s="1039"/>
      <c r="X44" s="1039"/>
      <c r="Y44" s="1039"/>
      <c r="Z44" s="1039"/>
      <c r="AA44" s="1039"/>
      <c r="AB44" s="1039"/>
      <c r="AC44" s="1039"/>
      <c r="AD44" s="1039"/>
      <c r="AE44" s="1040"/>
      <c r="AF44" s="1013"/>
      <c r="AG44" s="1014"/>
      <c r="AH44" s="1014"/>
      <c r="AI44" s="1014"/>
      <c r="AJ44" s="1015"/>
      <c r="AK44" s="974"/>
      <c r="AL44" s="965"/>
      <c r="AM44" s="965"/>
      <c r="AN44" s="965"/>
      <c r="AO44" s="965"/>
      <c r="AP44" s="965"/>
      <c r="AQ44" s="965"/>
      <c r="AR44" s="965"/>
      <c r="AS44" s="965"/>
      <c r="AT44" s="965"/>
      <c r="AU44" s="965"/>
      <c r="AV44" s="965"/>
      <c r="AW44" s="965"/>
      <c r="AX44" s="965"/>
      <c r="AY44" s="965"/>
      <c r="AZ44" s="1037"/>
      <c r="BA44" s="1037"/>
      <c r="BB44" s="1037"/>
      <c r="BC44" s="1037"/>
      <c r="BD44" s="1037"/>
      <c r="BE44" s="1027"/>
      <c r="BF44" s="1027"/>
      <c r="BG44" s="1027"/>
      <c r="BH44" s="1027"/>
      <c r="BI44" s="1028"/>
      <c r="BJ44" s="203"/>
      <c r="BK44" s="203"/>
      <c r="BL44" s="203"/>
      <c r="BM44" s="203"/>
      <c r="BN44" s="203"/>
      <c r="BO44" s="216"/>
      <c r="BP44" s="216"/>
      <c r="BQ44" s="213">
        <v>38</v>
      </c>
      <c r="BR44" s="214"/>
      <c r="BS44" s="1008" t="s">
        <v>599</v>
      </c>
      <c r="BT44" s="1009"/>
      <c r="BU44" s="1009"/>
      <c r="BV44" s="1009"/>
      <c r="BW44" s="1009"/>
      <c r="BX44" s="1009"/>
      <c r="BY44" s="1009"/>
      <c r="BZ44" s="1009"/>
      <c r="CA44" s="1009"/>
      <c r="CB44" s="1009"/>
      <c r="CC44" s="1009"/>
      <c r="CD44" s="1009"/>
      <c r="CE44" s="1009"/>
      <c r="CF44" s="1009"/>
      <c r="CG44" s="1010"/>
      <c r="CH44" s="983">
        <v>-7</v>
      </c>
      <c r="CI44" s="984"/>
      <c r="CJ44" s="984"/>
      <c r="CK44" s="984"/>
      <c r="CL44" s="985"/>
      <c r="CM44" s="983">
        <v>145</v>
      </c>
      <c r="CN44" s="984"/>
      <c r="CO44" s="984"/>
      <c r="CP44" s="984"/>
      <c r="CQ44" s="985"/>
      <c r="CR44" s="983">
        <v>3</v>
      </c>
      <c r="CS44" s="984"/>
      <c r="CT44" s="984"/>
      <c r="CU44" s="984"/>
      <c r="CV44" s="985"/>
      <c r="CW44" s="983">
        <v>20</v>
      </c>
      <c r="CX44" s="984"/>
      <c r="CY44" s="984"/>
      <c r="CZ44" s="984"/>
      <c r="DA44" s="985"/>
      <c r="DB44" s="983">
        <v>0</v>
      </c>
      <c r="DC44" s="984"/>
      <c r="DD44" s="984"/>
      <c r="DE44" s="984"/>
      <c r="DF44" s="985"/>
      <c r="DG44" s="983">
        <v>0</v>
      </c>
      <c r="DH44" s="984"/>
      <c r="DI44" s="984"/>
      <c r="DJ44" s="984"/>
      <c r="DK44" s="985"/>
      <c r="DL44" s="983">
        <v>0</v>
      </c>
      <c r="DM44" s="984"/>
      <c r="DN44" s="984"/>
      <c r="DO44" s="984"/>
      <c r="DP44" s="985"/>
      <c r="DQ44" s="983">
        <v>0</v>
      </c>
      <c r="DR44" s="984"/>
      <c r="DS44" s="984"/>
      <c r="DT44" s="984"/>
      <c r="DU44" s="985"/>
      <c r="DV44" s="986"/>
      <c r="DW44" s="987"/>
      <c r="DX44" s="987"/>
      <c r="DY44" s="987"/>
      <c r="DZ44" s="988"/>
      <c r="EA44" s="197"/>
    </row>
    <row r="45" spans="1:131" s="198" customFormat="1" ht="26.25" customHeight="1" x14ac:dyDescent="0.15">
      <c r="A45" s="212">
        <v>18</v>
      </c>
      <c r="B45" s="1032"/>
      <c r="C45" s="1033"/>
      <c r="D45" s="1033"/>
      <c r="E45" s="1033"/>
      <c r="F45" s="1033"/>
      <c r="G45" s="1033"/>
      <c r="H45" s="1033"/>
      <c r="I45" s="1033"/>
      <c r="J45" s="1033"/>
      <c r="K45" s="1033"/>
      <c r="L45" s="1033"/>
      <c r="M45" s="1033"/>
      <c r="N45" s="1033"/>
      <c r="O45" s="1033"/>
      <c r="P45" s="1034"/>
      <c r="Q45" s="1038"/>
      <c r="R45" s="1039"/>
      <c r="S45" s="1039"/>
      <c r="T45" s="1039"/>
      <c r="U45" s="1039"/>
      <c r="V45" s="1039"/>
      <c r="W45" s="1039"/>
      <c r="X45" s="1039"/>
      <c r="Y45" s="1039"/>
      <c r="Z45" s="1039"/>
      <c r="AA45" s="1039"/>
      <c r="AB45" s="1039"/>
      <c r="AC45" s="1039"/>
      <c r="AD45" s="1039"/>
      <c r="AE45" s="1040"/>
      <c r="AF45" s="1013"/>
      <c r="AG45" s="1014"/>
      <c r="AH45" s="1014"/>
      <c r="AI45" s="1014"/>
      <c r="AJ45" s="1015"/>
      <c r="AK45" s="974"/>
      <c r="AL45" s="965"/>
      <c r="AM45" s="965"/>
      <c r="AN45" s="965"/>
      <c r="AO45" s="965"/>
      <c r="AP45" s="965"/>
      <c r="AQ45" s="965"/>
      <c r="AR45" s="965"/>
      <c r="AS45" s="965"/>
      <c r="AT45" s="965"/>
      <c r="AU45" s="965"/>
      <c r="AV45" s="965"/>
      <c r="AW45" s="965"/>
      <c r="AX45" s="965"/>
      <c r="AY45" s="965"/>
      <c r="AZ45" s="1037"/>
      <c r="BA45" s="1037"/>
      <c r="BB45" s="1037"/>
      <c r="BC45" s="1037"/>
      <c r="BD45" s="1037"/>
      <c r="BE45" s="1027"/>
      <c r="BF45" s="1027"/>
      <c r="BG45" s="1027"/>
      <c r="BH45" s="1027"/>
      <c r="BI45" s="1028"/>
      <c r="BJ45" s="203"/>
      <c r="BK45" s="203"/>
      <c r="BL45" s="203"/>
      <c r="BM45" s="203"/>
      <c r="BN45" s="203"/>
      <c r="BO45" s="216"/>
      <c r="BP45" s="216"/>
      <c r="BQ45" s="213">
        <v>39</v>
      </c>
      <c r="BR45" s="214"/>
      <c r="BS45" s="1008" t="s">
        <v>600</v>
      </c>
      <c r="BT45" s="1009"/>
      <c r="BU45" s="1009"/>
      <c r="BV45" s="1009"/>
      <c r="BW45" s="1009"/>
      <c r="BX45" s="1009"/>
      <c r="BY45" s="1009"/>
      <c r="BZ45" s="1009"/>
      <c r="CA45" s="1009"/>
      <c r="CB45" s="1009"/>
      <c r="CC45" s="1009"/>
      <c r="CD45" s="1009"/>
      <c r="CE45" s="1009"/>
      <c r="CF45" s="1009"/>
      <c r="CG45" s="1010"/>
      <c r="CH45" s="983">
        <v>81680</v>
      </c>
      <c r="CI45" s="984"/>
      <c r="CJ45" s="984"/>
      <c r="CK45" s="984"/>
      <c r="CL45" s="985"/>
      <c r="CM45" s="983">
        <v>1885</v>
      </c>
      <c r="CN45" s="984"/>
      <c r="CO45" s="984"/>
      <c r="CP45" s="984"/>
      <c r="CQ45" s="985"/>
      <c r="CR45" s="983">
        <v>91</v>
      </c>
      <c r="CS45" s="984"/>
      <c r="CT45" s="984"/>
      <c r="CU45" s="984"/>
      <c r="CV45" s="985"/>
      <c r="CW45" s="983">
        <v>0</v>
      </c>
      <c r="CX45" s="984"/>
      <c r="CY45" s="984"/>
      <c r="CZ45" s="984"/>
      <c r="DA45" s="985"/>
      <c r="DB45" s="983">
        <v>0</v>
      </c>
      <c r="DC45" s="984"/>
      <c r="DD45" s="984"/>
      <c r="DE45" s="984"/>
      <c r="DF45" s="985"/>
      <c r="DG45" s="983">
        <v>0</v>
      </c>
      <c r="DH45" s="984"/>
      <c r="DI45" s="984"/>
      <c r="DJ45" s="984"/>
      <c r="DK45" s="985"/>
      <c r="DL45" s="983">
        <v>0</v>
      </c>
      <c r="DM45" s="984"/>
      <c r="DN45" s="984"/>
      <c r="DO45" s="984"/>
      <c r="DP45" s="985"/>
      <c r="DQ45" s="983">
        <v>0</v>
      </c>
      <c r="DR45" s="984"/>
      <c r="DS45" s="984"/>
      <c r="DT45" s="984"/>
      <c r="DU45" s="985"/>
      <c r="DV45" s="986"/>
      <c r="DW45" s="987"/>
      <c r="DX45" s="987"/>
      <c r="DY45" s="987"/>
      <c r="DZ45" s="988"/>
      <c r="EA45" s="197"/>
    </row>
    <row r="46" spans="1:131" s="198" customFormat="1" ht="26.25" customHeight="1" x14ac:dyDescent="0.15">
      <c r="A46" s="212">
        <v>19</v>
      </c>
      <c r="B46" s="1032"/>
      <c r="C46" s="1033"/>
      <c r="D46" s="1033"/>
      <c r="E46" s="1033"/>
      <c r="F46" s="1033"/>
      <c r="G46" s="1033"/>
      <c r="H46" s="1033"/>
      <c r="I46" s="1033"/>
      <c r="J46" s="1033"/>
      <c r="K46" s="1033"/>
      <c r="L46" s="1033"/>
      <c r="M46" s="1033"/>
      <c r="N46" s="1033"/>
      <c r="O46" s="1033"/>
      <c r="P46" s="1034"/>
      <c r="Q46" s="1038"/>
      <c r="R46" s="1039"/>
      <c r="S46" s="1039"/>
      <c r="T46" s="1039"/>
      <c r="U46" s="1039"/>
      <c r="V46" s="1039"/>
      <c r="W46" s="1039"/>
      <c r="X46" s="1039"/>
      <c r="Y46" s="1039"/>
      <c r="Z46" s="1039"/>
      <c r="AA46" s="1039"/>
      <c r="AB46" s="1039"/>
      <c r="AC46" s="1039"/>
      <c r="AD46" s="1039"/>
      <c r="AE46" s="1040"/>
      <c r="AF46" s="1013"/>
      <c r="AG46" s="1014"/>
      <c r="AH46" s="1014"/>
      <c r="AI46" s="1014"/>
      <c r="AJ46" s="1015"/>
      <c r="AK46" s="974"/>
      <c r="AL46" s="965"/>
      <c r="AM46" s="965"/>
      <c r="AN46" s="965"/>
      <c r="AO46" s="965"/>
      <c r="AP46" s="965"/>
      <c r="AQ46" s="965"/>
      <c r="AR46" s="965"/>
      <c r="AS46" s="965"/>
      <c r="AT46" s="965"/>
      <c r="AU46" s="965"/>
      <c r="AV46" s="965"/>
      <c r="AW46" s="965"/>
      <c r="AX46" s="965"/>
      <c r="AY46" s="965"/>
      <c r="AZ46" s="1037"/>
      <c r="BA46" s="1037"/>
      <c r="BB46" s="1037"/>
      <c r="BC46" s="1037"/>
      <c r="BD46" s="1037"/>
      <c r="BE46" s="1027"/>
      <c r="BF46" s="1027"/>
      <c r="BG46" s="1027"/>
      <c r="BH46" s="1027"/>
      <c r="BI46" s="1028"/>
      <c r="BJ46" s="203"/>
      <c r="BK46" s="203"/>
      <c r="BL46" s="203"/>
      <c r="BM46" s="203"/>
      <c r="BN46" s="203"/>
      <c r="BO46" s="216"/>
      <c r="BP46" s="216"/>
      <c r="BQ46" s="213">
        <v>40</v>
      </c>
      <c r="BR46" s="214"/>
      <c r="BS46" s="1008" t="s">
        <v>601</v>
      </c>
      <c r="BT46" s="1009"/>
      <c r="BU46" s="1009"/>
      <c r="BV46" s="1009"/>
      <c r="BW46" s="1009"/>
      <c r="BX46" s="1009"/>
      <c r="BY46" s="1009"/>
      <c r="BZ46" s="1009"/>
      <c r="CA46" s="1009"/>
      <c r="CB46" s="1009"/>
      <c r="CC46" s="1009"/>
      <c r="CD46" s="1009"/>
      <c r="CE46" s="1009"/>
      <c r="CF46" s="1009"/>
      <c r="CG46" s="1010"/>
      <c r="CH46" s="983">
        <v>2819</v>
      </c>
      <c r="CI46" s="984"/>
      <c r="CJ46" s="984"/>
      <c r="CK46" s="984"/>
      <c r="CL46" s="985"/>
      <c r="CM46" s="983">
        <v>51276</v>
      </c>
      <c r="CN46" s="984"/>
      <c r="CO46" s="984"/>
      <c r="CP46" s="984"/>
      <c r="CQ46" s="985"/>
      <c r="CR46" s="983">
        <v>8</v>
      </c>
      <c r="CS46" s="984"/>
      <c r="CT46" s="984"/>
      <c r="CU46" s="984"/>
      <c r="CV46" s="985"/>
      <c r="CW46" s="983">
        <v>0</v>
      </c>
      <c r="CX46" s="984"/>
      <c r="CY46" s="984"/>
      <c r="CZ46" s="984"/>
      <c r="DA46" s="985"/>
      <c r="DB46" s="983">
        <v>368</v>
      </c>
      <c r="DC46" s="984"/>
      <c r="DD46" s="984"/>
      <c r="DE46" s="984"/>
      <c r="DF46" s="985"/>
      <c r="DG46" s="983">
        <v>0</v>
      </c>
      <c r="DH46" s="984"/>
      <c r="DI46" s="984"/>
      <c r="DJ46" s="984"/>
      <c r="DK46" s="985"/>
      <c r="DL46" s="983">
        <v>0</v>
      </c>
      <c r="DM46" s="984"/>
      <c r="DN46" s="984"/>
      <c r="DO46" s="984"/>
      <c r="DP46" s="985"/>
      <c r="DQ46" s="983">
        <v>0</v>
      </c>
      <c r="DR46" s="984"/>
      <c r="DS46" s="984"/>
      <c r="DT46" s="984"/>
      <c r="DU46" s="985"/>
      <c r="DV46" s="986"/>
      <c r="DW46" s="987"/>
      <c r="DX46" s="987"/>
      <c r="DY46" s="987"/>
      <c r="DZ46" s="988"/>
      <c r="EA46" s="197"/>
    </row>
    <row r="47" spans="1:131" s="198" customFormat="1" ht="26.25" customHeight="1" x14ac:dyDescent="0.15">
      <c r="A47" s="212">
        <v>20</v>
      </c>
      <c r="B47" s="1032"/>
      <c r="C47" s="1033"/>
      <c r="D47" s="1033"/>
      <c r="E47" s="1033"/>
      <c r="F47" s="1033"/>
      <c r="G47" s="1033"/>
      <c r="H47" s="1033"/>
      <c r="I47" s="1033"/>
      <c r="J47" s="1033"/>
      <c r="K47" s="1033"/>
      <c r="L47" s="1033"/>
      <c r="M47" s="1033"/>
      <c r="N47" s="1033"/>
      <c r="O47" s="1033"/>
      <c r="P47" s="1034"/>
      <c r="Q47" s="1038"/>
      <c r="R47" s="1039"/>
      <c r="S47" s="1039"/>
      <c r="T47" s="1039"/>
      <c r="U47" s="1039"/>
      <c r="V47" s="1039"/>
      <c r="W47" s="1039"/>
      <c r="X47" s="1039"/>
      <c r="Y47" s="1039"/>
      <c r="Z47" s="1039"/>
      <c r="AA47" s="1039"/>
      <c r="AB47" s="1039"/>
      <c r="AC47" s="1039"/>
      <c r="AD47" s="1039"/>
      <c r="AE47" s="1040"/>
      <c r="AF47" s="1013"/>
      <c r="AG47" s="1014"/>
      <c r="AH47" s="1014"/>
      <c r="AI47" s="1014"/>
      <c r="AJ47" s="1015"/>
      <c r="AK47" s="974"/>
      <c r="AL47" s="965"/>
      <c r="AM47" s="965"/>
      <c r="AN47" s="965"/>
      <c r="AO47" s="965"/>
      <c r="AP47" s="965"/>
      <c r="AQ47" s="965"/>
      <c r="AR47" s="965"/>
      <c r="AS47" s="965"/>
      <c r="AT47" s="965"/>
      <c r="AU47" s="965"/>
      <c r="AV47" s="965"/>
      <c r="AW47" s="965"/>
      <c r="AX47" s="965"/>
      <c r="AY47" s="965"/>
      <c r="AZ47" s="1037"/>
      <c r="BA47" s="1037"/>
      <c r="BB47" s="1037"/>
      <c r="BC47" s="1037"/>
      <c r="BD47" s="1037"/>
      <c r="BE47" s="1027"/>
      <c r="BF47" s="1027"/>
      <c r="BG47" s="1027"/>
      <c r="BH47" s="1027"/>
      <c r="BI47" s="1028"/>
      <c r="BJ47" s="203"/>
      <c r="BK47" s="203"/>
      <c r="BL47" s="203"/>
      <c r="BM47" s="203"/>
      <c r="BN47" s="203"/>
      <c r="BO47" s="216"/>
      <c r="BP47" s="216"/>
      <c r="BQ47" s="213">
        <v>41</v>
      </c>
      <c r="BR47" s="214"/>
      <c r="BS47" s="1008" t="s">
        <v>602</v>
      </c>
      <c r="BT47" s="1009"/>
      <c r="BU47" s="1009"/>
      <c r="BV47" s="1009"/>
      <c r="BW47" s="1009"/>
      <c r="BX47" s="1009"/>
      <c r="BY47" s="1009"/>
      <c r="BZ47" s="1009"/>
      <c r="CA47" s="1009"/>
      <c r="CB47" s="1009"/>
      <c r="CC47" s="1009"/>
      <c r="CD47" s="1009"/>
      <c r="CE47" s="1009"/>
      <c r="CF47" s="1009"/>
      <c r="CG47" s="1010"/>
      <c r="CH47" s="983">
        <v>691</v>
      </c>
      <c r="CI47" s="984"/>
      <c r="CJ47" s="984"/>
      <c r="CK47" s="984"/>
      <c r="CL47" s="985"/>
      <c r="CM47" s="983">
        <v>28165</v>
      </c>
      <c r="CN47" s="984"/>
      <c r="CO47" s="984"/>
      <c r="CP47" s="984"/>
      <c r="CQ47" s="985"/>
      <c r="CR47" s="983">
        <v>19293</v>
      </c>
      <c r="CS47" s="984"/>
      <c r="CT47" s="984"/>
      <c r="CU47" s="984"/>
      <c r="CV47" s="985"/>
      <c r="CW47" s="983">
        <v>0</v>
      </c>
      <c r="CX47" s="984"/>
      <c r="CY47" s="984"/>
      <c r="CZ47" s="984"/>
      <c r="DA47" s="985"/>
      <c r="DB47" s="983">
        <v>3271</v>
      </c>
      <c r="DC47" s="984"/>
      <c r="DD47" s="984"/>
      <c r="DE47" s="984"/>
      <c r="DF47" s="985"/>
      <c r="DG47" s="983">
        <v>0</v>
      </c>
      <c r="DH47" s="984"/>
      <c r="DI47" s="984"/>
      <c r="DJ47" s="984"/>
      <c r="DK47" s="985"/>
      <c r="DL47" s="983">
        <v>0</v>
      </c>
      <c r="DM47" s="984"/>
      <c r="DN47" s="984"/>
      <c r="DO47" s="984"/>
      <c r="DP47" s="985"/>
      <c r="DQ47" s="983">
        <v>0</v>
      </c>
      <c r="DR47" s="984"/>
      <c r="DS47" s="984"/>
      <c r="DT47" s="984"/>
      <c r="DU47" s="985"/>
      <c r="DV47" s="986"/>
      <c r="DW47" s="987"/>
      <c r="DX47" s="987"/>
      <c r="DY47" s="987"/>
      <c r="DZ47" s="988"/>
      <c r="EA47" s="197"/>
    </row>
    <row r="48" spans="1:131" s="198" customFormat="1" ht="26.25" customHeight="1" x14ac:dyDescent="0.15">
      <c r="A48" s="212">
        <v>21</v>
      </c>
      <c r="B48" s="1032"/>
      <c r="C48" s="1033"/>
      <c r="D48" s="1033"/>
      <c r="E48" s="1033"/>
      <c r="F48" s="1033"/>
      <c r="G48" s="1033"/>
      <c r="H48" s="1033"/>
      <c r="I48" s="1033"/>
      <c r="J48" s="1033"/>
      <c r="K48" s="1033"/>
      <c r="L48" s="1033"/>
      <c r="M48" s="1033"/>
      <c r="N48" s="1033"/>
      <c r="O48" s="1033"/>
      <c r="P48" s="1034"/>
      <c r="Q48" s="1038"/>
      <c r="R48" s="1039"/>
      <c r="S48" s="1039"/>
      <c r="T48" s="1039"/>
      <c r="U48" s="1039"/>
      <c r="V48" s="1039"/>
      <c r="W48" s="1039"/>
      <c r="X48" s="1039"/>
      <c r="Y48" s="1039"/>
      <c r="Z48" s="1039"/>
      <c r="AA48" s="1039"/>
      <c r="AB48" s="1039"/>
      <c r="AC48" s="1039"/>
      <c r="AD48" s="1039"/>
      <c r="AE48" s="1040"/>
      <c r="AF48" s="1013"/>
      <c r="AG48" s="1014"/>
      <c r="AH48" s="1014"/>
      <c r="AI48" s="1014"/>
      <c r="AJ48" s="1015"/>
      <c r="AK48" s="974"/>
      <c r="AL48" s="965"/>
      <c r="AM48" s="965"/>
      <c r="AN48" s="965"/>
      <c r="AO48" s="965"/>
      <c r="AP48" s="965"/>
      <c r="AQ48" s="965"/>
      <c r="AR48" s="965"/>
      <c r="AS48" s="965"/>
      <c r="AT48" s="965"/>
      <c r="AU48" s="965"/>
      <c r="AV48" s="965"/>
      <c r="AW48" s="965"/>
      <c r="AX48" s="965"/>
      <c r="AY48" s="965"/>
      <c r="AZ48" s="1037"/>
      <c r="BA48" s="1037"/>
      <c r="BB48" s="1037"/>
      <c r="BC48" s="1037"/>
      <c r="BD48" s="1037"/>
      <c r="BE48" s="1027"/>
      <c r="BF48" s="1027"/>
      <c r="BG48" s="1027"/>
      <c r="BH48" s="1027"/>
      <c r="BI48" s="1028"/>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2"/>
      <c r="C49" s="1033"/>
      <c r="D49" s="1033"/>
      <c r="E49" s="1033"/>
      <c r="F49" s="1033"/>
      <c r="G49" s="1033"/>
      <c r="H49" s="1033"/>
      <c r="I49" s="1033"/>
      <c r="J49" s="1033"/>
      <c r="K49" s="1033"/>
      <c r="L49" s="1033"/>
      <c r="M49" s="1033"/>
      <c r="N49" s="1033"/>
      <c r="O49" s="1033"/>
      <c r="P49" s="1034"/>
      <c r="Q49" s="1038"/>
      <c r="R49" s="1039"/>
      <c r="S49" s="1039"/>
      <c r="T49" s="1039"/>
      <c r="U49" s="1039"/>
      <c r="V49" s="1039"/>
      <c r="W49" s="1039"/>
      <c r="X49" s="1039"/>
      <c r="Y49" s="1039"/>
      <c r="Z49" s="1039"/>
      <c r="AA49" s="1039"/>
      <c r="AB49" s="1039"/>
      <c r="AC49" s="1039"/>
      <c r="AD49" s="1039"/>
      <c r="AE49" s="1040"/>
      <c r="AF49" s="1013"/>
      <c r="AG49" s="1014"/>
      <c r="AH49" s="1014"/>
      <c r="AI49" s="1014"/>
      <c r="AJ49" s="1015"/>
      <c r="AK49" s="974"/>
      <c r="AL49" s="965"/>
      <c r="AM49" s="965"/>
      <c r="AN49" s="965"/>
      <c r="AO49" s="965"/>
      <c r="AP49" s="965"/>
      <c r="AQ49" s="965"/>
      <c r="AR49" s="965"/>
      <c r="AS49" s="965"/>
      <c r="AT49" s="965"/>
      <c r="AU49" s="965"/>
      <c r="AV49" s="965"/>
      <c r="AW49" s="965"/>
      <c r="AX49" s="965"/>
      <c r="AY49" s="965"/>
      <c r="AZ49" s="1037"/>
      <c r="BA49" s="1037"/>
      <c r="BB49" s="1037"/>
      <c r="BC49" s="1037"/>
      <c r="BD49" s="1037"/>
      <c r="BE49" s="1027"/>
      <c r="BF49" s="1027"/>
      <c r="BG49" s="1027"/>
      <c r="BH49" s="1027"/>
      <c r="BI49" s="1028"/>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2"/>
      <c r="C50" s="1033"/>
      <c r="D50" s="1033"/>
      <c r="E50" s="1033"/>
      <c r="F50" s="1033"/>
      <c r="G50" s="1033"/>
      <c r="H50" s="1033"/>
      <c r="I50" s="1033"/>
      <c r="J50" s="1033"/>
      <c r="K50" s="1033"/>
      <c r="L50" s="1033"/>
      <c r="M50" s="1033"/>
      <c r="N50" s="1033"/>
      <c r="O50" s="1033"/>
      <c r="P50" s="1034"/>
      <c r="Q50" s="1035"/>
      <c r="R50" s="1017"/>
      <c r="S50" s="1017"/>
      <c r="T50" s="1017"/>
      <c r="U50" s="1017"/>
      <c r="V50" s="1017"/>
      <c r="W50" s="1017"/>
      <c r="X50" s="1017"/>
      <c r="Y50" s="1017"/>
      <c r="Z50" s="1017"/>
      <c r="AA50" s="1017"/>
      <c r="AB50" s="1017"/>
      <c r="AC50" s="1017"/>
      <c r="AD50" s="1017"/>
      <c r="AE50" s="1036"/>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7"/>
      <c r="BF50" s="1027"/>
      <c r="BG50" s="1027"/>
      <c r="BH50" s="1027"/>
      <c r="BI50" s="1028"/>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2"/>
      <c r="C51" s="1033"/>
      <c r="D51" s="1033"/>
      <c r="E51" s="1033"/>
      <c r="F51" s="1033"/>
      <c r="G51" s="1033"/>
      <c r="H51" s="1033"/>
      <c r="I51" s="1033"/>
      <c r="J51" s="1033"/>
      <c r="K51" s="1033"/>
      <c r="L51" s="1033"/>
      <c r="M51" s="1033"/>
      <c r="N51" s="1033"/>
      <c r="O51" s="1033"/>
      <c r="P51" s="1034"/>
      <c r="Q51" s="1035"/>
      <c r="R51" s="1017"/>
      <c r="S51" s="1017"/>
      <c r="T51" s="1017"/>
      <c r="U51" s="1017"/>
      <c r="V51" s="1017"/>
      <c r="W51" s="1017"/>
      <c r="X51" s="1017"/>
      <c r="Y51" s="1017"/>
      <c r="Z51" s="1017"/>
      <c r="AA51" s="1017"/>
      <c r="AB51" s="1017"/>
      <c r="AC51" s="1017"/>
      <c r="AD51" s="1017"/>
      <c r="AE51" s="1036"/>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7"/>
      <c r="BF51" s="1027"/>
      <c r="BG51" s="1027"/>
      <c r="BH51" s="1027"/>
      <c r="BI51" s="1028"/>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2"/>
      <c r="C52" s="1033"/>
      <c r="D52" s="1033"/>
      <c r="E52" s="1033"/>
      <c r="F52" s="1033"/>
      <c r="G52" s="1033"/>
      <c r="H52" s="1033"/>
      <c r="I52" s="1033"/>
      <c r="J52" s="1033"/>
      <c r="K52" s="1033"/>
      <c r="L52" s="1033"/>
      <c r="M52" s="1033"/>
      <c r="N52" s="1033"/>
      <c r="O52" s="1033"/>
      <c r="P52" s="1034"/>
      <c r="Q52" s="1035"/>
      <c r="R52" s="1017"/>
      <c r="S52" s="1017"/>
      <c r="T52" s="1017"/>
      <c r="U52" s="1017"/>
      <c r="V52" s="1017"/>
      <c r="W52" s="1017"/>
      <c r="X52" s="1017"/>
      <c r="Y52" s="1017"/>
      <c r="Z52" s="1017"/>
      <c r="AA52" s="1017"/>
      <c r="AB52" s="1017"/>
      <c r="AC52" s="1017"/>
      <c r="AD52" s="1017"/>
      <c r="AE52" s="1036"/>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7"/>
      <c r="BF52" s="1027"/>
      <c r="BG52" s="1027"/>
      <c r="BH52" s="1027"/>
      <c r="BI52" s="1028"/>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2"/>
      <c r="C53" s="1033"/>
      <c r="D53" s="1033"/>
      <c r="E53" s="1033"/>
      <c r="F53" s="1033"/>
      <c r="G53" s="1033"/>
      <c r="H53" s="1033"/>
      <c r="I53" s="1033"/>
      <c r="J53" s="1033"/>
      <c r="K53" s="1033"/>
      <c r="L53" s="1033"/>
      <c r="M53" s="1033"/>
      <c r="N53" s="1033"/>
      <c r="O53" s="1033"/>
      <c r="P53" s="1034"/>
      <c r="Q53" s="1035"/>
      <c r="R53" s="1017"/>
      <c r="S53" s="1017"/>
      <c r="T53" s="1017"/>
      <c r="U53" s="1017"/>
      <c r="V53" s="1017"/>
      <c r="W53" s="1017"/>
      <c r="X53" s="1017"/>
      <c r="Y53" s="1017"/>
      <c r="Z53" s="1017"/>
      <c r="AA53" s="1017"/>
      <c r="AB53" s="1017"/>
      <c r="AC53" s="1017"/>
      <c r="AD53" s="1017"/>
      <c r="AE53" s="1036"/>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7"/>
      <c r="BF53" s="1027"/>
      <c r="BG53" s="1027"/>
      <c r="BH53" s="1027"/>
      <c r="BI53" s="1028"/>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2"/>
      <c r="C54" s="1033"/>
      <c r="D54" s="1033"/>
      <c r="E54" s="1033"/>
      <c r="F54" s="1033"/>
      <c r="G54" s="1033"/>
      <c r="H54" s="1033"/>
      <c r="I54" s="1033"/>
      <c r="J54" s="1033"/>
      <c r="K54" s="1033"/>
      <c r="L54" s="1033"/>
      <c r="M54" s="1033"/>
      <c r="N54" s="1033"/>
      <c r="O54" s="1033"/>
      <c r="P54" s="1034"/>
      <c r="Q54" s="1035"/>
      <c r="R54" s="1017"/>
      <c r="S54" s="1017"/>
      <c r="T54" s="1017"/>
      <c r="U54" s="1017"/>
      <c r="V54" s="1017"/>
      <c r="W54" s="1017"/>
      <c r="X54" s="1017"/>
      <c r="Y54" s="1017"/>
      <c r="Z54" s="1017"/>
      <c r="AA54" s="1017"/>
      <c r="AB54" s="1017"/>
      <c r="AC54" s="1017"/>
      <c r="AD54" s="1017"/>
      <c r="AE54" s="1036"/>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7"/>
      <c r="BF54" s="1027"/>
      <c r="BG54" s="1027"/>
      <c r="BH54" s="1027"/>
      <c r="BI54" s="1028"/>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2"/>
      <c r="C55" s="1033"/>
      <c r="D55" s="1033"/>
      <c r="E55" s="1033"/>
      <c r="F55" s="1033"/>
      <c r="G55" s="1033"/>
      <c r="H55" s="1033"/>
      <c r="I55" s="1033"/>
      <c r="J55" s="1033"/>
      <c r="K55" s="1033"/>
      <c r="L55" s="1033"/>
      <c r="M55" s="1033"/>
      <c r="N55" s="1033"/>
      <c r="O55" s="1033"/>
      <c r="P55" s="1034"/>
      <c r="Q55" s="1035"/>
      <c r="R55" s="1017"/>
      <c r="S55" s="1017"/>
      <c r="T55" s="1017"/>
      <c r="U55" s="1017"/>
      <c r="V55" s="1017"/>
      <c r="W55" s="1017"/>
      <c r="X55" s="1017"/>
      <c r="Y55" s="1017"/>
      <c r="Z55" s="1017"/>
      <c r="AA55" s="1017"/>
      <c r="AB55" s="1017"/>
      <c r="AC55" s="1017"/>
      <c r="AD55" s="1017"/>
      <c r="AE55" s="1036"/>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7"/>
      <c r="BF55" s="1027"/>
      <c r="BG55" s="1027"/>
      <c r="BH55" s="1027"/>
      <c r="BI55" s="1028"/>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2"/>
      <c r="C56" s="1033"/>
      <c r="D56" s="1033"/>
      <c r="E56" s="1033"/>
      <c r="F56" s="1033"/>
      <c r="G56" s="1033"/>
      <c r="H56" s="1033"/>
      <c r="I56" s="1033"/>
      <c r="J56" s="1033"/>
      <c r="K56" s="1033"/>
      <c r="L56" s="1033"/>
      <c r="M56" s="1033"/>
      <c r="N56" s="1033"/>
      <c r="O56" s="1033"/>
      <c r="P56" s="1034"/>
      <c r="Q56" s="1035"/>
      <c r="R56" s="1017"/>
      <c r="S56" s="1017"/>
      <c r="T56" s="1017"/>
      <c r="U56" s="1017"/>
      <c r="V56" s="1017"/>
      <c r="W56" s="1017"/>
      <c r="X56" s="1017"/>
      <c r="Y56" s="1017"/>
      <c r="Z56" s="1017"/>
      <c r="AA56" s="1017"/>
      <c r="AB56" s="1017"/>
      <c r="AC56" s="1017"/>
      <c r="AD56" s="1017"/>
      <c r="AE56" s="1036"/>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7"/>
      <c r="BF56" s="1027"/>
      <c r="BG56" s="1027"/>
      <c r="BH56" s="1027"/>
      <c r="BI56" s="1028"/>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2"/>
      <c r="C57" s="1033"/>
      <c r="D57" s="1033"/>
      <c r="E57" s="1033"/>
      <c r="F57" s="1033"/>
      <c r="G57" s="1033"/>
      <c r="H57" s="1033"/>
      <c r="I57" s="1033"/>
      <c r="J57" s="1033"/>
      <c r="K57" s="1033"/>
      <c r="L57" s="1033"/>
      <c r="M57" s="1033"/>
      <c r="N57" s="1033"/>
      <c r="O57" s="1033"/>
      <c r="P57" s="1034"/>
      <c r="Q57" s="1035"/>
      <c r="R57" s="1017"/>
      <c r="S57" s="1017"/>
      <c r="T57" s="1017"/>
      <c r="U57" s="1017"/>
      <c r="V57" s="1017"/>
      <c r="W57" s="1017"/>
      <c r="X57" s="1017"/>
      <c r="Y57" s="1017"/>
      <c r="Z57" s="1017"/>
      <c r="AA57" s="1017"/>
      <c r="AB57" s="1017"/>
      <c r="AC57" s="1017"/>
      <c r="AD57" s="1017"/>
      <c r="AE57" s="1036"/>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7"/>
      <c r="BF57" s="1027"/>
      <c r="BG57" s="1027"/>
      <c r="BH57" s="1027"/>
      <c r="BI57" s="1028"/>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2"/>
      <c r="C58" s="1033"/>
      <c r="D58" s="1033"/>
      <c r="E58" s="1033"/>
      <c r="F58" s="1033"/>
      <c r="G58" s="1033"/>
      <c r="H58" s="1033"/>
      <c r="I58" s="1033"/>
      <c r="J58" s="1033"/>
      <c r="K58" s="1033"/>
      <c r="L58" s="1033"/>
      <c r="M58" s="1033"/>
      <c r="N58" s="1033"/>
      <c r="O58" s="1033"/>
      <c r="P58" s="1034"/>
      <c r="Q58" s="1035"/>
      <c r="R58" s="1017"/>
      <c r="S58" s="1017"/>
      <c r="T58" s="1017"/>
      <c r="U58" s="1017"/>
      <c r="V58" s="1017"/>
      <c r="W58" s="1017"/>
      <c r="X58" s="1017"/>
      <c r="Y58" s="1017"/>
      <c r="Z58" s="1017"/>
      <c r="AA58" s="1017"/>
      <c r="AB58" s="1017"/>
      <c r="AC58" s="1017"/>
      <c r="AD58" s="1017"/>
      <c r="AE58" s="1036"/>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7"/>
      <c r="BF58" s="1027"/>
      <c r="BG58" s="1027"/>
      <c r="BH58" s="1027"/>
      <c r="BI58" s="1028"/>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2"/>
      <c r="C59" s="1033"/>
      <c r="D59" s="1033"/>
      <c r="E59" s="1033"/>
      <c r="F59" s="1033"/>
      <c r="G59" s="1033"/>
      <c r="H59" s="1033"/>
      <c r="I59" s="1033"/>
      <c r="J59" s="1033"/>
      <c r="K59" s="1033"/>
      <c r="L59" s="1033"/>
      <c r="M59" s="1033"/>
      <c r="N59" s="1033"/>
      <c r="O59" s="1033"/>
      <c r="P59" s="1034"/>
      <c r="Q59" s="1035"/>
      <c r="R59" s="1017"/>
      <c r="S59" s="1017"/>
      <c r="T59" s="1017"/>
      <c r="U59" s="1017"/>
      <c r="V59" s="1017"/>
      <c r="W59" s="1017"/>
      <c r="X59" s="1017"/>
      <c r="Y59" s="1017"/>
      <c r="Z59" s="1017"/>
      <c r="AA59" s="1017"/>
      <c r="AB59" s="1017"/>
      <c r="AC59" s="1017"/>
      <c r="AD59" s="1017"/>
      <c r="AE59" s="1036"/>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7"/>
      <c r="BF59" s="1027"/>
      <c r="BG59" s="1027"/>
      <c r="BH59" s="1027"/>
      <c r="BI59" s="1028"/>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2"/>
      <c r="C60" s="1033"/>
      <c r="D60" s="1033"/>
      <c r="E60" s="1033"/>
      <c r="F60" s="1033"/>
      <c r="G60" s="1033"/>
      <c r="H60" s="1033"/>
      <c r="I60" s="1033"/>
      <c r="J60" s="1033"/>
      <c r="K60" s="1033"/>
      <c r="L60" s="1033"/>
      <c r="M60" s="1033"/>
      <c r="N60" s="1033"/>
      <c r="O60" s="1033"/>
      <c r="P60" s="1034"/>
      <c r="Q60" s="1035"/>
      <c r="R60" s="1017"/>
      <c r="S60" s="1017"/>
      <c r="T60" s="1017"/>
      <c r="U60" s="1017"/>
      <c r="V60" s="1017"/>
      <c r="W60" s="1017"/>
      <c r="X60" s="1017"/>
      <c r="Y60" s="1017"/>
      <c r="Z60" s="1017"/>
      <c r="AA60" s="1017"/>
      <c r="AB60" s="1017"/>
      <c r="AC60" s="1017"/>
      <c r="AD60" s="1017"/>
      <c r="AE60" s="1036"/>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7"/>
      <c r="BF60" s="1027"/>
      <c r="BG60" s="1027"/>
      <c r="BH60" s="1027"/>
      <c r="BI60" s="1028"/>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2"/>
      <c r="C61" s="1033"/>
      <c r="D61" s="1033"/>
      <c r="E61" s="1033"/>
      <c r="F61" s="1033"/>
      <c r="G61" s="1033"/>
      <c r="H61" s="1033"/>
      <c r="I61" s="1033"/>
      <c r="J61" s="1033"/>
      <c r="K61" s="1033"/>
      <c r="L61" s="1033"/>
      <c r="M61" s="1033"/>
      <c r="N61" s="1033"/>
      <c r="O61" s="1033"/>
      <c r="P61" s="1034"/>
      <c r="Q61" s="1035"/>
      <c r="R61" s="1017"/>
      <c r="S61" s="1017"/>
      <c r="T61" s="1017"/>
      <c r="U61" s="1017"/>
      <c r="V61" s="1017"/>
      <c r="W61" s="1017"/>
      <c r="X61" s="1017"/>
      <c r="Y61" s="1017"/>
      <c r="Z61" s="1017"/>
      <c r="AA61" s="1017"/>
      <c r="AB61" s="1017"/>
      <c r="AC61" s="1017"/>
      <c r="AD61" s="1017"/>
      <c r="AE61" s="1036"/>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7"/>
      <c r="BF61" s="1027"/>
      <c r="BG61" s="1027"/>
      <c r="BH61" s="1027"/>
      <c r="BI61" s="1028"/>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2"/>
      <c r="C62" s="1033"/>
      <c r="D62" s="1033"/>
      <c r="E62" s="1033"/>
      <c r="F62" s="1033"/>
      <c r="G62" s="1033"/>
      <c r="H62" s="1033"/>
      <c r="I62" s="1033"/>
      <c r="J62" s="1033"/>
      <c r="K62" s="1033"/>
      <c r="L62" s="1033"/>
      <c r="M62" s="1033"/>
      <c r="N62" s="1033"/>
      <c r="O62" s="1033"/>
      <c r="P62" s="1034"/>
      <c r="Q62" s="1035"/>
      <c r="R62" s="1017"/>
      <c r="S62" s="1017"/>
      <c r="T62" s="1017"/>
      <c r="U62" s="1017"/>
      <c r="V62" s="1017"/>
      <c r="W62" s="1017"/>
      <c r="X62" s="1017"/>
      <c r="Y62" s="1017"/>
      <c r="Z62" s="1017"/>
      <c r="AA62" s="1017"/>
      <c r="AB62" s="1017"/>
      <c r="AC62" s="1017"/>
      <c r="AD62" s="1017"/>
      <c r="AE62" s="1036"/>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7"/>
      <c r="BF62" s="1027"/>
      <c r="BG62" s="1027"/>
      <c r="BH62" s="1027"/>
      <c r="BI62" s="1028"/>
      <c r="BJ62" s="1029" t="s">
        <v>401</v>
      </c>
      <c r="BK62" s="1030"/>
      <c r="BL62" s="1030"/>
      <c r="BM62" s="1030"/>
      <c r="BN62" s="1031"/>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373</v>
      </c>
      <c r="B63" s="938" t="s">
        <v>402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3"/>
      <c r="AF63" s="1024">
        <v>74456</v>
      </c>
      <c r="AG63" s="953"/>
      <c r="AH63" s="953"/>
      <c r="AI63" s="953"/>
      <c r="AJ63" s="1025"/>
      <c r="AK63" s="1026"/>
      <c r="AL63" s="957"/>
      <c r="AM63" s="957"/>
      <c r="AN63" s="957"/>
      <c r="AO63" s="957"/>
      <c r="AP63" s="953">
        <v>1794416</v>
      </c>
      <c r="AQ63" s="953"/>
      <c r="AR63" s="953"/>
      <c r="AS63" s="953"/>
      <c r="AT63" s="953"/>
      <c r="AU63" s="953">
        <v>745138</v>
      </c>
      <c r="AV63" s="953"/>
      <c r="AW63" s="953"/>
      <c r="AX63" s="953"/>
      <c r="AY63" s="953"/>
      <c r="AZ63" s="1019"/>
      <c r="BA63" s="1019"/>
      <c r="BB63" s="1019"/>
      <c r="BC63" s="1019"/>
      <c r="BD63" s="1019"/>
      <c r="BE63" s="954"/>
      <c r="BF63" s="954"/>
      <c r="BG63" s="954"/>
      <c r="BH63" s="954"/>
      <c r="BI63" s="955"/>
      <c r="BJ63" s="1020" t="s">
        <v>605</v>
      </c>
      <c r="BK63" s="1021"/>
      <c r="BL63" s="1021"/>
      <c r="BM63" s="1021"/>
      <c r="BN63" s="1022"/>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403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404</v>
      </c>
      <c r="B66" s="990"/>
      <c r="C66" s="990"/>
      <c r="D66" s="990"/>
      <c r="E66" s="990"/>
      <c r="F66" s="990"/>
      <c r="G66" s="990"/>
      <c r="H66" s="990"/>
      <c r="I66" s="990"/>
      <c r="J66" s="990"/>
      <c r="K66" s="990"/>
      <c r="L66" s="990"/>
      <c r="M66" s="990"/>
      <c r="N66" s="990"/>
      <c r="O66" s="990"/>
      <c r="P66" s="991"/>
      <c r="Q66" s="995" t="s">
        <v>377</v>
      </c>
      <c r="R66" s="996"/>
      <c r="S66" s="996"/>
      <c r="T66" s="996"/>
      <c r="U66" s="997"/>
      <c r="V66" s="995" t="s">
        <v>378</v>
      </c>
      <c r="W66" s="996"/>
      <c r="X66" s="996"/>
      <c r="Y66" s="996"/>
      <c r="Z66" s="997"/>
      <c r="AA66" s="995" t="s">
        <v>379</v>
      </c>
      <c r="AB66" s="996"/>
      <c r="AC66" s="996"/>
      <c r="AD66" s="996"/>
      <c r="AE66" s="997"/>
      <c r="AF66" s="1001" t="s">
        <v>380</v>
      </c>
      <c r="AG66" s="1002"/>
      <c r="AH66" s="1002"/>
      <c r="AI66" s="1002"/>
      <c r="AJ66" s="1003"/>
      <c r="AK66" s="995" t="s">
        <v>381</v>
      </c>
      <c r="AL66" s="990"/>
      <c r="AM66" s="990"/>
      <c r="AN66" s="990"/>
      <c r="AO66" s="991"/>
      <c r="AP66" s="995" t="s">
        <v>382</v>
      </c>
      <c r="AQ66" s="996"/>
      <c r="AR66" s="996"/>
      <c r="AS66" s="996"/>
      <c r="AT66" s="997"/>
      <c r="AU66" s="995" t="s">
        <v>405</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557</v>
      </c>
      <c r="C68" s="980"/>
      <c r="D68" s="980"/>
      <c r="E68" s="980"/>
      <c r="F68" s="980"/>
      <c r="G68" s="980"/>
      <c r="H68" s="980"/>
      <c r="I68" s="980"/>
      <c r="J68" s="980"/>
      <c r="K68" s="980"/>
      <c r="L68" s="980"/>
      <c r="M68" s="980"/>
      <c r="N68" s="980"/>
      <c r="O68" s="980"/>
      <c r="P68" s="981"/>
      <c r="Q68" s="982">
        <v>43355</v>
      </c>
      <c r="R68" s="976"/>
      <c r="S68" s="976"/>
      <c r="T68" s="976"/>
      <c r="U68" s="976"/>
      <c r="V68" s="976">
        <v>40353</v>
      </c>
      <c r="W68" s="976"/>
      <c r="X68" s="976"/>
      <c r="Y68" s="976"/>
      <c r="Z68" s="976"/>
      <c r="AA68" s="976">
        <v>3002</v>
      </c>
      <c r="AB68" s="976"/>
      <c r="AC68" s="976"/>
      <c r="AD68" s="976"/>
      <c r="AE68" s="976"/>
      <c r="AF68" s="976">
        <v>11917</v>
      </c>
      <c r="AG68" s="976"/>
      <c r="AH68" s="976"/>
      <c r="AI68" s="976"/>
      <c r="AJ68" s="976"/>
      <c r="AK68" s="976">
        <v>251</v>
      </c>
      <c r="AL68" s="976"/>
      <c r="AM68" s="976"/>
      <c r="AN68" s="976"/>
      <c r="AO68" s="976"/>
      <c r="AP68" s="976">
        <v>192331</v>
      </c>
      <c r="AQ68" s="976"/>
      <c r="AR68" s="976"/>
      <c r="AS68" s="976"/>
      <c r="AT68" s="976"/>
      <c r="AU68" s="976">
        <v>2043</v>
      </c>
      <c r="AV68" s="976"/>
      <c r="AW68" s="976"/>
      <c r="AX68" s="976"/>
      <c r="AY68" s="976"/>
      <c r="AZ68" s="977" t="s">
        <v>560</v>
      </c>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558</v>
      </c>
      <c r="C69" s="969"/>
      <c r="D69" s="969"/>
      <c r="E69" s="969"/>
      <c r="F69" s="969"/>
      <c r="G69" s="969"/>
      <c r="H69" s="969"/>
      <c r="I69" s="969"/>
      <c r="J69" s="969"/>
      <c r="K69" s="969"/>
      <c r="L69" s="969"/>
      <c r="M69" s="969"/>
      <c r="N69" s="969"/>
      <c r="O69" s="969"/>
      <c r="P69" s="970"/>
      <c r="Q69" s="971">
        <v>7852</v>
      </c>
      <c r="R69" s="965"/>
      <c r="S69" s="965"/>
      <c r="T69" s="965"/>
      <c r="U69" s="965"/>
      <c r="V69" s="965">
        <v>13204</v>
      </c>
      <c r="W69" s="965"/>
      <c r="X69" s="965"/>
      <c r="Y69" s="965"/>
      <c r="Z69" s="965"/>
      <c r="AA69" s="965">
        <v>-5353</v>
      </c>
      <c r="AB69" s="965"/>
      <c r="AC69" s="965"/>
      <c r="AD69" s="965"/>
      <c r="AE69" s="965"/>
      <c r="AF69" s="965">
        <v>-5353</v>
      </c>
      <c r="AG69" s="965"/>
      <c r="AH69" s="965"/>
      <c r="AI69" s="965"/>
      <c r="AJ69" s="965"/>
      <c r="AK69" s="965">
        <v>0</v>
      </c>
      <c r="AL69" s="965"/>
      <c r="AM69" s="965"/>
      <c r="AN69" s="965"/>
      <c r="AO69" s="965"/>
      <c r="AP69" s="965">
        <v>0</v>
      </c>
      <c r="AQ69" s="965"/>
      <c r="AR69" s="965"/>
      <c r="AS69" s="965"/>
      <c r="AT69" s="965"/>
      <c r="AU69" s="965">
        <v>0</v>
      </c>
      <c r="AV69" s="965"/>
      <c r="AW69" s="965"/>
      <c r="AX69" s="965"/>
      <c r="AY69" s="965"/>
      <c r="AZ69" s="966" t="s">
        <v>561</v>
      </c>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559</v>
      </c>
      <c r="C70" s="969"/>
      <c r="D70" s="969"/>
      <c r="E70" s="969"/>
      <c r="F70" s="969"/>
      <c r="G70" s="969"/>
      <c r="H70" s="969"/>
      <c r="I70" s="969"/>
      <c r="J70" s="969"/>
      <c r="K70" s="969"/>
      <c r="L70" s="969"/>
      <c r="M70" s="969"/>
      <c r="N70" s="969"/>
      <c r="O70" s="969"/>
      <c r="P70" s="970"/>
      <c r="Q70" s="971">
        <v>727277</v>
      </c>
      <c r="R70" s="965"/>
      <c r="S70" s="965"/>
      <c r="T70" s="965"/>
      <c r="U70" s="965"/>
      <c r="V70" s="965">
        <v>706824</v>
      </c>
      <c r="W70" s="965"/>
      <c r="X70" s="965"/>
      <c r="Y70" s="965"/>
      <c r="Z70" s="965"/>
      <c r="AA70" s="965">
        <v>20453</v>
      </c>
      <c r="AB70" s="965"/>
      <c r="AC70" s="965"/>
      <c r="AD70" s="965"/>
      <c r="AE70" s="965"/>
      <c r="AF70" s="965">
        <v>20453</v>
      </c>
      <c r="AG70" s="965"/>
      <c r="AH70" s="965"/>
      <c r="AI70" s="965"/>
      <c r="AJ70" s="965"/>
      <c r="AK70" s="965">
        <v>0</v>
      </c>
      <c r="AL70" s="965"/>
      <c r="AM70" s="965"/>
      <c r="AN70" s="965"/>
      <c r="AO70" s="965"/>
      <c r="AP70" s="965">
        <v>0</v>
      </c>
      <c r="AQ70" s="965"/>
      <c r="AR70" s="965"/>
      <c r="AS70" s="965"/>
      <c r="AT70" s="965"/>
      <c r="AU70" s="965">
        <v>0</v>
      </c>
      <c r="AV70" s="965"/>
      <c r="AW70" s="965"/>
      <c r="AX70" s="965"/>
      <c r="AY70" s="965"/>
      <c r="AZ70" s="966" t="s">
        <v>560</v>
      </c>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373</v>
      </c>
      <c r="B88" s="938" t="s">
        <v>406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27017</v>
      </c>
      <c r="AG88" s="953"/>
      <c r="AH88" s="953"/>
      <c r="AI88" s="953"/>
      <c r="AJ88" s="953"/>
      <c r="AK88" s="957"/>
      <c r="AL88" s="957"/>
      <c r="AM88" s="957"/>
      <c r="AN88" s="957"/>
      <c r="AO88" s="957"/>
      <c r="AP88" s="953">
        <v>192331</v>
      </c>
      <c r="AQ88" s="953"/>
      <c r="AR88" s="953"/>
      <c r="AS88" s="953"/>
      <c r="AT88" s="953"/>
      <c r="AU88" s="953">
        <v>2043</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938" t="s">
        <v>407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103669</v>
      </c>
      <c r="CS102" s="945"/>
      <c r="CT102" s="945"/>
      <c r="CU102" s="945"/>
      <c r="CV102" s="946"/>
      <c r="CW102" s="944">
        <v>8041</v>
      </c>
      <c r="CX102" s="945"/>
      <c r="CY102" s="945"/>
      <c r="CZ102" s="945"/>
      <c r="DA102" s="946"/>
      <c r="DB102" s="944">
        <v>107545</v>
      </c>
      <c r="DC102" s="945"/>
      <c r="DD102" s="945"/>
      <c r="DE102" s="945"/>
      <c r="DF102" s="946"/>
      <c r="DG102" s="944">
        <v>0</v>
      </c>
      <c r="DH102" s="945"/>
      <c r="DI102" s="945"/>
      <c r="DJ102" s="945"/>
      <c r="DK102" s="946"/>
      <c r="DL102" s="944">
        <v>206045</v>
      </c>
      <c r="DM102" s="945"/>
      <c r="DN102" s="945"/>
      <c r="DO102" s="945"/>
      <c r="DP102" s="946"/>
      <c r="DQ102" s="944">
        <v>71964</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412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413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414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415</v>
      </c>
      <c r="AB109" s="886"/>
      <c r="AC109" s="886"/>
      <c r="AD109" s="886"/>
      <c r="AE109" s="887"/>
      <c r="AF109" s="888" t="s">
        <v>285</v>
      </c>
      <c r="AG109" s="886"/>
      <c r="AH109" s="886"/>
      <c r="AI109" s="886"/>
      <c r="AJ109" s="887"/>
      <c r="AK109" s="888" t="s">
        <v>284</v>
      </c>
      <c r="AL109" s="886"/>
      <c r="AM109" s="886"/>
      <c r="AN109" s="886"/>
      <c r="AO109" s="887"/>
      <c r="AP109" s="888" t="s">
        <v>416</v>
      </c>
      <c r="AQ109" s="886"/>
      <c r="AR109" s="886"/>
      <c r="AS109" s="886"/>
      <c r="AT109" s="917"/>
      <c r="AU109" s="885" t="s">
        <v>414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415</v>
      </c>
      <c r="BR109" s="886"/>
      <c r="BS109" s="886"/>
      <c r="BT109" s="886"/>
      <c r="BU109" s="887"/>
      <c r="BV109" s="888" t="s">
        <v>285</v>
      </c>
      <c r="BW109" s="886"/>
      <c r="BX109" s="886"/>
      <c r="BY109" s="886"/>
      <c r="BZ109" s="887"/>
      <c r="CA109" s="888" t="s">
        <v>284</v>
      </c>
      <c r="CB109" s="886"/>
      <c r="CC109" s="886"/>
      <c r="CD109" s="886"/>
      <c r="CE109" s="887"/>
      <c r="CF109" s="926" t="s">
        <v>416</v>
      </c>
      <c r="CG109" s="926"/>
      <c r="CH109" s="926"/>
      <c r="CI109" s="926"/>
      <c r="CJ109" s="926"/>
      <c r="CK109" s="888" t="s">
        <v>417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415</v>
      </c>
      <c r="DH109" s="886"/>
      <c r="DI109" s="886"/>
      <c r="DJ109" s="886"/>
      <c r="DK109" s="887"/>
      <c r="DL109" s="888" t="s">
        <v>285</v>
      </c>
      <c r="DM109" s="886"/>
      <c r="DN109" s="886"/>
      <c r="DO109" s="886"/>
      <c r="DP109" s="887"/>
      <c r="DQ109" s="888" t="s">
        <v>284</v>
      </c>
      <c r="DR109" s="886"/>
      <c r="DS109" s="886"/>
      <c r="DT109" s="886"/>
      <c r="DU109" s="887"/>
      <c r="DV109" s="888" t="s">
        <v>416</v>
      </c>
      <c r="DW109" s="886"/>
      <c r="DX109" s="886"/>
      <c r="DY109" s="886"/>
      <c r="DZ109" s="917"/>
    </row>
    <row r="110" spans="1:131" s="197" customFormat="1" ht="26.25" customHeight="1" x14ac:dyDescent="0.15">
      <c r="A110" s="755" t="s">
        <v>418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103475013</v>
      </c>
      <c r="AB110" s="871"/>
      <c r="AC110" s="871"/>
      <c r="AD110" s="871"/>
      <c r="AE110" s="872"/>
      <c r="AF110" s="873">
        <v>101188889</v>
      </c>
      <c r="AG110" s="871"/>
      <c r="AH110" s="871"/>
      <c r="AI110" s="871"/>
      <c r="AJ110" s="872"/>
      <c r="AK110" s="873">
        <v>98626350</v>
      </c>
      <c r="AL110" s="871"/>
      <c r="AM110" s="871"/>
      <c r="AN110" s="871"/>
      <c r="AO110" s="872"/>
      <c r="AP110" s="874">
        <v>14.2</v>
      </c>
      <c r="AQ110" s="875"/>
      <c r="AR110" s="875"/>
      <c r="AS110" s="875"/>
      <c r="AT110" s="876"/>
      <c r="AU110" s="918" t="s">
        <v>61</v>
      </c>
      <c r="AV110" s="919"/>
      <c r="AW110" s="919"/>
      <c r="AX110" s="919"/>
      <c r="AY110" s="920"/>
      <c r="AZ110" s="814" t="s">
        <v>419</v>
      </c>
      <c r="BA110" s="756"/>
      <c r="BB110" s="756"/>
      <c r="BC110" s="756"/>
      <c r="BD110" s="756"/>
      <c r="BE110" s="756"/>
      <c r="BF110" s="756"/>
      <c r="BG110" s="756"/>
      <c r="BH110" s="756"/>
      <c r="BI110" s="756"/>
      <c r="BJ110" s="756"/>
      <c r="BK110" s="756"/>
      <c r="BL110" s="756"/>
      <c r="BM110" s="756"/>
      <c r="BN110" s="756"/>
      <c r="BO110" s="756"/>
      <c r="BP110" s="757"/>
      <c r="BQ110" s="797">
        <v>2500035320</v>
      </c>
      <c r="BR110" s="798"/>
      <c r="BS110" s="798"/>
      <c r="BT110" s="798"/>
      <c r="BU110" s="798"/>
      <c r="BV110" s="798">
        <v>2520347237</v>
      </c>
      <c r="BW110" s="798"/>
      <c r="BX110" s="798"/>
      <c r="BY110" s="798"/>
      <c r="BZ110" s="798"/>
      <c r="CA110" s="798">
        <v>2623875629</v>
      </c>
      <c r="CB110" s="798"/>
      <c r="CC110" s="798"/>
      <c r="CD110" s="798"/>
      <c r="CE110" s="798"/>
      <c r="CF110" s="859">
        <v>376.8</v>
      </c>
      <c r="CG110" s="860"/>
      <c r="CH110" s="860"/>
      <c r="CI110" s="860"/>
      <c r="CJ110" s="860"/>
      <c r="CK110" s="914" t="s">
        <v>420</v>
      </c>
      <c r="CL110" s="862"/>
      <c r="CM110" s="867" t="s">
        <v>421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v>11822495</v>
      </c>
      <c r="DH110" s="798"/>
      <c r="DI110" s="798"/>
      <c r="DJ110" s="798"/>
      <c r="DK110" s="798"/>
      <c r="DL110" s="798">
        <v>16526427</v>
      </c>
      <c r="DM110" s="798"/>
      <c r="DN110" s="798"/>
      <c r="DO110" s="798"/>
      <c r="DP110" s="798"/>
      <c r="DQ110" s="798">
        <v>15171230</v>
      </c>
      <c r="DR110" s="798"/>
      <c r="DS110" s="798"/>
      <c r="DT110" s="798"/>
      <c r="DU110" s="798"/>
      <c r="DV110" s="799">
        <v>2.2000000000000002</v>
      </c>
      <c r="DW110" s="799"/>
      <c r="DX110" s="799"/>
      <c r="DY110" s="799"/>
      <c r="DZ110" s="800"/>
    </row>
    <row r="111" spans="1:131" s="197" customFormat="1" ht="26.25" customHeight="1" x14ac:dyDescent="0.15">
      <c r="A111" s="776" t="s">
        <v>422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v>29856000</v>
      </c>
      <c r="AB111" s="907"/>
      <c r="AC111" s="907"/>
      <c r="AD111" s="907"/>
      <c r="AE111" s="908"/>
      <c r="AF111" s="909">
        <v>38508189</v>
      </c>
      <c r="AG111" s="907"/>
      <c r="AH111" s="907"/>
      <c r="AI111" s="907"/>
      <c r="AJ111" s="908"/>
      <c r="AK111" s="909">
        <v>47404565</v>
      </c>
      <c r="AL111" s="907"/>
      <c r="AM111" s="907"/>
      <c r="AN111" s="907"/>
      <c r="AO111" s="908"/>
      <c r="AP111" s="910">
        <v>6.8</v>
      </c>
      <c r="AQ111" s="911"/>
      <c r="AR111" s="911"/>
      <c r="AS111" s="911"/>
      <c r="AT111" s="912"/>
      <c r="AU111" s="921"/>
      <c r="AV111" s="922"/>
      <c r="AW111" s="922"/>
      <c r="AX111" s="922"/>
      <c r="AY111" s="923"/>
      <c r="AZ111" s="765" t="s">
        <v>423</v>
      </c>
      <c r="BA111" s="766"/>
      <c r="BB111" s="766"/>
      <c r="BC111" s="766"/>
      <c r="BD111" s="766"/>
      <c r="BE111" s="766"/>
      <c r="BF111" s="766"/>
      <c r="BG111" s="766"/>
      <c r="BH111" s="766"/>
      <c r="BI111" s="766"/>
      <c r="BJ111" s="766"/>
      <c r="BK111" s="766"/>
      <c r="BL111" s="766"/>
      <c r="BM111" s="766"/>
      <c r="BN111" s="766"/>
      <c r="BO111" s="766"/>
      <c r="BP111" s="767"/>
      <c r="BQ111" s="768">
        <v>12672718</v>
      </c>
      <c r="BR111" s="769"/>
      <c r="BS111" s="769"/>
      <c r="BT111" s="769"/>
      <c r="BU111" s="769"/>
      <c r="BV111" s="769">
        <v>17204461</v>
      </c>
      <c r="BW111" s="769"/>
      <c r="BX111" s="769"/>
      <c r="BY111" s="769"/>
      <c r="BZ111" s="769"/>
      <c r="CA111" s="769">
        <v>15703550</v>
      </c>
      <c r="CB111" s="769"/>
      <c r="CC111" s="769"/>
      <c r="CD111" s="769"/>
      <c r="CE111" s="769"/>
      <c r="CF111" s="846">
        <v>2.2999999999999998</v>
      </c>
      <c r="CG111" s="847"/>
      <c r="CH111" s="847"/>
      <c r="CI111" s="847"/>
      <c r="CJ111" s="847"/>
      <c r="CK111" s="915"/>
      <c r="CL111" s="864"/>
      <c r="CM111" s="801" t="s">
        <v>424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425</v>
      </c>
      <c r="B112" s="901"/>
      <c r="C112" s="766" t="s">
        <v>426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79353813</v>
      </c>
      <c r="AB112" s="782"/>
      <c r="AC112" s="782"/>
      <c r="AD112" s="782"/>
      <c r="AE112" s="783"/>
      <c r="AF112" s="784">
        <v>79686863</v>
      </c>
      <c r="AG112" s="782"/>
      <c r="AH112" s="782"/>
      <c r="AI112" s="782"/>
      <c r="AJ112" s="783"/>
      <c r="AK112" s="784">
        <v>78840900</v>
      </c>
      <c r="AL112" s="782"/>
      <c r="AM112" s="782"/>
      <c r="AN112" s="782"/>
      <c r="AO112" s="783"/>
      <c r="AP112" s="752">
        <v>11.3</v>
      </c>
      <c r="AQ112" s="753"/>
      <c r="AR112" s="753"/>
      <c r="AS112" s="753"/>
      <c r="AT112" s="754"/>
      <c r="AU112" s="921"/>
      <c r="AV112" s="922"/>
      <c r="AW112" s="922"/>
      <c r="AX112" s="922"/>
      <c r="AY112" s="923"/>
      <c r="AZ112" s="765" t="s">
        <v>427</v>
      </c>
      <c r="BA112" s="766"/>
      <c r="BB112" s="766"/>
      <c r="BC112" s="766"/>
      <c r="BD112" s="766"/>
      <c r="BE112" s="766"/>
      <c r="BF112" s="766"/>
      <c r="BG112" s="766"/>
      <c r="BH112" s="766"/>
      <c r="BI112" s="766"/>
      <c r="BJ112" s="766"/>
      <c r="BK112" s="766"/>
      <c r="BL112" s="766"/>
      <c r="BM112" s="766"/>
      <c r="BN112" s="766"/>
      <c r="BO112" s="766"/>
      <c r="BP112" s="767"/>
      <c r="BQ112" s="768">
        <v>854933864</v>
      </c>
      <c r="BR112" s="769"/>
      <c r="BS112" s="769"/>
      <c r="BT112" s="769"/>
      <c r="BU112" s="769"/>
      <c r="BV112" s="769">
        <v>788742009</v>
      </c>
      <c r="BW112" s="769"/>
      <c r="BX112" s="769"/>
      <c r="BY112" s="769"/>
      <c r="BZ112" s="769"/>
      <c r="CA112" s="769">
        <v>745136696</v>
      </c>
      <c r="CB112" s="769"/>
      <c r="CC112" s="769"/>
      <c r="CD112" s="769"/>
      <c r="CE112" s="769"/>
      <c r="CF112" s="846">
        <v>107</v>
      </c>
      <c r="CG112" s="847"/>
      <c r="CH112" s="847"/>
      <c r="CI112" s="847"/>
      <c r="CJ112" s="847"/>
      <c r="CK112" s="915"/>
      <c r="CL112" s="864"/>
      <c r="CM112" s="801" t="s">
        <v>428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429</v>
      </c>
      <c r="DH112" s="769"/>
      <c r="DI112" s="769"/>
      <c r="DJ112" s="769"/>
      <c r="DK112" s="769"/>
      <c r="DL112" s="769" t="s">
        <v>429</v>
      </c>
      <c r="DM112" s="769"/>
      <c r="DN112" s="769"/>
      <c r="DO112" s="769"/>
      <c r="DP112" s="769"/>
      <c r="DQ112" s="769" t="s">
        <v>429</v>
      </c>
      <c r="DR112" s="769"/>
      <c r="DS112" s="769"/>
      <c r="DT112" s="769"/>
      <c r="DU112" s="769"/>
      <c r="DV112" s="821" t="s">
        <v>429</v>
      </c>
      <c r="DW112" s="821"/>
      <c r="DX112" s="821"/>
      <c r="DY112" s="821"/>
      <c r="DZ112" s="822"/>
    </row>
    <row r="113" spans="1:130" s="197" customFormat="1" ht="26.25" customHeight="1" x14ac:dyDescent="0.15">
      <c r="A113" s="902"/>
      <c r="B113" s="903"/>
      <c r="C113" s="766" t="s">
        <v>430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66892562</v>
      </c>
      <c r="AB113" s="907"/>
      <c r="AC113" s="907"/>
      <c r="AD113" s="907"/>
      <c r="AE113" s="908"/>
      <c r="AF113" s="909">
        <v>65397141</v>
      </c>
      <c r="AG113" s="907"/>
      <c r="AH113" s="907"/>
      <c r="AI113" s="907"/>
      <c r="AJ113" s="908"/>
      <c r="AK113" s="909">
        <v>63038802</v>
      </c>
      <c r="AL113" s="907"/>
      <c r="AM113" s="907"/>
      <c r="AN113" s="907"/>
      <c r="AO113" s="908"/>
      <c r="AP113" s="910">
        <v>9.1</v>
      </c>
      <c r="AQ113" s="911"/>
      <c r="AR113" s="911"/>
      <c r="AS113" s="911"/>
      <c r="AT113" s="912"/>
      <c r="AU113" s="921"/>
      <c r="AV113" s="922"/>
      <c r="AW113" s="922"/>
      <c r="AX113" s="922"/>
      <c r="AY113" s="923"/>
      <c r="AZ113" s="765" t="s">
        <v>431</v>
      </c>
      <c r="BA113" s="766"/>
      <c r="BB113" s="766"/>
      <c r="BC113" s="766"/>
      <c r="BD113" s="766"/>
      <c r="BE113" s="766"/>
      <c r="BF113" s="766"/>
      <c r="BG113" s="766"/>
      <c r="BH113" s="766"/>
      <c r="BI113" s="766"/>
      <c r="BJ113" s="766"/>
      <c r="BK113" s="766"/>
      <c r="BL113" s="766"/>
      <c r="BM113" s="766"/>
      <c r="BN113" s="766"/>
      <c r="BO113" s="766"/>
      <c r="BP113" s="767"/>
      <c r="BQ113" s="768">
        <v>3295000</v>
      </c>
      <c r="BR113" s="769"/>
      <c r="BS113" s="769"/>
      <c r="BT113" s="769"/>
      <c r="BU113" s="769"/>
      <c r="BV113" s="769">
        <v>2652000</v>
      </c>
      <c r="BW113" s="769"/>
      <c r="BX113" s="769"/>
      <c r="BY113" s="769"/>
      <c r="BZ113" s="769"/>
      <c r="CA113" s="769">
        <v>2043000</v>
      </c>
      <c r="CB113" s="769"/>
      <c r="CC113" s="769"/>
      <c r="CD113" s="769"/>
      <c r="CE113" s="769"/>
      <c r="CF113" s="846">
        <v>0.3</v>
      </c>
      <c r="CG113" s="847"/>
      <c r="CH113" s="847"/>
      <c r="CI113" s="847"/>
      <c r="CJ113" s="847"/>
      <c r="CK113" s="915"/>
      <c r="CL113" s="864"/>
      <c r="CM113" s="801" t="s">
        <v>432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429</v>
      </c>
      <c r="DH113" s="782"/>
      <c r="DI113" s="782"/>
      <c r="DJ113" s="782"/>
      <c r="DK113" s="783"/>
      <c r="DL113" s="784" t="s">
        <v>429</v>
      </c>
      <c r="DM113" s="782"/>
      <c r="DN113" s="782"/>
      <c r="DO113" s="782"/>
      <c r="DP113" s="783"/>
      <c r="DQ113" s="784" t="s">
        <v>429</v>
      </c>
      <c r="DR113" s="782"/>
      <c r="DS113" s="782"/>
      <c r="DT113" s="782"/>
      <c r="DU113" s="783"/>
      <c r="DV113" s="752" t="s">
        <v>429</v>
      </c>
      <c r="DW113" s="753"/>
      <c r="DX113" s="753"/>
      <c r="DY113" s="753"/>
      <c r="DZ113" s="754"/>
    </row>
    <row r="114" spans="1:130" s="197" customFormat="1" ht="26.25" customHeight="1" x14ac:dyDescent="0.15">
      <c r="A114" s="902"/>
      <c r="B114" s="903"/>
      <c r="C114" s="766" t="s">
        <v>433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429</v>
      </c>
      <c r="AB114" s="782"/>
      <c r="AC114" s="782"/>
      <c r="AD114" s="782"/>
      <c r="AE114" s="783"/>
      <c r="AF114" s="784" t="s">
        <v>429</v>
      </c>
      <c r="AG114" s="782"/>
      <c r="AH114" s="782"/>
      <c r="AI114" s="782"/>
      <c r="AJ114" s="783"/>
      <c r="AK114" s="784" t="s">
        <v>429</v>
      </c>
      <c r="AL114" s="782"/>
      <c r="AM114" s="782"/>
      <c r="AN114" s="782"/>
      <c r="AO114" s="783"/>
      <c r="AP114" s="752" t="s">
        <v>429</v>
      </c>
      <c r="AQ114" s="753"/>
      <c r="AR114" s="753"/>
      <c r="AS114" s="753"/>
      <c r="AT114" s="754"/>
      <c r="AU114" s="921"/>
      <c r="AV114" s="922"/>
      <c r="AW114" s="922"/>
      <c r="AX114" s="922"/>
      <c r="AY114" s="923"/>
      <c r="AZ114" s="765" t="s">
        <v>434</v>
      </c>
      <c r="BA114" s="766"/>
      <c r="BB114" s="766"/>
      <c r="BC114" s="766"/>
      <c r="BD114" s="766"/>
      <c r="BE114" s="766"/>
      <c r="BF114" s="766"/>
      <c r="BG114" s="766"/>
      <c r="BH114" s="766"/>
      <c r="BI114" s="766"/>
      <c r="BJ114" s="766"/>
      <c r="BK114" s="766"/>
      <c r="BL114" s="766"/>
      <c r="BM114" s="766"/>
      <c r="BN114" s="766"/>
      <c r="BO114" s="766"/>
      <c r="BP114" s="767"/>
      <c r="BQ114" s="768">
        <v>181912359</v>
      </c>
      <c r="BR114" s="769"/>
      <c r="BS114" s="769"/>
      <c r="BT114" s="769"/>
      <c r="BU114" s="769"/>
      <c r="BV114" s="769">
        <v>180488873</v>
      </c>
      <c r="BW114" s="769"/>
      <c r="BX114" s="769"/>
      <c r="BY114" s="769"/>
      <c r="BZ114" s="769"/>
      <c r="CA114" s="769">
        <v>169246537</v>
      </c>
      <c r="CB114" s="769"/>
      <c r="CC114" s="769"/>
      <c r="CD114" s="769"/>
      <c r="CE114" s="769"/>
      <c r="CF114" s="846">
        <v>24.3</v>
      </c>
      <c r="CG114" s="847"/>
      <c r="CH114" s="847"/>
      <c r="CI114" s="847"/>
      <c r="CJ114" s="847"/>
      <c r="CK114" s="915"/>
      <c r="CL114" s="864"/>
      <c r="CM114" s="801" t="s">
        <v>435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429</v>
      </c>
      <c r="DH114" s="782"/>
      <c r="DI114" s="782"/>
      <c r="DJ114" s="782"/>
      <c r="DK114" s="783"/>
      <c r="DL114" s="784" t="s">
        <v>429</v>
      </c>
      <c r="DM114" s="782"/>
      <c r="DN114" s="782"/>
      <c r="DO114" s="782"/>
      <c r="DP114" s="783"/>
      <c r="DQ114" s="784" t="s">
        <v>429</v>
      </c>
      <c r="DR114" s="782"/>
      <c r="DS114" s="782"/>
      <c r="DT114" s="782"/>
      <c r="DU114" s="783"/>
      <c r="DV114" s="752" t="s">
        <v>429</v>
      </c>
      <c r="DW114" s="753"/>
      <c r="DX114" s="753"/>
      <c r="DY114" s="753"/>
      <c r="DZ114" s="754"/>
    </row>
    <row r="115" spans="1:130" s="197" customFormat="1" ht="26.25" customHeight="1" x14ac:dyDescent="0.15">
      <c r="A115" s="902"/>
      <c r="B115" s="903"/>
      <c r="C115" s="766" t="s">
        <v>436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1012225</v>
      </c>
      <c r="AB115" s="907"/>
      <c r="AC115" s="907"/>
      <c r="AD115" s="907"/>
      <c r="AE115" s="908"/>
      <c r="AF115" s="909">
        <v>1308310</v>
      </c>
      <c r="AG115" s="907"/>
      <c r="AH115" s="907"/>
      <c r="AI115" s="907"/>
      <c r="AJ115" s="908"/>
      <c r="AK115" s="909">
        <v>1648785</v>
      </c>
      <c r="AL115" s="907"/>
      <c r="AM115" s="907"/>
      <c r="AN115" s="907"/>
      <c r="AO115" s="908"/>
      <c r="AP115" s="910">
        <v>0.2</v>
      </c>
      <c r="AQ115" s="911"/>
      <c r="AR115" s="911"/>
      <c r="AS115" s="911"/>
      <c r="AT115" s="912"/>
      <c r="AU115" s="921"/>
      <c r="AV115" s="922"/>
      <c r="AW115" s="922"/>
      <c r="AX115" s="922"/>
      <c r="AY115" s="923"/>
      <c r="AZ115" s="765" t="s">
        <v>437</v>
      </c>
      <c r="BA115" s="766"/>
      <c r="BB115" s="766"/>
      <c r="BC115" s="766"/>
      <c r="BD115" s="766"/>
      <c r="BE115" s="766"/>
      <c r="BF115" s="766"/>
      <c r="BG115" s="766"/>
      <c r="BH115" s="766"/>
      <c r="BI115" s="766"/>
      <c r="BJ115" s="766"/>
      <c r="BK115" s="766"/>
      <c r="BL115" s="766"/>
      <c r="BM115" s="766"/>
      <c r="BN115" s="766"/>
      <c r="BO115" s="766"/>
      <c r="BP115" s="767"/>
      <c r="BQ115" s="768">
        <v>248451426</v>
      </c>
      <c r="BR115" s="769"/>
      <c r="BS115" s="769"/>
      <c r="BT115" s="769"/>
      <c r="BU115" s="769"/>
      <c r="BV115" s="769">
        <v>234717326</v>
      </c>
      <c r="BW115" s="769"/>
      <c r="BX115" s="769"/>
      <c r="BY115" s="769"/>
      <c r="BZ115" s="769"/>
      <c r="CA115" s="769">
        <v>81408773</v>
      </c>
      <c r="CB115" s="769"/>
      <c r="CC115" s="769"/>
      <c r="CD115" s="769"/>
      <c r="CE115" s="769"/>
      <c r="CF115" s="846">
        <v>11.7</v>
      </c>
      <c r="CG115" s="847"/>
      <c r="CH115" s="847"/>
      <c r="CI115" s="847"/>
      <c r="CJ115" s="847"/>
      <c r="CK115" s="915"/>
      <c r="CL115" s="864"/>
      <c r="CM115" s="765" t="s">
        <v>438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429</v>
      </c>
      <c r="DH115" s="782"/>
      <c r="DI115" s="782"/>
      <c r="DJ115" s="782"/>
      <c r="DK115" s="783"/>
      <c r="DL115" s="784" t="s">
        <v>429</v>
      </c>
      <c r="DM115" s="782"/>
      <c r="DN115" s="782"/>
      <c r="DO115" s="782"/>
      <c r="DP115" s="783"/>
      <c r="DQ115" s="784" t="s">
        <v>429</v>
      </c>
      <c r="DR115" s="782"/>
      <c r="DS115" s="782"/>
      <c r="DT115" s="782"/>
      <c r="DU115" s="783"/>
      <c r="DV115" s="752" t="s">
        <v>429</v>
      </c>
      <c r="DW115" s="753"/>
      <c r="DX115" s="753"/>
      <c r="DY115" s="753"/>
      <c r="DZ115" s="754"/>
    </row>
    <row r="116" spans="1:130" s="197" customFormat="1" ht="26.25" customHeight="1" x14ac:dyDescent="0.15">
      <c r="A116" s="904"/>
      <c r="B116" s="905"/>
      <c r="C116" s="844" t="s">
        <v>439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650</v>
      </c>
      <c r="AB116" s="782"/>
      <c r="AC116" s="782"/>
      <c r="AD116" s="782"/>
      <c r="AE116" s="783"/>
      <c r="AF116" s="784">
        <v>1285</v>
      </c>
      <c r="AG116" s="782"/>
      <c r="AH116" s="782"/>
      <c r="AI116" s="782"/>
      <c r="AJ116" s="783"/>
      <c r="AK116" s="784">
        <v>249</v>
      </c>
      <c r="AL116" s="782"/>
      <c r="AM116" s="782"/>
      <c r="AN116" s="782"/>
      <c r="AO116" s="783"/>
      <c r="AP116" s="752">
        <v>0</v>
      </c>
      <c r="AQ116" s="753"/>
      <c r="AR116" s="753"/>
      <c r="AS116" s="753"/>
      <c r="AT116" s="754"/>
      <c r="AU116" s="921"/>
      <c r="AV116" s="922"/>
      <c r="AW116" s="922"/>
      <c r="AX116" s="922"/>
      <c r="AY116" s="923"/>
      <c r="AZ116" s="765" t="s">
        <v>440</v>
      </c>
      <c r="BA116" s="766"/>
      <c r="BB116" s="766"/>
      <c r="BC116" s="766"/>
      <c r="BD116" s="766"/>
      <c r="BE116" s="766"/>
      <c r="BF116" s="766"/>
      <c r="BG116" s="766"/>
      <c r="BH116" s="766"/>
      <c r="BI116" s="766"/>
      <c r="BJ116" s="766"/>
      <c r="BK116" s="766"/>
      <c r="BL116" s="766"/>
      <c r="BM116" s="766"/>
      <c r="BN116" s="766"/>
      <c r="BO116" s="766"/>
      <c r="BP116" s="767"/>
      <c r="BQ116" s="768" t="s">
        <v>429</v>
      </c>
      <c r="BR116" s="769"/>
      <c r="BS116" s="769"/>
      <c r="BT116" s="769"/>
      <c r="BU116" s="769"/>
      <c r="BV116" s="769" t="s">
        <v>429</v>
      </c>
      <c r="BW116" s="769"/>
      <c r="BX116" s="769"/>
      <c r="BY116" s="769"/>
      <c r="BZ116" s="769"/>
      <c r="CA116" s="769" t="s">
        <v>429</v>
      </c>
      <c r="CB116" s="769"/>
      <c r="CC116" s="769"/>
      <c r="CD116" s="769"/>
      <c r="CE116" s="769"/>
      <c r="CF116" s="846" t="s">
        <v>429</v>
      </c>
      <c r="CG116" s="847"/>
      <c r="CH116" s="847"/>
      <c r="CI116" s="847"/>
      <c r="CJ116" s="847"/>
      <c r="CK116" s="915"/>
      <c r="CL116" s="864"/>
      <c r="CM116" s="801" t="s">
        <v>441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429</v>
      </c>
      <c r="DH116" s="782"/>
      <c r="DI116" s="782"/>
      <c r="DJ116" s="782"/>
      <c r="DK116" s="783"/>
      <c r="DL116" s="784" t="s">
        <v>429</v>
      </c>
      <c r="DM116" s="782"/>
      <c r="DN116" s="782"/>
      <c r="DO116" s="782"/>
      <c r="DP116" s="783"/>
      <c r="DQ116" s="784" t="s">
        <v>429</v>
      </c>
      <c r="DR116" s="782"/>
      <c r="DS116" s="782"/>
      <c r="DT116" s="782"/>
      <c r="DU116" s="783"/>
      <c r="DV116" s="752" t="s">
        <v>429</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442</v>
      </c>
      <c r="Z117" s="887"/>
      <c r="AA117" s="892">
        <v>280590263</v>
      </c>
      <c r="AB117" s="893"/>
      <c r="AC117" s="893"/>
      <c r="AD117" s="893"/>
      <c r="AE117" s="894"/>
      <c r="AF117" s="896">
        <v>286090677</v>
      </c>
      <c r="AG117" s="893"/>
      <c r="AH117" s="893"/>
      <c r="AI117" s="893"/>
      <c r="AJ117" s="894"/>
      <c r="AK117" s="896">
        <v>289559651</v>
      </c>
      <c r="AL117" s="893"/>
      <c r="AM117" s="893"/>
      <c r="AN117" s="893"/>
      <c r="AO117" s="894"/>
      <c r="AP117" s="897"/>
      <c r="AQ117" s="898"/>
      <c r="AR117" s="898"/>
      <c r="AS117" s="898"/>
      <c r="AT117" s="899"/>
      <c r="AU117" s="921"/>
      <c r="AV117" s="922"/>
      <c r="AW117" s="922"/>
      <c r="AX117" s="922"/>
      <c r="AY117" s="923"/>
      <c r="AZ117" s="843" t="s">
        <v>443</v>
      </c>
      <c r="BA117" s="844"/>
      <c r="BB117" s="844"/>
      <c r="BC117" s="844"/>
      <c r="BD117" s="844"/>
      <c r="BE117" s="844"/>
      <c r="BF117" s="844"/>
      <c r="BG117" s="844"/>
      <c r="BH117" s="844"/>
      <c r="BI117" s="844"/>
      <c r="BJ117" s="844"/>
      <c r="BK117" s="844"/>
      <c r="BL117" s="844"/>
      <c r="BM117" s="844"/>
      <c r="BN117" s="844"/>
      <c r="BO117" s="844"/>
      <c r="BP117" s="845"/>
      <c r="BQ117" s="855">
        <v>1502506</v>
      </c>
      <c r="BR117" s="856"/>
      <c r="BS117" s="856"/>
      <c r="BT117" s="856"/>
      <c r="BU117" s="856"/>
      <c r="BV117" s="856">
        <v>1502506</v>
      </c>
      <c r="BW117" s="856"/>
      <c r="BX117" s="856"/>
      <c r="BY117" s="856"/>
      <c r="BZ117" s="856"/>
      <c r="CA117" s="856">
        <v>1502506</v>
      </c>
      <c r="CB117" s="856"/>
      <c r="CC117" s="856"/>
      <c r="CD117" s="856"/>
      <c r="CE117" s="856"/>
      <c r="CF117" s="846">
        <v>0.2</v>
      </c>
      <c r="CG117" s="847"/>
      <c r="CH117" s="847"/>
      <c r="CI117" s="847"/>
      <c r="CJ117" s="847"/>
      <c r="CK117" s="915"/>
      <c r="CL117" s="864"/>
      <c r="CM117" s="801" t="s">
        <v>444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445</v>
      </c>
      <c r="DH117" s="782"/>
      <c r="DI117" s="782"/>
      <c r="DJ117" s="782"/>
      <c r="DK117" s="783"/>
      <c r="DL117" s="784" t="s">
        <v>445</v>
      </c>
      <c r="DM117" s="782"/>
      <c r="DN117" s="782"/>
      <c r="DO117" s="782"/>
      <c r="DP117" s="783"/>
      <c r="DQ117" s="784" t="s">
        <v>445</v>
      </c>
      <c r="DR117" s="782"/>
      <c r="DS117" s="782"/>
      <c r="DT117" s="782"/>
      <c r="DU117" s="783"/>
      <c r="DV117" s="752" t="s">
        <v>445</v>
      </c>
      <c r="DW117" s="753"/>
      <c r="DX117" s="753"/>
      <c r="DY117" s="753"/>
      <c r="DZ117" s="754"/>
    </row>
    <row r="118" spans="1:130" s="197" customFormat="1" ht="26.25" customHeight="1" x14ac:dyDescent="0.15">
      <c r="A118" s="885" t="s">
        <v>417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415</v>
      </c>
      <c r="AB118" s="886"/>
      <c r="AC118" s="886"/>
      <c r="AD118" s="886"/>
      <c r="AE118" s="887"/>
      <c r="AF118" s="888" t="s">
        <v>285</v>
      </c>
      <c r="AG118" s="886"/>
      <c r="AH118" s="886"/>
      <c r="AI118" s="886"/>
      <c r="AJ118" s="887"/>
      <c r="AK118" s="888" t="s">
        <v>284</v>
      </c>
      <c r="AL118" s="886"/>
      <c r="AM118" s="886"/>
      <c r="AN118" s="886"/>
      <c r="AO118" s="887"/>
      <c r="AP118" s="889" t="s">
        <v>416</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446</v>
      </c>
      <c r="BP118" s="836"/>
      <c r="BQ118" s="855">
        <v>3802803193</v>
      </c>
      <c r="BR118" s="856"/>
      <c r="BS118" s="856"/>
      <c r="BT118" s="856"/>
      <c r="BU118" s="856"/>
      <c r="BV118" s="856">
        <v>3745654412</v>
      </c>
      <c r="BW118" s="856"/>
      <c r="BX118" s="856"/>
      <c r="BY118" s="856"/>
      <c r="BZ118" s="856"/>
      <c r="CA118" s="856">
        <v>3638916691</v>
      </c>
      <c r="CB118" s="856"/>
      <c r="CC118" s="856"/>
      <c r="CD118" s="856"/>
      <c r="CE118" s="856"/>
      <c r="CF118" s="741"/>
      <c r="CG118" s="742"/>
      <c r="CH118" s="742"/>
      <c r="CI118" s="742"/>
      <c r="CJ118" s="839"/>
      <c r="CK118" s="915"/>
      <c r="CL118" s="864"/>
      <c r="CM118" s="801" t="s">
        <v>447</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420</v>
      </c>
      <c r="B119" s="862"/>
      <c r="C119" s="867" t="s">
        <v>421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v>1012225</v>
      </c>
      <c r="AB119" s="871"/>
      <c r="AC119" s="871"/>
      <c r="AD119" s="871"/>
      <c r="AE119" s="872"/>
      <c r="AF119" s="873">
        <v>1308310</v>
      </c>
      <c r="AG119" s="871"/>
      <c r="AH119" s="871"/>
      <c r="AI119" s="871"/>
      <c r="AJ119" s="872"/>
      <c r="AK119" s="873">
        <v>1648785</v>
      </c>
      <c r="AL119" s="871"/>
      <c r="AM119" s="871"/>
      <c r="AN119" s="871"/>
      <c r="AO119" s="872"/>
      <c r="AP119" s="874">
        <v>0.2</v>
      </c>
      <c r="AQ119" s="875"/>
      <c r="AR119" s="875"/>
      <c r="AS119" s="875"/>
      <c r="AT119" s="876"/>
      <c r="AU119" s="877" t="s">
        <v>448</v>
      </c>
      <c r="AV119" s="878"/>
      <c r="AW119" s="878"/>
      <c r="AX119" s="878"/>
      <c r="AY119" s="879"/>
      <c r="AZ119" s="814" t="s">
        <v>449</v>
      </c>
      <c r="BA119" s="756"/>
      <c r="BB119" s="756"/>
      <c r="BC119" s="756"/>
      <c r="BD119" s="756"/>
      <c r="BE119" s="756"/>
      <c r="BF119" s="756"/>
      <c r="BG119" s="756"/>
      <c r="BH119" s="756"/>
      <c r="BI119" s="756"/>
      <c r="BJ119" s="756"/>
      <c r="BK119" s="756"/>
      <c r="BL119" s="756"/>
      <c r="BM119" s="756"/>
      <c r="BN119" s="756"/>
      <c r="BO119" s="756"/>
      <c r="BP119" s="757"/>
      <c r="BQ119" s="797">
        <v>156618409</v>
      </c>
      <c r="BR119" s="798"/>
      <c r="BS119" s="798"/>
      <c r="BT119" s="798"/>
      <c r="BU119" s="798"/>
      <c r="BV119" s="798">
        <v>186548170</v>
      </c>
      <c r="BW119" s="798"/>
      <c r="BX119" s="798"/>
      <c r="BY119" s="798"/>
      <c r="BZ119" s="798"/>
      <c r="CA119" s="798">
        <v>158909857</v>
      </c>
      <c r="CB119" s="798"/>
      <c r="CC119" s="798"/>
      <c r="CD119" s="798"/>
      <c r="CE119" s="798"/>
      <c r="CF119" s="859">
        <v>22.8</v>
      </c>
      <c r="CG119" s="860"/>
      <c r="CH119" s="860"/>
      <c r="CI119" s="860"/>
      <c r="CJ119" s="860"/>
      <c r="CK119" s="916"/>
      <c r="CL119" s="866"/>
      <c r="CM119" s="823" t="s">
        <v>450</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850223</v>
      </c>
      <c r="DH119" s="715"/>
      <c r="DI119" s="715"/>
      <c r="DJ119" s="715"/>
      <c r="DK119" s="716"/>
      <c r="DL119" s="717">
        <v>678034</v>
      </c>
      <c r="DM119" s="715"/>
      <c r="DN119" s="715"/>
      <c r="DO119" s="715"/>
      <c r="DP119" s="716"/>
      <c r="DQ119" s="717">
        <v>532320</v>
      </c>
      <c r="DR119" s="715"/>
      <c r="DS119" s="715"/>
      <c r="DT119" s="715"/>
      <c r="DU119" s="716"/>
      <c r="DV119" s="805">
        <v>0.1</v>
      </c>
      <c r="DW119" s="806"/>
      <c r="DX119" s="806"/>
      <c r="DY119" s="806"/>
      <c r="DZ119" s="807"/>
    </row>
    <row r="120" spans="1:130" s="197" customFormat="1" ht="26.25" customHeight="1" x14ac:dyDescent="0.15">
      <c r="A120" s="863"/>
      <c r="B120" s="864"/>
      <c r="C120" s="801" t="s">
        <v>424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451</v>
      </c>
      <c r="BA120" s="766"/>
      <c r="BB120" s="766"/>
      <c r="BC120" s="766"/>
      <c r="BD120" s="766"/>
      <c r="BE120" s="766"/>
      <c r="BF120" s="766"/>
      <c r="BG120" s="766"/>
      <c r="BH120" s="766"/>
      <c r="BI120" s="766"/>
      <c r="BJ120" s="766"/>
      <c r="BK120" s="766"/>
      <c r="BL120" s="766"/>
      <c r="BM120" s="766"/>
      <c r="BN120" s="766"/>
      <c r="BO120" s="766"/>
      <c r="BP120" s="767"/>
      <c r="BQ120" s="768">
        <v>797695117</v>
      </c>
      <c r="BR120" s="769"/>
      <c r="BS120" s="769"/>
      <c r="BT120" s="769"/>
      <c r="BU120" s="769"/>
      <c r="BV120" s="769">
        <v>770652058</v>
      </c>
      <c r="BW120" s="769"/>
      <c r="BX120" s="769"/>
      <c r="BY120" s="769"/>
      <c r="BZ120" s="769"/>
      <c r="CA120" s="769">
        <v>695266565</v>
      </c>
      <c r="CB120" s="769"/>
      <c r="CC120" s="769"/>
      <c r="CD120" s="769"/>
      <c r="CE120" s="769"/>
      <c r="CF120" s="846">
        <v>99.8</v>
      </c>
      <c r="CG120" s="847"/>
      <c r="CH120" s="847"/>
      <c r="CI120" s="847"/>
      <c r="CJ120" s="847"/>
      <c r="CK120" s="848" t="s">
        <v>452</v>
      </c>
      <c r="CL120" s="808"/>
      <c r="CM120" s="808"/>
      <c r="CN120" s="808"/>
      <c r="CO120" s="809"/>
      <c r="CP120" s="852" t="s">
        <v>393</v>
      </c>
      <c r="CQ120" s="853"/>
      <c r="CR120" s="853"/>
      <c r="CS120" s="853"/>
      <c r="CT120" s="853"/>
      <c r="CU120" s="853"/>
      <c r="CV120" s="853"/>
      <c r="CW120" s="853"/>
      <c r="CX120" s="853"/>
      <c r="CY120" s="853"/>
      <c r="CZ120" s="853"/>
      <c r="DA120" s="853"/>
      <c r="DB120" s="853"/>
      <c r="DC120" s="853"/>
      <c r="DD120" s="853"/>
      <c r="DE120" s="853"/>
      <c r="DF120" s="854"/>
      <c r="DG120" s="797">
        <v>496536742</v>
      </c>
      <c r="DH120" s="798"/>
      <c r="DI120" s="798"/>
      <c r="DJ120" s="798"/>
      <c r="DK120" s="798"/>
      <c r="DL120" s="798">
        <v>469537077</v>
      </c>
      <c r="DM120" s="798"/>
      <c r="DN120" s="798"/>
      <c r="DO120" s="798"/>
      <c r="DP120" s="798"/>
      <c r="DQ120" s="798">
        <v>458916317</v>
      </c>
      <c r="DR120" s="798"/>
      <c r="DS120" s="798"/>
      <c r="DT120" s="798"/>
      <c r="DU120" s="798"/>
      <c r="DV120" s="799">
        <v>65.900000000000006</v>
      </c>
      <c r="DW120" s="799"/>
      <c r="DX120" s="799"/>
      <c r="DY120" s="799"/>
      <c r="DZ120" s="800"/>
    </row>
    <row r="121" spans="1:130" s="197" customFormat="1" ht="26.25" customHeight="1" x14ac:dyDescent="0.15">
      <c r="A121" s="863"/>
      <c r="B121" s="864"/>
      <c r="C121" s="840" t="s">
        <v>453</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454</v>
      </c>
      <c r="BA121" s="844"/>
      <c r="BB121" s="844"/>
      <c r="BC121" s="844"/>
      <c r="BD121" s="844"/>
      <c r="BE121" s="844"/>
      <c r="BF121" s="844"/>
      <c r="BG121" s="844"/>
      <c r="BH121" s="844"/>
      <c r="BI121" s="844"/>
      <c r="BJ121" s="844"/>
      <c r="BK121" s="844"/>
      <c r="BL121" s="844"/>
      <c r="BM121" s="844"/>
      <c r="BN121" s="844"/>
      <c r="BO121" s="844"/>
      <c r="BP121" s="845"/>
      <c r="BQ121" s="855">
        <v>1393811957</v>
      </c>
      <c r="BR121" s="856"/>
      <c r="BS121" s="856"/>
      <c r="BT121" s="856"/>
      <c r="BU121" s="856"/>
      <c r="BV121" s="856">
        <v>1408845018</v>
      </c>
      <c r="BW121" s="856"/>
      <c r="BX121" s="856"/>
      <c r="BY121" s="856"/>
      <c r="BZ121" s="856"/>
      <c r="CA121" s="856">
        <v>1400501937</v>
      </c>
      <c r="CB121" s="856"/>
      <c r="CC121" s="856"/>
      <c r="CD121" s="856"/>
      <c r="CE121" s="856"/>
      <c r="CF121" s="857">
        <v>201.1</v>
      </c>
      <c r="CG121" s="858"/>
      <c r="CH121" s="858"/>
      <c r="CI121" s="858"/>
      <c r="CJ121" s="858"/>
      <c r="CK121" s="849"/>
      <c r="CL121" s="810"/>
      <c r="CM121" s="810"/>
      <c r="CN121" s="810"/>
      <c r="CO121" s="811"/>
      <c r="CP121" s="826" t="s">
        <v>395</v>
      </c>
      <c r="CQ121" s="827"/>
      <c r="CR121" s="827"/>
      <c r="CS121" s="827"/>
      <c r="CT121" s="827"/>
      <c r="CU121" s="827"/>
      <c r="CV121" s="827"/>
      <c r="CW121" s="827"/>
      <c r="CX121" s="827"/>
      <c r="CY121" s="827"/>
      <c r="CZ121" s="827"/>
      <c r="DA121" s="827"/>
      <c r="DB121" s="827"/>
      <c r="DC121" s="827"/>
      <c r="DD121" s="827"/>
      <c r="DE121" s="827"/>
      <c r="DF121" s="828"/>
      <c r="DG121" s="768">
        <v>140939953</v>
      </c>
      <c r="DH121" s="769"/>
      <c r="DI121" s="769"/>
      <c r="DJ121" s="769"/>
      <c r="DK121" s="769"/>
      <c r="DL121" s="769">
        <v>125112113</v>
      </c>
      <c r="DM121" s="769"/>
      <c r="DN121" s="769"/>
      <c r="DO121" s="769"/>
      <c r="DP121" s="769"/>
      <c r="DQ121" s="769">
        <v>110849689</v>
      </c>
      <c r="DR121" s="769"/>
      <c r="DS121" s="769"/>
      <c r="DT121" s="769"/>
      <c r="DU121" s="769"/>
      <c r="DV121" s="821">
        <v>15.9</v>
      </c>
      <c r="DW121" s="821"/>
      <c r="DX121" s="821"/>
      <c r="DY121" s="821"/>
      <c r="DZ121" s="822"/>
    </row>
    <row r="122" spans="1:130" s="197" customFormat="1" ht="26.25" customHeight="1" x14ac:dyDescent="0.15">
      <c r="A122" s="863"/>
      <c r="B122" s="864"/>
      <c r="C122" s="801" t="s">
        <v>435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455</v>
      </c>
      <c r="BP122" s="836"/>
      <c r="BQ122" s="837">
        <v>2348125483</v>
      </c>
      <c r="BR122" s="838"/>
      <c r="BS122" s="838"/>
      <c r="BT122" s="838"/>
      <c r="BU122" s="838"/>
      <c r="BV122" s="838">
        <v>2366045246</v>
      </c>
      <c r="BW122" s="838"/>
      <c r="BX122" s="838"/>
      <c r="BY122" s="838"/>
      <c r="BZ122" s="838"/>
      <c r="CA122" s="838">
        <v>2254678359</v>
      </c>
      <c r="CB122" s="838"/>
      <c r="CC122" s="838"/>
      <c r="CD122" s="838"/>
      <c r="CE122" s="838"/>
      <c r="CF122" s="741"/>
      <c r="CG122" s="742"/>
      <c r="CH122" s="742"/>
      <c r="CI122" s="742"/>
      <c r="CJ122" s="839"/>
      <c r="CK122" s="849"/>
      <c r="CL122" s="810"/>
      <c r="CM122" s="810"/>
      <c r="CN122" s="810"/>
      <c r="CO122" s="811"/>
      <c r="CP122" s="826" t="s">
        <v>392</v>
      </c>
      <c r="CQ122" s="827"/>
      <c r="CR122" s="827"/>
      <c r="CS122" s="827"/>
      <c r="CT122" s="827"/>
      <c r="CU122" s="827"/>
      <c r="CV122" s="827"/>
      <c r="CW122" s="827"/>
      <c r="CX122" s="827"/>
      <c r="CY122" s="827"/>
      <c r="CZ122" s="827"/>
      <c r="DA122" s="827"/>
      <c r="DB122" s="827"/>
      <c r="DC122" s="827"/>
      <c r="DD122" s="827"/>
      <c r="DE122" s="827"/>
      <c r="DF122" s="828"/>
      <c r="DG122" s="768">
        <v>130793844</v>
      </c>
      <c r="DH122" s="769"/>
      <c r="DI122" s="769"/>
      <c r="DJ122" s="769"/>
      <c r="DK122" s="769"/>
      <c r="DL122" s="769">
        <v>112123820</v>
      </c>
      <c r="DM122" s="769"/>
      <c r="DN122" s="769"/>
      <c r="DO122" s="769"/>
      <c r="DP122" s="769"/>
      <c r="DQ122" s="769">
        <v>108954533</v>
      </c>
      <c r="DR122" s="769"/>
      <c r="DS122" s="769"/>
      <c r="DT122" s="769"/>
      <c r="DU122" s="769"/>
      <c r="DV122" s="821">
        <v>15.6</v>
      </c>
      <c r="DW122" s="821"/>
      <c r="DX122" s="821"/>
      <c r="DY122" s="821"/>
      <c r="DZ122" s="822"/>
    </row>
    <row r="123" spans="1:130" s="197" customFormat="1" ht="26.25" customHeight="1" thickBot="1" x14ac:dyDescent="0.2">
      <c r="A123" s="863"/>
      <c r="B123" s="864"/>
      <c r="C123" s="801" t="s">
        <v>441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456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213</v>
      </c>
      <c r="BR123" s="830"/>
      <c r="BS123" s="830"/>
      <c r="BT123" s="830"/>
      <c r="BU123" s="830"/>
      <c r="BV123" s="830">
        <v>200.4</v>
      </c>
      <c r="BW123" s="830"/>
      <c r="BX123" s="830"/>
      <c r="BY123" s="830"/>
      <c r="BZ123" s="830"/>
      <c r="CA123" s="830">
        <v>198.7</v>
      </c>
      <c r="CB123" s="830"/>
      <c r="CC123" s="830"/>
      <c r="CD123" s="830"/>
      <c r="CE123" s="830"/>
      <c r="CF123" s="728"/>
      <c r="CG123" s="729"/>
      <c r="CH123" s="729"/>
      <c r="CI123" s="729"/>
      <c r="CJ123" s="831"/>
      <c r="CK123" s="849"/>
      <c r="CL123" s="810"/>
      <c r="CM123" s="810"/>
      <c r="CN123" s="810"/>
      <c r="CO123" s="811"/>
      <c r="CP123" s="826" t="s">
        <v>457</v>
      </c>
      <c r="CQ123" s="827"/>
      <c r="CR123" s="827"/>
      <c r="CS123" s="827"/>
      <c r="CT123" s="827"/>
      <c r="CU123" s="827"/>
      <c r="CV123" s="827"/>
      <c r="CW123" s="827"/>
      <c r="CX123" s="827"/>
      <c r="CY123" s="827"/>
      <c r="CZ123" s="827"/>
      <c r="DA123" s="827"/>
      <c r="DB123" s="827"/>
      <c r="DC123" s="827"/>
      <c r="DD123" s="827"/>
      <c r="DE123" s="827"/>
      <c r="DF123" s="828"/>
      <c r="DG123" s="781">
        <v>48112433</v>
      </c>
      <c r="DH123" s="782"/>
      <c r="DI123" s="782"/>
      <c r="DJ123" s="782"/>
      <c r="DK123" s="783"/>
      <c r="DL123" s="784">
        <v>45853770</v>
      </c>
      <c r="DM123" s="782"/>
      <c r="DN123" s="782"/>
      <c r="DO123" s="782"/>
      <c r="DP123" s="783"/>
      <c r="DQ123" s="784">
        <v>40997423</v>
      </c>
      <c r="DR123" s="782"/>
      <c r="DS123" s="782"/>
      <c r="DT123" s="782"/>
      <c r="DU123" s="783"/>
      <c r="DV123" s="752">
        <v>5.9</v>
      </c>
      <c r="DW123" s="753"/>
      <c r="DX123" s="753"/>
      <c r="DY123" s="753"/>
      <c r="DZ123" s="754"/>
    </row>
    <row r="124" spans="1:130" s="197" customFormat="1" ht="26.25" customHeight="1" x14ac:dyDescent="0.15">
      <c r="A124" s="863"/>
      <c r="B124" s="864"/>
      <c r="C124" s="801" t="s">
        <v>444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458</v>
      </c>
      <c r="AB124" s="782"/>
      <c r="AC124" s="782"/>
      <c r="AD124" s="782"/>
      <c r="AE124" s="783"/>
      <c r="AF124" s="784" t="s">
        <v>458</v>
      </c>
      <c r="AG124" s="782"/>
      <c r="AH124" s="782"/>
      <c r="AI124" s="782"/>
      <c r="AJ124" s="783"/>
      <c r="AK124" s="784" t="s">
        <v>458</v>
      </c>
      <c r="AL124" s="782"/>
      <c r="AM124" s="782"/>
      <c r="AN124" s="782"/>
      <c r="AO124" s="783"/>
      <c r="AP124" s="752" t="s">
        <v>458</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459</v>
      </c>
      <c r="CQ124" s="827"/>
      <c r="CR124" s="827"/>
      <c r="CS124" s="827"/>
      <c r="CT124" s="827"/>
      <c r="CU124" s="827"/>
      <c r="CV124" s="827"/>
      <c r="CW124" s="827"/>
      <c r="CX124" s="827"/>
      <c r="CY124" s="827"/>
      <c r="CZ124" s="827"/>
      <c r="DA124" s="827"/>
      <c r="DB124" s="827"/>
      <c r="DC124" s="827"/>
      <c r="DD124" s="827"/>
      <c r="DE124" s="827"/>
      <c r="DF124" s="828"/>
      <c r="DG124" s="714">
        <v>33961295</v>
      </c>
      <c r="DH124" s="715"/>
      <c r="DI124" s="715"/>
      <c r="DJ124" s="715"/>
      <c r="DK124" s="716"/>
      <c r="DL124" s="717">
        <v>32111668</v>
      </c>
      <c r="DM124" s="715"/>
      <c r="DN124" s="715"/>
      <c r="DO124" s="715"/>
      <c r="DP124" s="716"/>
      <c r="DQ124" s="717">
        <v>22243231</v>
      </c>
      <c r="DR124" s="715"/>
      <c r="DS124" s="715"/>
      <c r="DT124" s="715"/>
      <c r="DU124" s="716"/>
      <c r="DV124" s="805">
        <v>3.2</v>
      </c>
      <c r="DW124" s="806"/>
      <c r="DX124" s="806"/>
      <c r="DY124" s="806"/>
      <c r="DZ124" s="807"/>
    </row>
    <row r="125" spans="1:130" s="197" customFormat="1" ht="26.25" customHeight="1" thickBot="1" x14ac:dyDescent="0.2">
      <c r="A125" s="863"/>
      <c r="B125" s="864"/>
      <c r="C125" s="801" t="s">
        <v>447</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458</v>
      </c>
      <c r="AB125" s="782"/>
      <c r="AC125" s="782"/>
      <c r="AD125" s="782"/>
      <c r="AE125" s="783"/>
      <c r="AF125" s="784" t="s">
        <v>458</v>
      </c>
      <c r="AG125" s="782"/>
      <c r="AH125" s="782"/>
      <c r="AI125" s="782"/>
      <c r="AJ125" s="783"/>
      <c r="AK125" s="784" t="s">
        <v>458</v>
      </c>
      <c r="AL125" s="782"/>
      <c r="AM125" s="782"/>
      <c r="AN125" s="782"/>
      <c r="AO125" s="783"/>
      <c r="AP125" s="752" t="s">
        <v>458</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460</v>
      </c>
      <c r="CL125" s="808"/>
      <c r="CM125" s="808"/>
      <c r="CN125" s="808"/>
      <c r="CO125" s="809"/>
      <c r="CP125" s="814" t="s">
        <v>461</v>
      </c>
      <c r="CQ125" s="756"/>
      <c r="CR125" s="756"/>
      <c r="CS125" s="756"/>
      <c r="CT125" s="756"/>
      <c r="CU125" s="756"/>
      <c r="CV125" s="756"/>
      <c r="CW125" s="756"/>
      <c r="CX125" s="756"/>
      <c r="CY125" s="756"/>
      <c r="CZ125" s="756"/>
      <c r="DA125" s="756"/>
      <c r="DB125" s="756"/>
      <c r="DC125" s="756"/>
      <c r="DD125" s="756"/>
      <c r="DE125" s="756"/>
      <c r="DF125" s="757"/>
      <c r="DG125" s="797" t="s">
        <v>458</v>
      </c>
      <c r="DH125" s="798"/>
      <c r="DI125" s="798"/>
      <c r="DJ125" s="798"/>
      <c r="DK125" s="798"/>
      <c r="DL125" s="798" t="s">
        <v>458</v>
      </c>
      <c r="DM125" s="798"/>
      <c r="DN125" s="798"/>
      <c r="DO125" s="798"/>
      <c r="DP125" s="798"/>
      <c r="DQ125" s="798" t="s">
        <v>458</v>
      </c>
      <c r="DR125" s="798"/>
      <c r="DS125" s="798"/>
      <c r="DT125" s="798"/>
      <c r="DU125" s="798"/>
      <c r="DV125" s="799" t="s">
        <v>458</v>
      </c>
      <c r="DW125" s="799"/>
      <c r="DX125" s="799"/>
      <c r="DY125" s="799"/>
      <c r="DZ125" s="800"/>
    </row>
    <row r="126" spans="1:130" s="197" customFormat="1" ht="26.25" customHeight="1" x14ac:dyDescent="0.15">
      <c r="A126" s="863"/>
      <c r="B126" s="864"/>
      <c r="C126" s="801" t="s">
        <v>450</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458</v>
      </c>
      <c r="AB126" s="782"/>
      <c r="AC126" s="782"/>
      <c r="AD126" s="782"/>
      <c r="AE126" s="783"/>
      <c r="AF126" s="784" t="s">
        <v>458</v>
      </c>
      <c r="AG126" s="782"/>
      <c r="AH126" s="782"/>
      <c r="AI126" s="782"/>
      <c r="AJ126" s="783"/>
      <c r="AK126" s="784" t="s">
        <v>458</v>
      </c>
      <c r="AL126" s="782"/>
      <c r="AM126" s="782"/>
      <c r="AN126" s="782"/>
      <c r="AO126" s="783"/>
      <c r="AP126" s="752" t="s">
        <v>458</v>
      </c>
      <c r="AQ126" s="753"/>
      <c r="AR126" s="753"/>
      <c r="AS126" s="753"/>
      <c r="AT126" s="754"/>
      <c r="AU126" s="233"/>
      <c r="AV126" s="233"/>
      <c r="AW126" s="233"/>
      <c r="AX126" s="804" t="s">
        <v>462</v>
      </c>
      <c r="AY126" s="762"/>
      <c r="AZ126" s="762"/>
      <c r="BA126" s="762"/>
      <c r="BB126" s="762"/>
      <c r="BC126" s="762"/>
      <c r="BD126" s="762"/>
      <c r="BE126" s="763"/>
      <c r="BF126" s="761" t="s">
        <v>463</v>
      </c>
      <c r="BG126" s="762"/>
      <c r="BH126" s="762"/>
      <c r="BI126" s="762"/>
      <c r="BJ126" s="762"/>
      <c r="BK126" s="762"/>
      <c r="BL126" s="763"/>
      <c r="BM126" s="761" t="s">
        <v>464</v>
      </c>
      <c r="BN126" s="762"/>
      <c r="BO126" s="762"/>
      <c r="BP126" s="762"/>
      <c r="BQ126" s="762"/>
      <c r="BR126" s="762"/>
      <c r="BS126" s="763"/>
      <c r="BT126" s="761" t="s">
        <v>465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466</v>
      </c>
      <c r="CQ126" s="766"/>
      <c r="CR126" s="766"/>
      <c r="CS126" s="766"/>
      <c r="CT126" s="766"/>
      <c r="CU126" s="766"/>
      <c r="CV126" s="766"/>
      <c r="CW126" s="766"/>
      <c r="CX126" s="766"/>
      <c r="CY126" s="766"/>
      <c r="CZ126" s="766"/>
      <c r="DA126" s="766"/>
      <c r="DB126" s="766"/>
      <c r="DC126" s="766"/>
      <c r="DD126" s="766"/>
      <c r="DE126" s="766"/>
      <c r="DF126" s="767"/>
      <c r="DG126" s="768">
        <v>145483979</v>
      </c>
      <c r="DH126" s="769"/>
      <c r="DI126" s="769"/>
      <c r="DJ126" s="769"/>
      <c r="DK126" s="769"/>
      <c r="DL126" s="769">
        <v>138470204</v>
      </c>
      <c r="DM126" s="769"/>
      <c r="DN126" s="769"/>
      <c r="DO126" s="769"/>
      <c r="DP126" s="769"/>
      <c r="DQ126" s="769" t="s">
        <v>458</v>
      </c>
      <c r="DR126" s="769"/>
      <c r="DS126" s="769"/>
      <c r="DT126" s="769"/>
      <c r="DU126" s="769"/>
      <c r="DV126" s="821" t="s">
        <v>458</v>
      </c>
      <c r="DW126" s="821"/>
      <c r="DX126" s="821"/>
      <c r="DY126" s="821"/>
      <c r="DZ126" s="822"/>
    </row>
    <row r="127" spans="1:130" s="197" customFormat="1" ht="26.25" customHeight="1" thickBot="1" x14ac:dyDescent="0.2">
      <c r="A127" s="865"/>
      <c r="B127" s="866"/>
      <c r="C127" s="823" t="s">
        <v>467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458</v>
      </c>
      <c r="AB127" s="782"/>
      <c r="AC127" s="782"/>
      <c r="AD127" s="782"/>
      <c r="AE127" s="783"/>
      <c r="AF127" s="784" t="s">
        <v>458</v>
      </c>
      <c r="AG127" s="782"/>
      <c r="AH127" s="782"/>
      <c r="AI127" s="782"/>
      <c r="AJ127" s="783"/>
      <c r="AK127" s="784" t="s">
        <v>458</v>
      </c>
      <c r="AL127" s="782"/>
      <c r="AM127" s="782"/>
      <c r="AN127" s="782"/>
      <c r="AO127" s="783"/>
      <c r="AP127" s="752" t="s">
        <v>458</v>
      </c>
      <c r="AQ127" s="753"/>
      <c r="AR127" s="753"/>
      <c r="AS127" s="753"/>
      <c r="AT127" s="754"/>
      <c r="AU127" s="233"/>
      <c r="AV127" s="233"/>
      <c r="AW127" s="233"/>
      <c r="AX127" s="755" t="s">
        <v>468</v>
      </c>
      <c r="AY127" s="756"/>
      <c r="AZ127" s="756"/>
      <c r="BA127" s="756"/>
      <c r="BB127" s="756"/>
      <c r="BC127" s="756"/>
      <c r="BD127" s="756"/>
      <c r="BE127" s="757"/>
      <c r="BF127" s="758" t="s">
        <v>458</v>
      </c>
      <c r="BG127" s="759"/>
      <c r="BH127" s="759"/>
      <c r="BI127" s="759"/>
      <c r="BJ127" s="759"/>
      <c r="BK127" s="759"/>
      <c r="BL127" s="760"/>
      <c r="BM127" s="758">
        <v>11.25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469</v>
      </c>
      <c r="CQ127" s="750"/>
      <c r="CR127" s="750"/>
      <c r="CS127" s="750"/>
      <c r="CT127" s="750"/>
      <c r="CU127" s="750"/>
      <c r="CV127" s="750"/>
      <c r="CW127" s="750"/>
      <c r="CX127" s="750"/>
      <c r="CY127" s="750"/>
      <c r="CZ127" s="750"/>
      <c r="DA127" s="750"/>
      <c r="DB127" s="750"/>
      <c r="DC127" s="750"/>
      <c r="DD127" s="750"/>
      <c r="DE127" s="750"/>
      <c r="DF127" s="751"/>
      <c r="DG127" s="817">
        <v>102967447</v>
      </c>
      <c r="DH127" s="818"/>
      <c r="DI127" s="818"/>
      <c r="DJ127" s="818"/>
      <c r="DK127" s="818"/>
      <c r="DL127" s="818">
        <v>96247122</v>
      </c>
      <c r="DM127" s="818"/>
      <c r="DN127" s="818"/>
      <c r="DO127" s="818"/>
      <c r="DP127" s="818"/>
      <c r="DQ127" s="818">
        <v>81408773</v>
      </c>
      <c r="DR127" s="818"/>
      <c r="DS127" s="818"/>
      <c r="DT127" s="818"/>
      <c r="DU127" s="818"/>
      <c r="DV127" s="819">
        <v>11.7</v>
      </c>
      <c r="DW127" s="819"/>
      <c r="DX127" s="819"/>
      <c r="DY127" s="819"/>
      <c r="DZ127" s="820"/>
    </row>
    <row r="128" spans="1:130" s="197" customFormat="1" ht="26.25" customHeight="1" x14ac:dyDescent="0.15">
      <c r="A128" s="793" t="s">
        <v>470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471</v>
      </c>
      <c r="X128" s="795"/>
      <c r="Y128" s="795"/>
      <c r="Z128" s="796"/>
      <c r="AA128" s="721">
        <v>66044631</v>
      </c>
      <c r="AB128" s="722"/>
      <c r="AC128" s="722"/>
      <c r="AD128" s="722"/>
      <c r="AE128" s="723"/>
      <c r="AF128" s="724">
        <v>63574896</v>
      </c>
      <c r="AG128" s="722"/>
      <c r="AH128" s="722"/>
      <c r="AI128" s="722"/>
      <c r="AJ128" s="723"/>
      <c r="AK128" s="724">
        <v>59997117</v>
      </c>
      <c r="AL128" s="722"/>
      <c r="AM128" s="722"/>
      <c r="AN128" s="722"/>
      <c r="AO128" s="723"/>
      <c r="AP128" s="725"/>
      <c r="AQ128" s="726"/>
      <c r="AR128" s="726"/>
      <c r="AS128" s="726"/>
      <c r="AT128" s="727"/>
      <c r="AU128" s="235"/>
      <c r="AV128" s="235"/>
      <c r="AW128" s="235"/>
      <c r="AX128" s="770" t="s">
        <v>472</v>
      </c>
      <c r="AY128" s="766"/>
      <c r="AZ128" s="766"/>
      <c r="BA128" s="766"/>
      <c r="BB128" s="766"/>
      <c r="BC128" s="766"/>
      <c r="BD128" s="766"/>
      <c r="BE128" s="767"/>
      <c r="BF128" s="788" t="s">
        <v>429</v>
      </c>
      <c r="BG128" s="789"/>
      <c r="BH128" s="789"/>
      <c r="BI128" s="789"/>
      <c r="BJ128" s="789"/>
      <c r="BK128" s="789"/>
      <c r="BL128" s="790"/>
      <c r="BM128" s="788">
        <v>16.25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473</v>
      </c>
      <c r="X129" s="779"/>
      <c r="Y129" s="779"/>
      <c r="Z129" s="780"/>
      <c r="AA129" s="781">
        <v>796964209</v>
      </c>
      <c r="AB129" s="782"/>
      <c r="AC129" s="782"/>
      <c r="AD129" s="782"/>
      <c r="AE129" s="783"/>
      <c r="AF129" s="784">
        <v>802711136</v>
      </c>
      <c r="AG129" s="782"/>
      <c r="AH129" s="782"/>
      <c r="AI129" s="782"/>
      <c r="AJ129" s="783"/>
      <c r="AK129" s="784">
        <v>814600213</v>
      </c>
      <c r="AL129" s="782"/>
      <c r="AM129" s="782"/>
      <c r="AN129" s="782"/>
      <c r="AO129" s="783"/>
      <c r="AP129" s="785"/>
      <c r="AQ129" s="786"/>
      <c r="AR129" s="786"/>
      <c r="AS129" s="786"/>
      <c r="AT129" s="787"/>
      <c r="AU129" s="235"/>
      <c r="AV129" s="235"/>
      <c r="AW129" s="235"/>
      <c r="AX129" s="770" t="s">
        <v>474</v>
      </c>
      <c r="AY129" s="766"/>
      <c r="AZ129" s="766"/>
      <c r="BA129" s="766"/>
      <c r="BB129" s="766"/>
      <c r="BC129" s="766"/>
      <c r="BD129" s="766"/>
      <c r="BE129" s="767"/>
      <c r="BF129" s="771">
        <v>15.4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475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476</v>
      </c>
      <c r="X130" s="779"/>
      <c r="Y130" s="779"/>
      <c r="Z130" s="780"/>
      <c r="AA130" s="781">
        <v>114078375</v>
      </c>
      <c r="AB130" s="782"/>
      <c r="AC130" s="782"/>
      <c r="AD130" s="782"/>
      <c r="AE130" s="783"/>
      <c r="AF130" s="784">
        <v>114393220</v>
      </c>
      <c r="AG130" s="782"/>
      <c r="AH130" s="782"/>
      <c r="AI130" s="782"/>
      <c r="AJ130" s="783"/>
      <c r="AK130" s="784">
        <v>118203660</v>
      </c>
      <c r="AL130" s="782"/>
      <c r="AM130" s="782"/>
      <c r="AN130" s="782"/>
      <c r="AO130" s="783"/>
      <c r="AP130" s="785"/>
      <c r="AQ130" s="786"/>
      <c r="AR130" s="786"/>
      <c r="AS130" s="786"/>
      <c r="AT130" s="787"/>
      <c r="AU130" s="235"/>
      <c r="AV130" s="235"/>
      <c r="AW130" s="235"/>
      <c r="AX130" s="749" t="s">
        <v>477</v>
      </c>
      <c r="AY130" s="750"/>
      <c r="AZ130" s="750"/>
      <c r="BA130" s="750"/>
      <c r="BB130" s="750"/>
      <c r="BC130" s="750"/>
      <c r="BD130" s="750"/>
      <c r="BE130" s="751"/>
      <c r="BF130" s="703">
        <v>198.7</v>
      </c>
      <c r="BG130" s="704"/>
      <c r="BH130" s="704"/>
      <c r="BI130" s="704"/>
      <c r="BJ130" s="704"/>
      <c r="BK130" s="704"/>
      <c r="BL130" s="705"/>
      <c r="BM130" s="703">
        <v>400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478</v>
      </c>
      <c r="X131" s="712"/>
      <c r="Y131" s="712"/>
      <c r="Z131" s="713"/>
      <c r="AA131" s="714">
        <v>682885834</v>
      </c>
      <c r="AB131" s="715"/>
      <c r="AC131" s="715"/>
      <c r="AD131" s="715"/>
      <c r="AE131" s="716"/>
      <c r="AF131" s="717">
        <v>688317916</v>
      </c>
      <c r="AG131" s="715"/>
      <c r="AH131" s="715"/>
      <c r="AI131" s="715"/>
      <c r="AJ131" s="716"/>
      <c r="AK131" s="717">
        <v>696396553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480</v>
      </c>
      <c r="W132" s="735"/>
      <c r="X132" s="735"/>
      <c r="Y132" s="735"/>
      <c r="Z132" s="736"/>
      <c r="AA132" s="737">
        <v>14.712160089999999</v>
      </c>
      <c r="AB132" s="738"/>
      <c r="AC132" s="738"/>
      <c r="AD132" s="738"/>
      <c r="AE132" s="739"/>
      <c r="AF132" s="740">
        <v>15.70823004</v>
      </c>
      <c r="AG132" s="738"/>
      <c r="AH132" s="738"/>
      <c r="AI132" s="738"/>
      <c r="AJ132" s="739"/>
      <c r="AK132" s="740">
        <v>15.990727379999999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481</v>
      </c>
      <c r="W133" s="744"/>
      <c r="X133" s="744"/>
      <c r="Y133" s="744"/>
      <c r="Z133" s="745"/>
      <c r="AA133" s="746">
        <v>16.3</v>
      </c>
      <c r="AB133" s="747"/>
      <c r="AC133" s="747"/>
      <c r="AD133" s="747"/>
      <c r="AE133" s="748"/>
      <c r="AF133" s="746">
        <v>15.4</v>
      </c>
      <c r="AG133" s="747"/>
      <c r="AH133" s="747"/>
      <c r="AI133" s="747"/>
      <c r="AJ133" s="748"/>
      <c r="AK133" s="746">
        <v>15.4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482</v>
      </c>
      <c r="B5" s="246"/>
      <c r="C5" s="246"/>
      <c r="D5" s="246"/>
      <c r="E5" s="246"/>
      <c r="F5" s="246"/>
      <c r="G5" s="246"/>
      <c r="H5" s="246"/>
      <c r="I5" s="246"/>
      <c r="J5" s="246"/>
      <c r="K5" s="246"/>
      <c r="L5" s="246"/>
      <c r="M5" s="246"/>
      <c r="N5" s="246"/>
      <c r="O5" s="247"/>
    </row>
    <row r="6" spans="1:16" x14ac:dyDescent="0.15">
      <c r="A6" s="248"/>
      <c r="B6" s="244"/>
      <c r="C6" s="244"/>
      <c r="D6" s="244"/>
      <c r="E6" s="244"/>
      <c r="F6" s="244"/>
      <c r="G6" s="249" t="s">
        <v>483</v>
      </c>
      <c r="H6" s="249"/>
      <c r="I6" s="249"/>
      <c r="J6" s="249"/>
      <c r="K6" s="244"/>
      <c r="L6" s="244"/>
      <c r="M6" s="244"/>
      <c r="N6" s="244"/>
    </row>
    <row r="7" spans="1:16" x14ac:dyDescent="0.15">
      <c r="A7" s="248"/>
      <c r="B7" s="244"/>
      <c r="C7" s="244"/>
      <c r="D7" s="244"/>
      <c r="E7" s="244"/>
      <c r="F7" s="244"/>
      <c r="G7" s="251"/>
      <c r="H7" s="252"/>
      <c r="I7" s="252"/>
      <c r="J7" s="253"/>
      <c r="K7" s="1126" t="s">
        <v>484</v>
      </c>
      <c r="L7" s="254"/>
      <c r="M7" s="255" t="s">
        <v>485</v>
      </c>
      <c r="N7" s="256"/>
    </row>
    <row r="8" spans="1:16" x14ac:dyDescent="0.15">
      <c r="A8" s="248"/>
      <c r="B8" s="244"/>
      <c r="C8" s="244"/>
      <c r="D8" s="244"/>
      <c r="E8" s="244"/>
      <c r="F8" s="244"/>
      <c r="G8" s="257"/>
      <c r="H8" s="258"/>
      <c r="I8" s="258"/>
      <c r="J8" s="259"/>
      <c r="K8" s="1127"/>
      <c r="L8" s="260" t="s">
        <v>486</v>
      </c>
      <c r="M8" s="261" t="s">
        <v>487</v>
      </c>
      <c r="N8" s="262" t="s">
        <v>488</v>
      </c>
    </row>
    <row r="9" spans="1:16" x14ac:dyDescent="0.15">
      <c r="A9" s="248"/>
      <c r="B9" s="244"/>
      <c r="C9" s="244"/>
      <c r="D9" s="244"/>
      <c r="E9" s="244"/>
      <c r="F9" s="244"/>
      <c r="G9" s="1140" t="s">
        <v>489</v>
      </c>
      <c r="H9" s="1141"/>
      <c r="I9" s="1141"/>
      <c r="J9" s="1142"/>
      <c r="K9" s="263">
        <v>191374989</v>
      </c>
      <c r="L9" s="264">
        <v>51525</v>
      </c>
      <c r="M9" s="265">
        <v>62396</v>
      </c>
      <c r="N9" s="266">
        <v>-17.399999999999999</v>
      </c>
    </row>
    <row r="10" spans="1:16" x14ac:dyDescent="0.15">
      <c r="A10" s="248"/>
      <c r="B10" s="244"/>
      <c r="C10" s="244"/>
      <c r="D10" s="244"/>
      <c r="E10" s="244"/>
      <c r="F10" s="244"/>
      <c r="G10" s="1140" t="s">
        <v>490</v>
      </c>
      <c r="H10" s="1141"/>
      <c r="I10" s="1141"/>
      <c r="J10" s="1142"/>
      <c r="K10" s="267">
        <v>3922136</v>
      </c>
      <c r="L10" s="268">
        <v>1056</v>
      </c>
      <c r="M10" s="269">
        <v>1393</v>
      </c>
      <c r="N10" s="270">
        <v>-24.2</v>
      </c>
    </row>
    <row r="11" spans="1:16" ht="13.5" customHeight="1" x14ac:dyDescent="0.15">
      <c r="A11" s="248"/>
      <c r="B11" s="244"/>
      <c r="C11" s="244"/>
      <c r="D11" s="244"/>
      <c r="E11" s="244"/>
      <c r="F11" s="244"/>
      <c r="G11" s="1140" t="s">
        <v>491</v>
      </c>
      <c r="H11" s="1141"/>
      <c r="I11" s="1141"/>
      <c r="J11" s="1142"/>
      <c r="K11" s="267">
        <v>398</v>
      </c>
      <c r="L11" s="268">
        <v>0</v>
      </c>
      <c r="M11" s="269">
        <v>62</v>
      </c>
      <c r="N11" s="270">
        <v>-100</v>
      </c>
    </row>
    <row r="12" spans="1:16" ht="13.5" customHeight="1" x14ac:dyDescent="0.15">
      <c r="A12" s="248"/>
      <c r="B12" s="244"/>
      <c r="C12" s="244"/>
      <c r="D12" s="244"/>
      <c r="E12" s="244"/>
      <c r="F12" s="244"/>
      <c r="G12" s="1140" t="s">
        <v>492</v>
      </c>
      <c r="H12" s="1141"/>
      <c r="I12" s="1141"/>
      <c r="J12" s="1142"/>
      <c r="K12" s="267">
        <v>3322119</v>
      </c>
      <c r="L12" s="268">
        <v>894</v>
      </c>
      <c r="M12" s="269">
        <v>1508</v>
      </c>
      <c r="N12" s="270">
        <v>-40.700000000000003</v>
      </c>
    </row>
    <row r="13" spans="1:16" ht="13.5" customHeight="1" x14ac:dyDescent="0.15">
      <c r="A13" s="248"/>
      <c r="B13" s="244"/>
      <c r="C13" s="244"/>
      <c r="D13" s="244"/>
      <c r="E13" s="244"/>
      <c r="F13" s="244"/>
      <c r="G13" s="1140" t="s">
        <v>493</v>
      </c>
      <c r="H13" s="1141"/>
      <c r="I13" s="1141"/>
      <c r="J13" s="1142"/>
      <c r="K13" s="267" t="s">
        <v>494</v>
      </c>
      <c r="L13" s="268" t="s">
        <v>494</v>
      </c>
      <c r="M13" s="269">
        <v>25</v>
      </c>
      <c r="N13" s="270" t="s">
        <v>494</v>
      </c>
    </row>
    <row r="14" spans="1:16" ht="13.5" customHeight="1" x14ac:dyDescent="0.15">
      <c r="A14" s="248"/>
      <c r="B14" s="244"/>
      <c r="C14" s="244"/>
      <c r="D14" s="244"/>
      <c r="E14" s="244"/>
      <c r="F14" s="244"/>
      <c r="G14" s="1140" t="s">
        <v>495</v>
      </c>
      <c r="H14" s="1141"/>
      <c r="I14" s="1141"/>
      <c r="J14" s="1142"/>
      <c r="K14" s="267">
        <v>7118385</v>
      </c>
      <c r="L14" s="268">
        <v>1917</v>
      </c>
      <c r="M14" s="269">
        <v>1888</v>
      </c>
      <c r="N14" s="270">
        <v>1.5</v>
      </c>
    </row>
    <row r="15" spans="1:16" ht="13.5" customHeight="1" x14ac:dyDescent="0.15">
      <c r="A15" s="248"/>
      <c r="B15" s="244"/>
      <c r="C15" s="244"/>
      <c r="D15" s="244"/>
      <c r="E15" s="244"/>
      <c r="F15" s="244"/>
      <c r="G15" s="1140" t="s">
        <v>496</v>
      </c>
      <c r="H15" s="1141"/>
      <c r="I15" s="1141"/>
      <c r="J15" s="1142"/>
      <c r="K15" s="267">
        <v>4366585</v>
      </c>
      <c r="L15" s="268">
        <v>1176</v>
      </c>
      <c r="M15" s="269">
        <v>1209</v>
      </c>
      <c r="N15" s="270">
        <v>-2.7</v>
      </c>
    </row>
    <row r="16" spans="1:16" x14ac:dyDescent="0.15">
      <c r="A16" s="248"/>
      <c r="B16" s="244"/>
      <c r="C16" s="244"/>
      <c r="D16" s="244"/>
      <c r="E16" s="244"/>
      <c r="F16" s="244"/>
      <c r="G16" s="1143" t="s">
        <v>497</v>
      </c>
      <c r="H16" s="1144"/>
      <c r="I16" s="1144"/>
      <c r="J16" s="1145"/>
      <c r="K16" s="268">
        <v>-15640247</v>
      </c>
      <c r="L16" s="268">
        <v>-4211</v>
      </c>
      <c r="M16" s="269">
        <v>-6084</v>
      </c>
      <c r="N16" s="270">
        <v>-30.8</v>
      </c>
    </row>
    <row r="17" spans="1:16" x14ac:dyDescent="0.15">
      <c r="A17" s="248"/>
      <c r="B17" s="244"/>
      <c r="C17" s="244"/>
      <c r="D17" s="244"/>
      <c r="E17" s="244"/>
      <c r="F17" s="244"/>
      <c r="G17" s="1143" t="s">
        <v>169</v>
      </c>
      <c r="H17" s="1144"/>
      <c r="I17" s="1144"/>
      <c r="J17" s="1145"/>
      <c r="K17" s="268">
        <v>194464365</v>
      </c>
      <c r="L17" s="268">
        <v>52357</v>
      </c>
      <c r="M17" s="269">
        <v>62398</v>
      </c>
      <c r="N17" s="270">
        <v>-16.100000000000001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498</v>
      </c>
      <c r="H19" s="244"/>
      <c r="I19" s="244"/>
      <c r="J19" s="244"/>
      <c r="K19" s="244"/>
      <c r="L19" s="244"/>
      <c r="M19" s="244"/>
      <c r="N19" s="244"/>
    </row>
    <row r="20" spans="1:16" x14ac:dyDescent="0.15">
      <c r="A20" s="248"/>
      <c r="B20" s="244"/>
      <c r="C20" s="244"/>
      <c r="D20" s="244"/>
      <c r="E20" s="244"/>
      <c r="F20" s="244"/>
      <c r="G20" s="272"/>
      <c r="H20" s="273"/>
      <c r="I20" s="273"/>
      <c r="J20" s="274"/>
      <c r="K20" s="275" t="s">
        <v>499</v>
      </c>
      <c r="L20" s="276" t="s">
        <v>500</v>
      </c>
      <c r="M20" s="277" t="s">
        <v>501</v>
      </c>
      <c r="N20" s="278"/>
    </row>
    <row r="21" spans="1:16" s="284" customFormat="1" x14ac:dyDescent="0.15">
      <c r="A21" s="279"/>
      <c r="B21" s="249"/>
      <c r="C21" s="249"/>
      <c r="D21" s="249"/>
      <c r="E21" s="249"/>
      <c r="F21" s="249"/>
      <c r="G21" s="1137" t="s">
        <v>502</v>
      </c>
      <c r="H21" s="1138"/>
      <c r="I21" s="1138"/>
      <c r="J21" s="1139"/>
      <c r="K21" s="280">
        <v>5.34</v>
      </c>
      <c r="L21" s="281">
        <v>6.59</v>
      </c>
      <c r="M21" s="282">
        <v>-1.25</v>
      </c>
      <c r="N21" s="249"/>
      <c r="O21" s="283"/>
      <c r="P21" s="279"/>
    </row>
    <row r="22" spans="1:16" s="284" customFormat="1" x14ac:dyDescent="0.15">
      <c r="A22" s="279"/>
      <c r="B22" s="249"/>
      <c r="C22" s="249"/>
      <c r="D22" s="249"/>
      <c r="E22" s="249"/>
      <c r="F22" s="249"/>
      <c r="G22" s="1137" t="s">
        <v>503</v>
      </c>
      <c r="H22" s="1138"/>
      <c r="I22" s="1138"/>
      <c r="J22" s="1139"/>
      <c r="K22" s="285">
        <v>103.4</v>
      </c>
      <c r="L22" s="286">
        <v>100.6</v>
      </c>
      <c r="M22" s="287">
        <v>2.8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506</v>
      </c>
      <c r="H29" s="249"/>
      <c r="I29" s="249"/>
      <c r="J29" s="249"/>
      <c r="K29" s="244"/>
      <c r="L29" s="244"/>
      <c r="M29" s="244"/>
      <c r="N29" s="244"/>
      <c r="O29" s="293"/>
    </row>
    <row r="30" spans="1:16" x14ac:dyDescent="0.15">
      <c r="A30" s="248"/>
      <c r="B30" s="244"/>
      <c r="C30" s="244"/>
      <c r="D30" s="244"/>
      <c r="E30" s="244"/>
      <c r="F30" s="244"/>
      <c r="G30" s="251"/>
      <c r="H30" s="252"/>
      <c r="I30" s="252"/>
      <c r="J30" s="253"/>
      <c r="K30" s="1126" t="s">
        <v>484</v>
      </c>
      <c r="L30" s="254"/>
      <c r="M30" s="255" t="s">
        <v>485</v>
      </c>
      <c r="N30" s="256"/>
    </row>
    <row r="31" spans="1:16" x14ac:dyDescent="0.15">
      <c r="A31" s="248"/>
      <c r="B31" s="244"/>
      <c r="C31" s="244"/>
      <c r="D31" s="244"/>
      <c r="E31" s="244"/>
      <c r="F31" s="244"/>
      <c r="G31" s="257"/>
      <c r="H31" s="258"/>
      <c r="I31" s="258"/>
      <c r="J31" s="259"/>
      <c r="K31" s="1127"/>
      <c r="L31" s="260" t="s">
        <v>486</v>
      </c>
      <c r="M31" s="261" t="s">
        <v>487</v>
      </c>
      <c r="N31" s="262" t="s">
        <v>488</v>
      </c>
    </row>
    <row r="32" spans="1:16" ht="27" customHeight="1" x14ac:dyDescent="0.15">
      <c r="A32" s="248"/>
      <c r="B32" s="244"/>
      <c r="C32" s="244"/>
      <c r="D32" s="244"/>
      <c r="E32" s="244"/>
      <c r="F32" s="244"/>
      <c r="G32" s="1128" t="s">
        <v>507</v>
      </c>
      <c r="H32" s="1129"/>
      <c r="I32" s="1129"/>
      <c r="J32" s="1130"/>
      <c r="K32" s="294">
        <v>98626350</v>
      </c>
      <c r="L32" s="294">
        <v>26554</v>
      </c>
      <c r="M32" s="295">
        <v>34621</v>
      </c>
      <c r="N32" s="296">
        <v>-23.3</v>
      </c>
    </row>
    <row r="33" spans="1:16" ht="13.5" customHeight="1" x14ac:dyDescent="0.15">
      <c r="A33" s="248"/>
      <c r="B33" s="244"/>
      <c r="C33" s="244"/>
      <c r="D33" s="244"/>
      <c r="E33" s="244"/>
      <c r="F33" s="244"/>
      <c r="G33" s="1128" t="s">
        <v>508</v>
      </c>
      <c r="H33" s="1129"/>
      <c r="I33" s="1129"/>
      <c r="J33" s="1130"/>
      <c r="K33" s="294">
        <v>47404565</v>
      </c>
      <c r="L33" s="294">
        <v>12763</v>
      </c>
      <c r="M33" s="295">
        <v>3627</v>
      </c>
      <c r="N33" s="296">
        <v>251.9</v>
      </c>
    </row>
    <row r="34" spans="1:16" ht="27" customHeight="1" x14ac:dyDescent="0.15">
      <c r="A34" s="248"/>
      <c r="B34" s="244"/>
      <c r="C34" s="244"/>
      <c r="D34" s="244"/>
      <c r="E34" s="244"/>
      <c r="F34" s="244"/>
      <c r="G34" s="1128" t="s">
        <v>509</v>
      </c>
      <c r="H34" s="1129"/>
      <c r="I34" s="1129"/>
      <c r="J34" s="1130"/>
      <c r="K34" s="294">
        <v>78840900</v>
      </c>
      <c r="L34" s="294">
        <v>21227</v>
      </c>
      <c r="M34" s="295">
        <v>19984</v>
      </c>
      <c r="N34" s="296">
        <v>6.2</v>
      </c>
    </row>
    <row r="35" spans="1:16" ht="27" customHeight="1" x14ac:dyDescent="0.15">
      <c r="A35" s="248"/>
      <c r="B35" s="244"/>
      <c r="C35" s="244"/>
      <c r="D35" s="244"/>
      <c r="E35" s="244"/>
      <c r="F35" s="244"/>
      <c r="G35" s="1128" t="s">
        <v>510</v>
      </c>
      <c r="H35" s="1129"/>
      <c r="I35" s="1129"/>
      <c r="J35" s="1130"/>
      <c r="K35" s="294">
        <v>63038802</v>
      </c>
      <c r="L35" s="294">
        <v>16972</v>
      </c>
      <c r="M35" s="295">
        <v>13756</v>
      </c>
      <c r="N35" s="296">
        <v>23.4</v>
      </c>
    </row>
    <row r="36" spans="1:16" ht="27" customHeight="1" x14ac:dyDescent="0.15">
      <c r="A36" s="248"/>
      <c r="B36" s="244"/>
      <c r="C36" s="244"/>
      <c r="D36" s="244"/>
      <c r="E36" s="244"/>
      <c r="F36" s="244"/>
      <c r="G36" s="1128" t="s">
        <v>511</v>
      </c>
      <c r="H36" s="1129"/>
      <c r="I36" s="1129"/>
      <c r="J36" s="1130"/>
      <c r="K36" s="294" t="s">
        <v>494</v>
      </c>
      <c r="L36" s="294" t="s">
        <v>494</v>
      </c>
      <c r="M36" s="295">
        <v>215</v>
      </c>
      <c r="N36" s="296" t="s">
        <v>494</v>
      </c>
    </row>
    <row r="37" spans="1:16" ht="13.5" customHeight="1" x14ac:dyDescent="0.15">
      <c r="A37" s="248"/>
      <c r="B37" s="244"/>
      <c r="C37" s="244"/>
      <c r="D37" s="244"/>
      <c r="E37" s="244"/>
      <c r="F37" s="244"/>
      <c r="G37" s="1128" t="s">
        <v>512</v>
      </c>
      <c r="H37" s="1129"/>
      <c r="I37" s="1129"/>
      <c r="J37" s="1130"/>
      <c r="K37" s="294">
        <v>1648785</v>
      </c>
      <c r="L37" s="294">
        <v>444</v>
      </c>
      <c r="M37" s="295">
        <v>1113</v>
      </c>
      <c r="N37" s="296">
        <v>-60.1</v>
      </c>
    </row>
    <row r="38" spans="1:16" ht="27" customHeight="1" x14ac:dyDescent="0.15">
      <c r="A38" s="248"/>
      <c r="B38" s="244"/>
      <c r="C38" s="244"/>
      <c r="D38" s="244"/>
      <c r="E38" s="244"/>
      <c r="F38" s="244"/>
      <c r="G38" s="1131" t="s">
        <v>513</v>
      </c>
      <c r="H38" s="1132"/>
      <c r="I38" s="1132"/>
      <c r="J38" s="1133"/>
      <c r="K38" s="297">
        <v>249</v>
      </c>
      <c r="L38" s="297">
        <v>0</v>
      </c>
      <c r="M38" s="298">
        <v>9</v>
      </c>
      <c r="N38" s="299">
        <v>-100</v>
      </c>
      <c r="O38" s="293"/>
    </row>
    <row r="39" spans="1:16" x14ac:dyDescent="0.15">
      <c r="A39" s="248"/>
      <c r="B39" s="244"/>
      <c r="C39" s="244"/>
      <c r="D39" s="244"/>
      <c r="E39" s="244"/>
      <c r="F39" s="244"/>
      <c r="G39" s="1131" t="s">
        <v>514</v>
      </c>
      <c r="H39" s="1132"/>
      <c r="I39" s="1132"/>
      <c r="J39" s="1133"/>
      <c r="K39" s="300">
        <v>-59997117</v>
      </c>
      <c r="L39" s="300">
        <v>-16153</v>
      </c>
      <c r="M39" s="301">
        <v>-16355</v>
      </c>
      <c r="N39" s="302">
        <v>-1.2</v>
      </c>
      <c r="O39" s="293"/>
    </row>
    <row r="40" spans="1:16" ht="27" customHeight="1" x14ac:dyDescent="0.15">
      <c r="A40" s="248"/>
      <c r="B40" s="244"/>
      <c r="C40" s="244"/>
      <c r="D40" s="244"/>
      <c r="E40" s="244"/>
      <c r="F40" s="244"/>
      <c r="G40" s="1128" t="s">
        <v>515</v>
      </c>
      <c r="H40" s="1129"/>
      <c r="I40" s="1129"/>
      <c r="J40" s="1130"/>
      <c r="K40" s="300">
        <v>-118203660</v>
      </c>
      <c r="L40" s="300">
        <v>-31825</v>
      </c>
      <c r="M40" s="301">
        <v>-34950</v>
      </c>
      <c r="N40" s="302">
        <v>-8.9</v>
      </c>
      <c r="O40" s="293"/>
    </row>
    <row r="41" spans="1:16" x14ac:dyDescent="0.15">
      <c r="A41" s="248"/>
      <c r="B41" s="244"/>
      <c r="C41" s="244"/>
      <c r="D41" s="244"/>
      <c r="E41" s="244"/>
      <c r="F41" s="244"/>
      <c r="G41" s="1134" t="s">
        <v>279</v>
      </c>
      <c r="H41" s="1135"/>
      <c r="I41" s="1135"/>
      <c r="J41" s="1136"/>
      <c r="K41" s="294">
        <v>111358874</v>
      </c>
      <c r="L41" s="300">
        <v>29982</v>
      </c>
      <c r="M41" s="301">
        <v>22022</v>
      </c>
      <c r="N41" s="302">
        <v>36.1</v>
      </c>
      <c r="O41" s="293"/>
    </row>
    <row r="42" spans="1:16" x14ac:dyDescent="0.15">
      <c r="A42" s="248"/>
      <c r="B42" s="244"/>
      <c r="C42" s="244"/>
      <c r="D42" s="244"/>
      <c r="E42" s="244"/>
      <c r="F42" s="244"/>
      <c r="G42" s="303" t="s">
        <v>516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518</v>
      </c>
      <c r="H48" s="308"/>
      <c r="I48" s="308"/>
      <c r="J48" s="308"/>
      <c r="K48" s="308"/>
      <c r="L48" s="308"/>
      <c r="M48" s="309"/>
      <c r="N48" s="308"/>
    </row>
    <row r="49" spans="1:14" ht="13.5" customHeight="1" x14ac:dyDescent="0.15">
      <c r="A49" s="248"/>
      <c r="B49" s="244"/>
      <c r="C49" s="244"/>
      <c r="D49" s="244"/>
      <c r="E49" s="244"/>
      <c r="F49" s="244"/>
      <c r="G49" s="310"/>
      <c r="H49" s="311"/>
      <c r="I49" s="1121" t="s">
        <v>484</v>
      </c>
      <c r="J49" s="1123" t="s">
        <v>519</v>
      </c>
      <c r="K49" s="1124"/>
      <c r="L49" s="1124"/>
      <c r="M49" s="1124"/>
      <c r="N49" s="1125"/>
    </row>
    <row r="50" spans="1:14" x14ac:dyDescent="0.15">
      <c r="A50" s="248"/>
      <c r="B50" s="244"/>
      <c r="C50" s="244"/>
      <c r="D50" s="244"/>
      <c r="E50" s="244"/>
      <c r="F50" s="244"/>
      <c r="G50" s="312"/>
      <c r="H50" s="313"/>
      <c r="I50" s="1122"/>
      <c r="J50" s="314" t="s">
        <v>520</v>
      </c>
      <c r="K50" s="315" t="s">
        <v>521</v>
      </c>
      <c r="L50" s="316" t="s">
        <v>522</v>
      </c>
      <c r="M50" s="317" t="s">
        <v>523</v>
      </c>
      <c r="N50" s="318" t="s">
        <v>524</v>
      </c>
    </row>
    <row r="51" spans="1:14" x14ac:dyDescent="0.15">
      <c r="A51" s="248"/>
      <c r="B51" s="244"/>
      <c r="C51" s="244"/>
      <c r="D51" s="244"/>
      <c r="E51" s="244"/>
      <c r="F51" s="244"/>
      <c r="G51" s="310" t="s">
        <v>525</v>
      </c>
      <c r="H51" s="311"/>
      <c r="I51" s="319">
        <v>194344078</v>
      </c>
      <c r="J51" s="320">
        <v>53678</v>
      </c>
      <c r="K51" s="321">
        <v>-3.3</v>
      </c>
      <c r="L51" s="322">
        <v>55769</v>
      </c>
      <c r="M51" s="323">
        <v>-1.8</v>
      </c>
      <c r="N51" s="324">
        <v>-1.5</v>
      </c>
    </row>
    <row r="52" spans="1:14" x14ac:dyDescent="0.15">
      <c r="A52" s="248"/>
      <c r="B52" s="244"/>
      <c r="C52" s="244"/>
      <c r="D52" s="244"/>
      <c r="E52" s="244"/>
      <c r="F52" s="244"/>
      <c r="G52" s="325"/>
      <c r="H52" s="326" t="s">
        <v>526</v>
      </c>
      <c r="I52" s="327">
        <v>116816634</v>
      </c>
      <c r="J52" s="328">
        <v>32265</v>
      </c>
      <c r="K52" s="329">
        <v>-7.3</v>
      </c>
      <c r="L52" s="330">
        <v>31551</v>
      </c>
      <c r="M52" s="331">
        <v>-4.2</v>
      </c>
      <c r="N52" s="332">
        <v>-3.1</v>
      </c>
    </row>
    <row r="53" spans="1:14" x14ac:dyDescent="0.15">
      <c r="A53" s="248"/>
      <c r="B53" s="244"/>
      <c r="C53" s="244"/>
      <c r="D53" s="244"/>
      <c r="E53" s="244"/>
      <c r="F53" s="244"/>
      <c r="G53" s="310" t="s">
        <v>527</v>
      </c>
      <c r="H53" s="311"/>
      <c r="I53" s="319">
        <v>164327619</v>
      </c>
      <c r="J53" s="320">
        <v>45307</v>
      </c>
      <c r="K53" s="321">
        <v>-15.6</v>
      </c>
      <c r="L53" s="322">
        <v>52334</v>
      </c>
      <c r="M53" s="323">
        <v>-6.2</v>
      </c>
      <c r="N53" s="324">
        <v>-9.4</v>
      </c>
    </row>
    <row r="54" spans="1:14" x14ac:dyDescent="0.15">
      <c r="A54" s="248"/>
      <c r="B54" s="244"/>
      <c r="C54" s="244"/>
      <c r="D54" s="244"/>
      <c r="E54" s="244"/>
      <c r="F54" s="244"/>
      <c r="G54" s="325"/>
      <c r="H54" s="326" t="s">
        <v>526</v>
      </c>
      <c r="I54" s="327">
        <v>98143641</v>
      </c>
      <c r="J54" s="328">
        <v>27059</v>
      </c>
      <c r="K54" s="329">
        <v>-16.100000000000001</v>
      </c>
      <c r="L54" s="330">
        <v>29965</v>
      </c>
      <c r="M54" s="331">
        <v>-5</v>
      </c>
      <c r="N54" s="332">
        <v>-11.1</v>
      </c>
    </row>
    <row r="55" spans="1:14" x14ac:dyDescent="0.15">
      <c r="A55" s="248"/>
      <c r="B55" s="244"/>
      <c r="C55" s="244"/>
      <c r="D55" s="244"/>
      <c r="E55" s="244"/>
      <c r="F55" s="244"/>
      <c r="G55" s="310" t="s">
        <v>528</v>
      </c>
      <c r="H55" s="311"/>
      <c r="I55" s="319">
        <v>163856999</v>
      </c>
      <c r="J55" s="320">
        <v>45149</v>
      </c>
      <c r="K55" s="321">
        <v>-0.3</v>
      </c>
      <c r="L55" s="322">
        <v>48794</v>
      </c>
      <c r="M55" s="323">
        <v>-6.8</v>
      </c>
      <c r="N55" s="324">
        <v>6.5</v>
      </c>
    </row>
    <row r="56" spans="1:14" x14ac:dyDescent="0.15">
      <c r="A56" s="248"/>
      <c r="B56" s="244"/>
      <c r="C56" s="244"/>
      <c r="D56" s="244"/>
      <c r="E56" s="244"/>
      <c r="F56" s="244"/>
      <c r="G56" s="325"/>
      <c r="H56" s="326" t="s">
        <v>526</v>
      </c>
      <c r="I56" s="327">
        <v>113539301</v>
      </c>
      <c r="J56" s="328">
        <v>31284</v>
      </c>
      <c r="K56" s="329">
        <v>15.6</v>
      </c>
      <c r="L56" s="330">
        <v>25698</v>
      </c>
      <c r="M56" s="331">
        <v>-14.2</v>
      </c>
      <c r="N56" s="332">
        <v>29.8</v>
      </c>
    </row>
    <row r="57" spans="1:14" x14ac:dyDescent="0.15">
      <c r="A57" s="248"/>
      <c r="B57" s="244"/>
      <c r="C57" s="244"/>
      <c r="D57" s="244"/>
      <c r="E57" s="244"/>
      <c r="F57" s="244"/>
      <c r="G57" s="310" t="s">
        <v>529</v>
      </c>
      <c r="H57" s="311"/>
      <c r="I57" s="319">
        <v>171313122</v>
      </c>
      <c r="J57" s="320">
        <v>46203</v>
      </c>
      <c r="K57" s="321">
        <v>2.2999999999999998</v>
      </c>
      <c r="L57" s="322">
        <v>47129</v>
      </c>
      <c r="M57" s="323">
        <v>-3.4</v>
      </c>
      <c r="N57" s="324">
        <v>5.7</v>
      </c>
    </row>
    <row r="58" spans="1:14" x14ac:dyDescent="0.15">
      <c r="A58" s="248"/>
      <c r="B58" s="244"/>
      <c r="C58" s="244"/>
      <c r="D58" s="244"/>
      <c r="E58" s="244"/>
      <c r="F58" s="244"/>
      <c r="G58" s="325"/>
      <c r="H58" s="326" t="s">
        <v>526</v>
      </c>
      <c r="I58" s="327">
        <v>90147694</v>
      </c>
      <c r="J58" s="328">
        <v>24313</v>
      </c>
      <c r="K58" s="329">
        <v>-22.3</v>
      </c>
      <c r="L58" s="330">
        <v>23069</v>
      </c>
      <c r="M58" s="331">
        <v>-10.199999999999999</v>
      </c>
      <c r="N58" s="332">
        <v>-12.1</v>
      </c>
    </row>
    <row r="59" spans="1:14" x14ac:dyDescent="0.15">
      <c r="A59" s="248"/>
      <c r="B59" s="244"/>
      <c r="C59" s="244"/>
      <c r="D59" s="244"/>
      <c r="E59" s="244"/>
      <c r="F59" s="244"/>
      <c r="G59" s="310" t="s">
        <v>530</v>
      </c>
      <c r="H59" s="311"/>
      <c r="I59" s="319">
        <v>184900554</v>
      </c>
      <c r="J59" s="320">
        <v>49782</v>
      </c>
      <c r="K59" s="321">
        <v>7.7</v>
      </c>
      <c r="L59" s="322">
        <v>50848</v>
      </c>
      <c r="M59" s="323">
        <v>7.9</v>
      </c>
      <c r="N59" s="324">
        <v>-0.2</v>
      </c>
    </row>
    <row r="60" spans="1:14" x14ac:dyDescent="0.15">
      <c r="A60" s="248"/>
      <c r="B60" s="244"/>
      <c r="C60" s="244"/>
      <c r="D60" s="244"/>
      <c r="E60" s="244"/>
      <c r="F60" s="244"/>
      <c r="G60" s="325"/>
      <c r="H60" s="326" t="s">
        <v>526</v>
      </c>
      <c r="I60" s="333">
        <v>92856159</v>
      </c>
      <c r="J60" s="328">
        <v>25000</v>
      </c>
      <c r="K60" s="329">
        <v>2.8</v>
      </c>
      <c r="L60" s="330">
        <v>22583</v>
      </c>
      <c r="M60" s="331">
        <v>-2.1</v>
      </c>
      <c r="N60" s="332">
        <v>4.9000000000000004</v>
      </c>
    </row>
    <row r="61" spans="1:14" x14ac:dyDescent="0.15">
      <c r="A61" s="248"/>
      <c r="B61" s="244"/>
      <c r="C61" s="244"/>
      <c r="D61" s="244"/>
      <c r="E61" s="244"/>
      <c r="F61" s="244"/>
      <c r="G61" s="310" t="s">
        <v>531</v>
      </c>
      <c r="H61" s="334"/>
      <c r="I61" s="335">
        <v>175748474</v>
      </c>
      <c r="J61" s="336">
        <v>48024</v>
      </c>
      <c r="K61" s="337">
        <v>-1.8</v>
      </c>
      <c r="L61" s="338">
        <v>50975</v>
      </c>
      <c r="M61" s="339">
        <v>-2.1</v>
      </c>
      <c r="N61" s="324">
        <v>0.3</v>
      </c>
    </row>
    <row r="62" spans="1:14" x14ac:dyDescent="0.15">
      <c r="A62" s="248"/>
      <c r="B62" s="244"/>
      <c r="C62" s="244"/>
      <c r="D62" s="244"/>
      <c r="E62" s="244"/>
      <c r="F62" s="244"/>
      <c r="G62" s="325"/>
      <c r="H62" s="326" t="s">
        <v>526</v>
      </c>
      <c r="I62" s="327">
        <v>102300686</v>
      </c>
      <c r="J62" s="328">
        <v>27984</v>
      </c>
      <c r="K62" s="329">
        <v>-5.5</v>
      </c>
      <c r="L62" s="330">
        <v>26573</v>
      </c>
      <c r="M62" s="331">
        <v>-7.1</v>
      </c>
      <c r="N62" s="332">
        <v>1.6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533</v>
      </c>
      <c r="G46" s="8" t="s">
        <v>534</v>
      </c>
      <c r="H46" s="8" t="s">
        <v>535</v>
      </c>
      <c r="I46" s="8" t="s">
        <v>536</v>
      </c>
      <c r="J46" s="9" t="s">
        <v>537</v>
      </c>
    </row>
    <row r="47" spans="2:10" ht="57.75" customHeight="1" x14ac:dyDescent="0.15">
      <c r="B47" s="10"/>
      <c r="C47" s="1146" t="s">
        <v>3</v>
      </c>
      <c r="D47" s="1146"/>
      <c r="E47" s="1147"/>
      <c r="F47" s="11">
        <v>1.91</v>
      </c>
      <c r="G47" s="12">
        <v>2.02</v>
      </c>
      <c r="H47" s="12">
        <v>1.36</v>
      </c>
      <c r="I47" s="12">
        <v>1.59</v>
      </c>
      <c r="J47" s="13">
        <v>2.2999999999999998</v>
      </c>
    </row>
    <row r="48" spans="2:10" ht="57.75" customHeight="1" x14ac:dyDescent="0.15">
      <c r="B48" s="14"/>
      <c r="C48" s="1148" t="s">
        <v>4</v>
      </c>
      <c r="D48" s="1148"/>
      <c r="E48" s="1149"/>
      <c r="F48" s="15">
        <v>0.49</v>
      </c>
      <c r="G48" s="16">
        <v>1.18</v>
      </c>
      <c r="H48" s="16">
        <v>1.36</v>
      </c>
      <c r="I48" s="16">
        <v>1.02</v>
      </c>
      <c r="J48" s="17">
        <v>2.23</v>
      </c>
    </row>
    <row r="49" spans="2:10" ht="57.75" customHeight="1" thickBot="1" x14ac:dyDescent="0.2">
      <c r="B49" s="18"/>
      <c r="C49" s="1150" t="s">
        <v>5</v>
      </c>
      <c r="D49" s="1150"/>
      <c r="E49" s="1151"/>
      <c r="F49" s="19" t="s">
        <v>538</v>
      </c>
      <c r="G49" s="20">
        <v>0.73</v>
      </c>
      <c r="H49" s="20" t="s">
        <v>539</v>
      </c>
      <c r="I49" s="20" t="s">
        <v>540</v>
      </c>
      <c r="J49" s="21">
        <v>1.89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533</v>
      </c>
      <c r="G33" s="29" t="s">
        <v>534</v>
      </c>
      <c r="H33" s="29" t="s">
        <v>535</v>
      </c>
      <c r="I33" s="29" t="s">
        <v>536</v>
      </c>
      <c r="J33" s="30" t="s">
        <v>537</v>
      </c>
      <c r="K33" s="22"/>
      <c r="L33" s="22"/>
      <c r="M33" s="22"/>
      <c r="N33" s="22"/>
      <c r="O33" s="22"/>
      <c r="P33" s="22"/>
    </row>
    <row r="34" spans="1:16" ht="39" customHeight="1" x14ac:dyDescent="0.15">
      <c r="A34" s="22"/>
      <c r="B34" s="31"/>
      <c r="C34" s="1158" t="s">
        <v>541</v>
      </c>
      <c r="D34" s="1158"/>
      <c r="E34" s="1159"/>
      <c r="F34" s="32">
        <v>3.24</v>
      </c>
      <c r="G34" s="33">
        <v>3.04</v>
      </c>
      <c r="H34" s="33">
        <v>3.22</v>
      </c>
      <c r="I34" s="33">
        <v>2.99</v>
      </c>
      <c r="J34" s="34">
        <v>3.4</v>
      </c>
      <c r="K34" s="22"/>
      <c r="L34" s="22"/>
      <c r="M34" s="22"/>
      <c r="N34" s="22"/>
      <c r="O34" s="22"/>
      <c r="P34" s="22"/>
    </row>
    <row r="35" spans="1:16" ht="39" customHeight="1" x14ac:dyDescent="0.15">
      <c r="A35" s="22"/>
      <c r="B35" s="35"/>
      <c r="C35" s="1152" t="s">
        <v>542</v>
      </c>
      <c r="D35" s="1153"/>
      <c r="E35" s="1154"/>
      <c r="F35" s="36">
        <v>2.5299999999999998</v>
      </c>
      <c r="G35" s="37">
        <v>1.52</v>
      </c>
      <c r="H35" s="37">
        <v>0.89</v>
      </c>
      <c r="I35" s="37">
        <v>1.1299999999999999</v>
      </c>
      <c r="J35" s="38">
        <v>1.46</v>
      </c>
      <c r="K35" s="22"/>
      <c r="L35" s="22"/>
      <c r="M35" s="22"/>
      <c r="N35" s="22"/>
      <c r="O35" s="22"/>
      <c r="P35" s="22"/>
    </row>
    <row r="36" spans="1:16" ht="39" customHeight="1" x14ac:dyDescent="0.15">
      <c r="A36" s="22"/>
      <c r="B36" s="35"/>
      <c r="C36" s="1152" t="s">
        <v>543</v>
      </c>
      <c r="D36" s="1153"/>
      <c r="E36" s="1154"/>
      <c r="F36" s="36" t="s">
        <v>544</v>
      </c>
      <c r="G36" s="37" t="s">
        <v>545</v>
      </c>
      <c r="H36" s="37" t="s">
        <v>546</v>
      </c>
      <c r="I36" s="37" t="s">
        <v>547</v>
      </c>
      <c r="J36" s="38">
        <v>1.42</v>
      </c>
      <c r="K36" s="22"/>
      <c r="L36" s="22"/>
      <c r="M36" s="22"/>
      <c r="N36" s="22"/>
      <c r="O36" s="22"/>
      <c r="P36" s="22"/>
    </row>
    <row r="37" spans="1:16" ht="39" customHeight="1" x14ac:dyDescent="0.15">
      <c r="A37" s="22"/>
      <c r="B37" s="35"/>
      <c r="C37" s="1152" t="s">
        <v>548</v>
      </c>
      <c r="D37" s="1153"/>
      <c r="E37" s="1154"/>
      <c r="F37" s="36">
        <v>0.15</v>
      </c>
      <c r="G37" s="37">
        <v>0.61</v>
      </c>
      <c r="H37" s="37">
        <v>0.72</v>
      </c>
      <c r="I37" s="37">
        <v>0.16</v>
      </c>
      <c r="J37" s="38">
        <v>0.92</v>
      </c>
      <c r="K37" s="22"/>
      <c r="L37" s="22"/>
      <c r="M37" s="22"/>
      <c r="N37" s="22"/>
      <c r="O37" s="22"/>
      <c r="P37" s="22"/>
    </row>
    <row r="38" spans="1:16" ht="39" customHeight="1" x14ac:dyDescent="0.15">
      <c r="A38" s="22"/>
      <c r="B38" s="35"/>
      <c r="C38" s="1152" t="s">
        <v>549</v>
      </c>
      <c r="D38" s="1153"/>
      <c r="E38" s="1154"/>
      <c r="F38" s="36">
        <v>0.39</v>
      </c>
      <c r="G38" s="37">
        <v>0.51</v>
      </c>
      <c r="H38" s="37">
        <v>0.57999999999999996</v>
      </c>
      <c r="I38" s="37">
        <v>0.63</v>
      </c>
      <c r="J38" s="38">
        <v>0.71</v>
      </c>
      <c r="K38" s="22"/>
      <c r="L38" s="22"/>
      <c r="M38" s="22"/>
      <c r="N38" s="22"/>
      <c r="O38" s="22"/>
      <c r="P38" s="22"/>
    </row>
    <row r="39" spans="1:16" ht="39" customHeight="1" x14ac:dyDescent="0.15">
      <c r="A39" s="22"/>
      <c r="B39" s="35"/>
      <c r="C39" s="1152" t="s">
        <v>550</v>
      </c>
      <c r="D39" s="1153"/>
      <c r="E39" s="1154"/>
      <c r="F39" s="36">
        <v>0</v>
      </c>
      <c r="G39" s="37">
        <v>0</v>
      </c>
      <c r="H39" s="37">
        <v>0</v>
      </c>
      <c r="I39" s="37">
        <v>0.1</v>
      </c>
      <c r="J39" s="38">
        <v>0.68</v>
      </c>
      <c r="K39" s="22"/>
      <c r="L39" s="22"/>
      <c r="M39" s="22"/>
      <c r="N39" s="22"/>
      <c r="O39" s="22"/>
      <c r="P39" s="22"/>
    </row>
    <row r="40" spans="1:16" ht="39" customHeight="1" x14ac:dyDescent="0.15">
      <c r="A40" s="22"/>
      <c r="B40" s="35"/>
      <c r="C40" s="1152" t="s">
        <v>551</v>
      </c>
      <c r="D40" s="1153"/>
      <c r="E40" s="1154"/>
      <c r="F40" s="36">
        <v>0.35</v>
      </c>
      <c r="G40" s="37">
        <v>0.33</v>
      </c>
      <c r="H40" s="37">
        <v>0.28999999999999998</v>
      </c>
      <c r="I40" s="37">
        <v>0.3</v>
      </c>
      <c r="J40" s="38">
        <v>0.59</v>
      </c>
      <c r="K40" s="22"/>
      <c r="L40" s="22"/>
      <c r="M40" s="22"/>
      <c r="N40" s="22"/>
      <c r="O40" s="22"/>
      <c r="P40" s="22"/>
    </row>
    <row r="41" spans="1:16" ht="39" customHeight="1" x14ac:dyDescent="0.15">
      <c r="A41" s="22"/>
      <c r="B41" s="35"/>
      <c r="C41" s="1152" t="s">
        <v>552</v>
      </c>
      <c r="D41" s="1153"/>
      <c r="E41" s="1154"/>
      <c r="F41" s="36">
        <v>0.27</v>
      </c>
      <c r="G41" s="37">
        <v>0.26</v>
      </c>
      <c r="H41" s="37">
        <v>0.28999999999999998</v>
      </c>
      <c r="I41" s="37">
        <v>0.33</v>
      </c>
      <c r="J41" s="38">
        <v>0.44</v>
      </c>
      <c r="K41" s="22"/>
      <c r="L41" s="22"/>
      <c r="M41" s="22"/>
      <c r="N41" s="22"/>
      <c r="O41" s="22"/>
      <c r="P41" s="22"/>
    </row>
    <row r="42" spans="1:16" ht="39" customHeight="1" x14ac:dyDescent="0.15">
      <c r="A42" s="22"/>
      <c r="B42" s="39"/>
      <c r="C42" s="1152" t="s">
        <v>553</v>
      </c>
      <c r="D42" s="1153"/>
      <c r="E42" s="1154"/>
      <c r="F42" s="36" t="s">
        <v>494</v>
      </c>
      <c r="G42" s="37" t="s">
        <v>494</v>
      </c>
      <c r="H42" s="37" t="s">
        <v>494</v>
      </c>
      <c r="I42" s="37" t="s">
        <v>494</v>
      </c>
      <c r="J42" s="38" t="s">
        <v>494</v>
      </c>
      <c r="K42" s="22"/>
      <c r="L42" s="22"/>
      <c r="M42" s="22"/>
      <c r="N42" s="22"/>
      <c r="O42" s="22"/>
      <c r="P42" s="22"/>
    </row>
    <row r="43" spans="1:16" ht="39" customHeight="1" thickBot="1" x14ac:dyDescent="0.2">
      <c r="A43" s="22"/>
      <c r="B43" s="40"/>
      <c r="C43" s="1155" t="s">
        <v>554</v>
      </c>
      <c r="D43" s="1156"/>
      <c r="E43" s="1157"/>
      <c r="F43" s="41">
        <v>0.97</v>
      </c>
      <c r="G43" s="42">
        <v>1.1399999999999999</v>
      </c>
      <c r="H43" s="42">
        <v>1.04</v>
      </c>
      <c r="I43" s="42">
        <v>1.06</v>
      </c>
      <c r="J43" s="43">
        <v>1.05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533</v>
      </c>
      <c r="L44" s="56" t="s">
        <v>534</v>
      </c>
      <c r="M44" s="56" t="s">
        <v>535</v>
      </c>
      <c r="N44" s="56" t="s">
        <v>536</v>
      </c>
      <c r="O44" s="57" t="s">
        <v>537</v>
      </c>
      <c r="P44" s="48"/>
      <c r="Q44" s="48"/>
      <c r="R44" s="48"/>
      <c r="S44" s="48"/>
      <c r="T44" s="48"/>
      <c r="U44" s="48"/>
    </row>
    <row r="45" spans="1:21" ht="30.75" customHeight="1" x14ac:dyDescent="0.15">
      <c r="A45" s="48"/>
      <c r="B45" s="1168" t="s">
        <v>11</v>
      </c>
      <c r="C45" s="1169"/>
      <c r="D45" s="58"/>
      <c r="E45" s="1174" t="s">
        <v>12</v>
      </c>
      <c r="F45" s="1174"/>
      <c r="G45" s="1174"/>
      <c r="H45" s="1174"/>
      <c r="I45" s="1174"/>
      <c r="J45" s="1175"/>
      <c r="K45" s="59">
        <v>111347</v>
      </c>
      <c r="L45" s="60">
        <v>108504</v>
      </c>
      <c r="M45" s="60">
        <v>103475</v>
      </c>
      <c r="N45" s="60">
        <v>101189</v>
      </c>
      <c r="O45" s="61">
        <v>98626</v>
      </c>
      <c r="P45" s="48"/>
      <c r="Q45" s="48"/>
      <c r="R45" s="48"/>
      <c r="S45" s="48"/>
      <c r="T45" s="48"/>
      <c r="U45" s="48"/>
    </row>
    <row r="46" spans="1:21" ht="30.75" customHeight="1" x14ac:dyDescent="0.15">
      <c r="A46" s="48"/>
      <c r="B46" s="1170"/>
      <c r="C46" s="1171"/>
      <c r="D46" s="62"/>
      <c r="E46" s="1162" t="s">
        <v>13</v>
      </c>
      <c r="F46" s="1162"/>
      <c r="G46" s="1162"/>
      <c r="H46" s="1162"/>
      <c r="I46" s="1162"/>
      <c r="J46" s="1163"/>
      <c r="K46" s="63">
        <v>40987</v>
      </c>
      <c r="L46" s="64">
        <v>34292</v>
      </c>
      <c r="M46" s="64">
        <v>29856</v>
      </c>
      <c r="N46" s="64">
        <v>38508</v>
      </c>
      <c r="O46" s="65">
        <v>47405</v>
      </c>
      <c r="P46" s="48"/>
      <c r="Q46" s="48"/>
      <c r="R46" s="48"/>
      <c r="S46" s="48"/>
      <c r="T46" s="48"/>
      <c r="U46" s="48"/>
    </row>
    <row r="47" spans="1:21" ht="30.75" customHeight="1" x14ac:dyDescent="0.15">
      <c r="A47" s="48"/>
      <c r="B47" s="1170"/>
      <c r="C47" s="1171"/>
      <c r="D47" s="62"/>
      <c r="E47" s="1162" t="s">
        <v>14</v>
      </c>
      <c r="F47" s="1162"/>
      <c r="G47" s="1162"/>
      <c r="H47" s="1162"/>
      <c r="I47" s="1162"/>
      <c r="J47" s="1163"/>
      <c r="K47" s="63">
        <v>74155</v>
      </c>
      <c r="L47" s="64">
        <v>76243</v>
      </c>
      <c r="M47" s="64">
        <v>79354</v>
      </c>
      <c r="N47" s="64">
        <v>79687</v>
      </c>
      <c r="O47" s="65">
        <v>78841</v>
      </c>
      <c r="P47" s="48"/>
      <c r="Q47" s="48"/>
      <c r="R47" s="48"/>
      <c r="S47" s="48"/>
      <c r="T47" s="48"/>
      <c r="U47" s="48"/>
    </row>
    <row r="48" spans="1:21" ht="30.75" customHeight="1" x14ac:dyDescent="0.15">
      <c r="A48" s="48"/>
      <c r="B48" s="1170"/>
      <c r="C48" s="1171"/>
      <c r="D48" s="62"/>
      <c r="E48" s="1162" t="s">
        <v>15</v>
      </c>
      <c r="F48" s="1162"/>
      <c r="G48" s="1162"/>
      <c r="H48" s="1162"/>
      <c r="I48" s="1162"/>
      <c r="J48" s="1163"/>
      <c r="K48" s="63">
        <v>74393</v>
      </c>
      <c r="L48" s="64">
        <v>69459</v>
      </c>
      <c r="M48" s="64">
        <v>66893</v>
      </c>
      <c r="N48" s="64">
        <v>65397</v>
      </c>
      <c r="O48" s="65">
        <v>63039</v>
      </c>
      <c r="P48" s="48"/>
      <c r="Q48" s="48"/>
      <c r="R48" s="48"/>
      <c r="S48" s="48"/>
      <c r="T48" s="48"/>
      <c r="U48" s="48"/>
    </row>
    <row r="49" spans="1:21" ht="30.75" customHeight="1" x14ac:dyDescent="0.15">
      <c r="A49" s="48"/>
      <c r="B49" s="1170"/>
      <c r="C49" s="1171"/>
      <c r="D49" s="62"/>
      <c r="E49" s="1162" t="s">
        <v>16</v>
      </c>
      <c r="F49" s="1162"/>
      <c r="G49" s="1162"/>
      <c r="H49" s="1162"/>
      <c r="I49" s="1162"/>
      <c r="J49" s="1163"/>
      <c r="K49" s="63" t="s">
        <v>494</v>
      </c>
      <c r="L49" s="64" t="s">
        <v>494</v>
      </c>
      <c r="M49" s="64" t="s">
        <v>494</v>
      </c>
      <c r="N49" s="64" t="s">
        <v>494</v>
      </c>
      <c r="O49" s="65" t="s">
        <v>494</v>
      </c>
      <c r="P49" s="48"/>
      <c r="Q49" s="48"/>
      <c r="R49" s="48"/>
      <c r="S49" s="48"/>
      <c r="T49" s="48"/>
      <c r="U49" s="48"/>
    </row>
    <row r="50" spans="1:21" ht="30.75" customHeight="1" x14ac:dyDescent="0.15">
      <c r="A50" s="48"/>
      <c r="B50" s="1170"/>
      <c r="C50" s="1171"/>
      <c r="D50" s="62"/>
      <c r="E50" s="1162" t="s">
        <v>17</v>
      </c>
      <c r="F50" s="1162"/>
      <c r="G50" s="1162"/>
      <c r="H50" s="1162"/>
      <c r="I50" s="1162"/>
      <c r="J50" s="1163"/>
      <c r="K50" s="63">
        <v>701</v>
      </c>
      <c r="L50" s="64">
        <v>1932</v>
      </c>
      <c r="M50" s="64">
        <v>1012</v>
      </c>
      <c r="N50" s="64">
        <v>1308</v>
      </c>
      <c r="O50" s="65">
        <v>1649</v>
      </c>
      <c r="P50" s="48"/>
      <c r="Q50" s="48"/>
      <c r="R50" s="48"/>
      <c r="S50" s="48"/>
      <c r="T50" s="48"/>
      <c r="U50" s="48"/>
    </row>
    <row r="51" spans="1:21" ht="30.75" customHeight="1" x14ac:dyDescent="0.15">
      <c r="A51" s="48"/>
      <c r="B51" s="1172"/>
      <c r="C51" s="1173"/>
      <c r="D51" s="66"/>
      <c r="E51" s="1162" t="s">
        <v>18</v>
      </c>
      <c r="F51" s="1162"/>
      <c r="G51" s="1162"/>
      <c r="H51" s="1162"/>
      <c r="I51" s="1162"/>
      <c r="J51" s="1163"/>
      <c r="K51" s="63">
        <v>57</v>
      </c>
      <c r="L51" s="64">
        <v>10</v>
      </c>
      <c r="M51" s="64">
        <v>1</v>
      </c>
      <c r="N51" s="64">
        <v>1</v>
      </c>
      <c r="O51" s="65">
        <v>0</v>
      </c>
      <c r="P51" s="48"/>
      <c r="Q51" s="48"/>
      <c r="R51" s="48"/>
      <c r="S51" s="48"/>
      <c r="T51" s="48"/>
      <c r="U51" s="48"/>
    </row>
    <row r="52" spans="1:21" ht="30.75" customHeight="1" x14ac:dyDescent="0.15">
      <c r="A52" s="48"/>
      <c r="B52" s="1160" t="s">
        <v>19</v>
      </c>
      <c r="C52" s="1161"/>
      <c r="D52" s="66"/>
      <c r="E52" s="1162" t="s">
        <v>20</v>
      </c>
      <c r="F52" s="1162"/>
      <c r="G52" s="1162"/>
      <c r="H52" s="1162"/>
      <c r="I52" s="1162"/>
      <c r="J52" s="1163"/>
      <c r="K52" s="63">
        <v>178398</v>
      </c>
      <c r="L52" s="64">
        <v>181451</v>
      </c>
      <c r="M52" s="64">
        <v>180136</v>
      </c>
      <c r="N52" s="64">
        <v>177969</v>
      </c>
      <c r="O52" s="65">
        <v>178200</v>
      </c>
      <c r="P52" s="48"/>
      <c r="Q52" s="48"/>
      <c r="R52" s="48"/>
      <c r="S52" s="48"/>
      <c r="T52" s="48"/>
      <c r="U52" s="48"/>
    </row>
    <row r="53" spans="1:21" ht="30.75" customHeight="1" thickBot="1" x14ac:dyDescent="0.2">
      <c r="A53" s="48"/>
      <c r="B53" s="1164" t="s">
        <v>21</v>
      </c>
      <c r="C53" s="1165"/>
      <c r="D53" s="67"/>
      <c r="E53" s="1166" t="s">
        <v>22</v>
      </c>
      <c r="F53" s="1166"/>
      <c r="G53" s="1166"/>
      <c r="H53" s="1166"/>
      <c r="I53" s="1166"/>
      <c r="J53" s="1167"/>
      <c r="K53" s="68">
        <v>123242</v>
      </c>
      <c r="L53" s="69">
        <v>108989</v>
      </c>
      <c r="M53" s="69">
        <v>100455</v>
      </c>
      <c r="N53" s="69">
        <v>108121</v>
      </c>
      <c r="O53" s="70">
        <v>111360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hosaka</cp:lastModifiedBy>
  <cp:lastPrinted>2015-04-21T02:51:05Z</cp:lastPrinted>
  <dcterms:created xsi:type="dcterms:W3CDTF">2015-02-17T06:36:21Z</dcterms:created>
  <dcterms:modified xsi:type="dcterms:W3CDTF">2015-04-22T06:38:43Z</dcterms:modified>
  <cp:category/>
</cp:coreProperties>
</file>