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05_財政Ｇ\☆02_調査\000_データ類\07_財政状況資料集\H28決算\03_市町村からの回答\03回目（10月）\・31湯河原町\"/>
    </mc:Choice>
  </mc:AlternateContent>
  <bookViews>
    <workbookView xWindow="240" yWindow="135" windowWidth="14940" windowHeight="7800" tabRatio="82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20" r:id="rId13"/>
    <sheet name="施設類型別ストック情報分析表①" sheetId="21" r:id="rId14"/>
    <sheet name="施設類型別ストック情報分析表②" sheetId="22" r:id="rId15"/>
    <sheet name="データシート" sheetId="8" state="hidden" r:id="rId16"/>
  </sheets>
  <calcPr calcId="152511" calcMode="manual" concurrentManualCount="2"/>
</workbook>
</file>

<file path=xl/calcChain.xml><?xml version="1.0" encoding="utf-8"?>
<calcChain xmlns="http://schemas.openxmlformats.org/spreadsheetml/2006/main">
  <c r="CW102" i="11" l="1"/>
  <c r="DG102" i="11"/>
  <c r="DQ102" i="11"/>
  <c r="CR102" i="11"/>
  <c r="AU88" i="11"/>
  <c r="AP88" i="11"/>
  <c r="AF88" i="11"/>
  <c r="AP23" i="11" l="1"/>
  <c r="V23" i="11"/>
  <c r="AA23" i="11"/>
  <c r="Q23" i="11"/>
  <c r="AU63" i="11"/>
  <c r="AP63" i="11"/>
  <c r="BG34" i="9" l="1"/>
  <c r="AO35"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W39" i="9"/>
  <c r="BE39" i="9"/>
  <c r="AM39" i="9"/>
  <c r="U39" i="9"/>
  <c r="C39" i="9"/>
  <c r="CO38" i="9"/>
  <c r="BE38" i="9"/>
  <c r="AM38" i="9"/>
  <c r="U38" i="9"/>
  <c r="C38" i="9"/>
  <c r="BE37" i="9"/>
  <c r="AM37" i="9"/>
  <c r="C37" i="9"/>
  <c r="BE36" i="9"/>
  <c r="AM36" i="9"/>
  <c r="C36" i="9"/>
  <c r="BE35" i="9"/>
  <c r="C35" i="9"/>
  <c r="C34" i="9"/>
  <c r="U34" i="9" l="1"/>
  <c r="U35" i="9" s="1"/>
  <c r="U36" i="9" s="1"/>
  <c r="U37" i="9" s="1"/>
  <c r="AM34" i="9"/>
  <c r="AM35"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BE34" i="9" l="1"/>
  <c r="BW34" i="9" s="1"/>
  <c r="BW35" i="9" s="1"/>
  <c r="BW36" i="9" s="1"/>
  <c r="BW37" i="9" s="1"/>
  <c r="BW38" i="9" s="1"/>
  <c r="CO34" i="9" l="1"/>
  <c r="CO35" i="9" s="1"/>
  <c r="CO36" i="9" s="1"/>
  <c r="CO37" i="9" s="1"/>
</calcChain>
</file>

<file path=xl/sharedStrings.xml><?xml version="1.0" encoding="utf-8"?>
<sst xmlns="http://schemas.openxmlformats.org/spreadsheetml/2006/main" count="1054" uniqueCount="564">
  <si>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</si>
  <si>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</si>
  <si>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</si>
  <si>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</si>
  <si>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</si>
  <si>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</si>
  <si>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</si>
  <si>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</si>
  <si>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</si>
  <si>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</si>
  <si>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</si>
  <si>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</si>
  <si>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</si>
  <si>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</si>
  <si>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</si>
  <si>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</si>
  <si>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</si>
  <si>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</si>
  <si>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</si>
  <si>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</si>
  <si>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</si>
  <si>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</si>
  <si>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</si>
  <si>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</si>
  <si>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</si>
  <si>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</si>
  <si>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</si>
  <si>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</si>
  <si>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</si>
  <si>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</si>
  <si>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</si>
  <si>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</si>
  <si>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</si>
  <si>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</si>
  <si>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</si>
  <si>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</si>
  <si>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</si>
  <si>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</si>
  <si>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</si>
  <si>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</si>
  <si>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</si>
  <si>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</si>
  <si>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</si>
  <si>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</si>
  <si>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</si>
  <si>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</si>
  <si>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</si>
  <si>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</si>
  <si>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</si>
  <si>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</si>
  <si>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</si>
  <si>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</si>
  <si>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</si>
  <si>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</si>
  <si>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</si>
  <si>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</si>
  <si>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</si>
  <si>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</si>
  <si>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</si>
  <si>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</si>
  <si>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</si>
  <si>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</si>
  <si>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</si>
  <si>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</si>
  <si>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</si>
  <si>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</si>
  <si>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</si>
  <si>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</si>
  <si>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</si>
  <si>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Ⅴ－２</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</si>
  <si>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</si>
  <si>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</si>
  <si>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</si>
  <si>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</si>
  <si>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</si>
  <si>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</si>
  <si>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</si>
  <si>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</si>
  <si>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</si>
  <si>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</si>
  <si>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</si>
  <si>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</si>
  <si>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湯河原町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</si>
  <si>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</si>
  <si>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</si>
  <si>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</si>
  <si>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</si>
  <si>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</si>
  <si>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</si>
  <si>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</si>
  <si>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</si>
  <si>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</si>
  <si>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</si>
  <si>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</si>
  <si>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</si>
  <si>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</si>
  <si>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</si>
  <si>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</si>
  <si>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</si>
  <si>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</si>
  <si>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</si>
  <si>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</si>
  <si>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</si>
  <si>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</si>
  <si>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</si>
  <si>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</si>
  <si>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</si>
  <si>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</si>
  <si>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-6.8</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</si>
  <si>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</si>
  <si>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</si>
  <si>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</si>
  <si>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</si>
  <si>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</si>
  <si>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</si>
  <si>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</si>
  <si>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</si>
  <si>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</si>
  <si>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</si>
  <si>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</si>
  <si>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</si>
  <si>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</si>
  <si>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</si>
  <si>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</si>
  <si>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</si>
  <si>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</si>
  <si>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</si>
  <si>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</si>
  <si>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</si>
  <si>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</si>
  <si>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</si>
  <si>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</si>
  <si>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</si>
  <si>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</si>
  <si>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</si>
  <si>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</si>
  <si>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</si>
  <si>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</si>
  <si>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</si>
  <si>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</si>
  <si>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</si>
  <si>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</si>
  <si>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</si>
  <si>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</si>
  <si>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</si>
  <si>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</si>
  <si>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</si>
  <si>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</si>
  <si>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</si>
  <si>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</si>
  <si>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</si>
  <si>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</si>
  <si>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</si>
  <si>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</si>
  <si>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</si>
  <si>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</si>
  <si>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</si>
  <si>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</si>
  <si>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</si>
  <si>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</si>
  <si>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</si>
  <si>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</si>
  <si>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</si>
  <si>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</si>
  <si>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</si>
  <si>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</si>
  <si>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</si>
  <si>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</si>
  <si>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</si>
  <si>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</si>
  <si>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</si>
  <si>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</si>
  <si>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</si>
  <si>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</si>
  <si>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</si>
  <si>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</si>
  <si>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</si>
  <si>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</si>
  <si>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</si>
  <si>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</si>
  <si>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</si>
  <si>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</si>
  <si>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</si>
  <si>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</si>
  <si>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</si>
  <si>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</si>
  <si>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</si>
  <si>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</si>
  <si>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</si>
  <si>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</si>
  <si>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</si>
  <si>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</si>
  <si>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</si>
  <si>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</si>
  <si>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</si>
  <si>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神奈川県湯河原町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</si>
  <si>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</si>
  <si>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</si>
  <si>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</si>
  <si>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</si>
  <si>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</si>
  <si>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</si>
  <si>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</si>
  <si>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</si>
  <si>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</si>
  <si>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</si>
  <si>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</si>
  <si>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</si>
  <si>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</si>
  <si>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t>
    <phoneticPr fontId="18"/>
  </si>
  <si>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</si>
  <si>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</si>
  <si>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</si>
  <si>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</si>
  <si>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</si>
  <si>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</si>
  <si>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</si>
  <si>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</si>
  <si>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</si>
  <si>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</si>
  <si>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</si>
  <si>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</si>
  <si>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</si>
  <si>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</si>
  <si>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</si>
  <si>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</si>
  <si>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</si>
  <si>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</si>
  <si>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</si>
  <si>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</si>
  <si>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</si>
  <si>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</si>
  <si>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</si>
  <si>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</si>
  <si>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</si>
  <si>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</si>
  <si>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</si>
  <si>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</si>
  <si>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</si>
  <si>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</si>
  <si>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</si>
  <si>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</si>
  <si>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</si>
  <si>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</si>
  <si>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</si>
  <si>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</si>
  <si>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</si>
  <si>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</si>
  <si>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</si>
  <si>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</si>
  <si>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</si>
  <si>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</si>
  <si>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</si>
  <si>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</si>
  <si>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</si>
  <si>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</si>
  <si>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</si>
  <si>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</si>
  <si>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</si>
  <si>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</si>
  <si>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</si>
  <si>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</si>
  <si>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</si>
  <si>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</si>
  <si>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</si>
  <si>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</si>
  <si>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</si>
  <si>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</si>
  <si>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</si>
  <si>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</si>
  <si>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</si>
  <si>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</si>
  <si>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</si>
  <si>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</si>
  <si>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</si>
  <si>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</si>
  <si>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</si>
  <si>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</si>
  <si>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</si>
  <si>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</si>
  <si>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</si>
  <si>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</si>
  <si>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</si>
  <si>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</si>
  <si>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</si>
  <si>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</si>
  <si>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</si>
  <si>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</si>
  <si>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</si>
  <si>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</si>
  <si>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</si>
  <si>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</si>
  <si>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</si>
  <si>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</si>
  <si>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</si>
  <si>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</si>
  <si>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</si>
  <si>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</si>
  <si>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</si>
  <si>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</si>
  <si>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</si>
  <si>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</si>
  <si>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</si>
  <si>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</si>
  <si>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</si>
  <si>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</si>
  <si>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</si>
  <si>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</si>
  <si>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</si>
  <si>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</si>
  <si>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</si>
  <si>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</si>
  <si>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</si>
  <si>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</si>
  <si>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t>
    <phoneticPr fontId="18"/>
  </si>
  <si>
    <t>加入世帯数(世帯)</t>
  </si>
  <si>
    <t>　　うち一部事務組合負担金</t>
    <phoneticPr fontId="5"/>
  </si>
  <si>
    <t>工業用水道</t>
    <phoneticPr fontId="5"/>
  </si>
  <si>
    <t>-</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</si>
  <si>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</si>
  <si>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</si>
  <si>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</si>
  <si>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</si>
  <si>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</si>
  <si>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</si>
  <si>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</si>
  <si>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</si>
  <si>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</si>
  <si>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</si>
  <si>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</si>
  <si>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</si>
  <si>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</si>
  <si>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</si>
  <si>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</si>
  <si>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</si>
  <si>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</si>
  <si>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</si>
  <si>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</si>
  <si>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</si>
  <si>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</si>
  <si>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</si>
  <si>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</si>
  <si>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</si>
  <si>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</si>
  <si>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神奈川県湯河原町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</si>
  <si>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</si>
  <si>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</si>
  <si>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</si>
  <si>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</si>
  <si>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</si>
  <si>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</si>
  <si>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</si>
  <si>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</si>
  <si>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</si>
  <si>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</si>
  <si>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</si>
  <si>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</si>
  <si>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</si>
  <si>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</si>
  <si>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</si>
  <si>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</si>
  <si>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</si>
  <si>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</si>
  <si>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</si>
  <si>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</si>
  <si>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</si>
  <si>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</si>
  <si>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</si>
  <si>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</si>
  <si>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</si>
  <si>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</si>
  <si>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</si>
  <si>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</si>
  <si>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</si>
  <si>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</si>
  <si>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</si>
  <si>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</si>
  <si>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</si>
  <si>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</si>
  <si>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介護保険事業特別会計（保険事業勘定）</t>
    <phoneticPr fontId="5"/>
  </si>
  <si>
    <t>介護保険事業特別会計（介護サービス事業勘定）</t>
    <phoneticPr fontId="5"/>
  </si>
  <si>
    <t>後期高齢者医療特別会計</t>
    <phoneticPr fontId="5"/>
  </si>
  <si>
    <t>水道事業会計</t>
    <phoneticPr fontId="5"/>
  </si>
  <si>
    <t>法適用企業</t>
    <phoneticPr fontId="5"/>
  </si>
  <si>
    <t>温泉事業会計</t>
    <phoneticPr fontId="5"/>
  </si>
  <si>
    <t>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</si>
  <si>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</si>
  <si>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</si>
  <si>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</si>
  <si>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</si>
  <si>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</si>
  <si>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</si>
  <si>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</si>
  <si>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</si>
  <si>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</si>
  <si>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</si>
  <si>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</si>
  <si>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</si>
  <si>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</si>
  <si>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</si>
  <si>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</si>
  <si>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</si>
  <si>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</si>
  <si>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</si>
  <si>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</si>
  <si>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</si>
  <si>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</si>
  <si>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</si>
  <si>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</si>
  <si>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</si>
  <si>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</si>
  <si>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</si>
  <si>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</si>
  <si>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</si>
  <si>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</si>
  <si>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</si>
  <si>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</si>
  <si>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</si>
  <si>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</si>
  <si>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</si>
  <si>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</si>
  <si>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</si>
  <si>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</si>
  <si>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</si>
  <si>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</si>
  <si>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</si>
  <si>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</si>
  <si>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</si>
  <si>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</si>
  <si>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</si>
  <si>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</si>
  <si>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</si>
  <si>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</si>
  <si>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</si>
  <si>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</si>
  <si>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</si>
  <si>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</si>
  <si>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</si>
  <si>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</si>
  <si>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</si>
  <si>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</si>
  <si>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</si>
  <si>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</si>
  <si>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</si>
  <si>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</si>
  <si>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</si>
  <si>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</si>
  <si>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</si>
  <si>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</si>
  <si>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</si>
  <si>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</si>
  <si>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</si>
  <si>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</si>
  <si>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</si>
  <si>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</si>
  <si>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</si>
  <si>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</si>
  <si>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</si>
  <si>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</si>
  <si>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</si>
  <si>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</si>
  <si>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</si>
  <si>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</si>
  <si>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</si>
  <si>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</si>
  <si>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</si>
  <si>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</si>
  <si>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</si>
  <si>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</si>
  <si>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</si>
  <si>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</si>
  <si>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</si>
  <si>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</si>
  <si>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</si>
  <si>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</si>
  <si>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</si>
  <si>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</si>
  <si>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</si>
  <si>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</si>
  <si>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</si>
  <si>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</si>
  <si>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</si>
  <si>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</si>
  <si>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</si>
  <si>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</si>
  <si>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</si>
  <si>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</si>
  <si>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</si>
  <si>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</si>
  <si>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</si>
  <si>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</si>
  <si>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</si>
  <si>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</si>
  <si>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</si>
  <si>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</si>
  <si>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</si>
  <si>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</si>
  <si>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</si>
  <si>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</si>
  <si>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</si>
  <si>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</si>
  <si>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</si>
  <si>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</si>
  <si>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</si>
  <si>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</si>
  <si>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</si>
  <si>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</si>
  <si>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</si>
  <si>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</si>
  <si>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</si>
  <si>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</si>
  <si>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</si>
  <si>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</si>
  <si>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</si>
  <si>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</si>
  <si>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</si>
  <si>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</si>
  <si>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</si>
  <si>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</si>
  <si>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</si>
  <si>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</si>
  <si>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</si>
  <si>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1.68</t>
  </si>
  <si>
    <t>一般会計</t>
  </si>
  <si>
    <t>国民健康保険事業特別会計</t>
  </si>
  <si>
    <t>水道事業会計</t>
  </si>
  <si>
    <t>温泉事業会計</t>
  </si>
  <si>
    <t>介護保険事業特別会計（保険事業勘定）</t>
  </si>
  <si>
    <t>下水道事業特別会計</t>
  </si>
  <si>
    <t>後期高齢者医療特別会計</t>
  </si>
  <si>
    <t>▲ 0.05</t>
  </si>
  <si>
    <t>介護保険事業特別会計（介護サービス事業勘定）</t>
  </si>
  <si>
    <t>その他会計（赤字）</t>
  </si>
  <si>
    <t>その他会計（黒字）</t>
  </si>
  <si>
    <t>-</t>
    <phoneticPr fontId="2"/>
  </si>
  <si>
    <t>-</t>
    <phoneticPr fontId="2"/>
  </si>
  <si>
    <t>-</t>
    <phoneticPr fontId="2"/>
  </si>
  <si>
    <t>-</t>
    <phoneticPr fontId="2"/>
  </si>
  <si>
    <t>-</t>
    <phoneticPr fontId="2"/>
  </si>
  <si>
    <t>湯河原町真鶴町衛生組合</t>
    <rPh sb="0" eb="3">
      <t>ユガワラ</t>
    </rPh>
    <rPh sb="3" eb="4">
      <t>マチ</t>
    </rPh>
    <rPh sb="4" eb="6">
      <t>マナヅル</t>
    </rPh>
    <rPh sb="6" eb="7">
      <t>マチ</t>
    </rPh>
    <rPh sb="7" eb="9">
      <t>エイセイ</t>
    </rPh>
    <rPh sb="9" eb="11">
      <t>クミアイ</t>
    </rPh>
    <phoneticPr fontId="2"/>
  </si>
  <si>
    <t>神奈川県市町村職員退職手当組合</t>
    <rPh sb="0" eb="4">
      <t>カナガワケン</t>
    </rPh>
    <rPh sb="4" eb="7">
      <t>シチョウソン</t>
    </rPh>
    <rPh sb="7" eb="9">
      <t>ショクイン</t>
    </rPh>
    <rPh sb="9" eb="11">
      <t>タイショク</t>
    </rPh>
    <rPh sb="11" eb="13">
      <t>テアテ</t>
    </rPh>
    <rPh sb="13" eb="15">
      <t>クミアイ</t>
    </rPh>
    <phoneticPr fontId="2"/>
  </si>
  <si>
    <t>神奈川県後期高齢者医療広域連合（一般会計）</t>
    <rPh sb="0" eb="4">
      <t>カナガワケン</t>
    </rPh>
    <rPh sb="4" eb="6">
      <t>コウキ</t>
    </rPh>
    <rPh sb="6" eb="9">
      <t>コウレイシャ</t>
    </rPh>
    <rPh sb="9" eb="11">
      <t>イリョウ</t>
    </rPh>
    <rPh sb="11" eb="13">
      <t>コウイキ</t>
    </rPh>
    <rPh sb="13" eb="15">
      <t>レンゴウ</t>
    </rPh>
    <rPh sb="16" eb="18">
      <t>イッパン</t>
    </rPh>
    <rPh sb="18" eb="20">
      <t>カイケイ</t>
    </rPh>
    <phoneticPr fontId="2"/>
  </si>
  <si>
    <t>神奈川県後期高齢者医療広域連合（事業会計）</t>
    <rPh sb="0" eb="4">
      <t>カナガワケン</t>
    </rPh>
    <rPh sb="4" eb="6">
      <t>コウキ</t>
    </rPh>
    <rPh sb="6" eb="9">
      <t>コウレイシャ</t>
    </rPh>
    <rPh sb="9" eb="11">
      <t>イリョウ</t>
    </rPh>
    <rPh sb="11" eb="13">
      <t>コウイキ</t>
    </rPh>
    <rPh sb="13" eb="15">
      <t>レンゴウ</t>
    </rPh>
    <rPh sb="16" eb="18">
      <t>ジギョウ</t>
    </rPh>
    <rPh sb="18" eb="20">
      <t>カイケイ</t>
    </rPh>
    <phoneticPr fontId="2"/>
  </si>
  <si>
    <t>町村情報システム共同事業組合</t>
    <rPh sb="0" eb="2">
      <t>チョウソン</t>
    </rPh>
    <rPh sb="2" eb="4">
      <t>ジョウホウ</t>
    </rPh>
    <rPh sb="8" eb="10">
      <t>キョウドウ</t>
    </rPh>
    <rPh sb="10" eb="12">
      <t>ジギョウ</t>
    </rPh>
    <rPh sb="12" eb="14">
      <t>クミアイ</t>
    </rPh>
    <phoneticPr fontId="2"/>
  </si>
  <si>
    <t>（有）コミュニティーサービス</t>
    <rPh sb="1" eb="2">
      <t>ユウ</t>
    </rPh>
    <phoneticPr fontId="2"/>
  </si>
  <si>
    <t>公益財団法人かながわ海岸美化財団</t>
    <rPh sb="0" eb="2">
      <t>コウエキ</t>
    </rPh>
    <rPh sb="2" eb="4">
      <t>ザイダン</t>
    </rPh>
    <rPh sb="4" eb="6">
      <t>ホウジン</t>
    </rPh>
    <rPh sb="10" eb="12">
      <t>カイガン</t>
    </rPh>
    <rPh sb="12" eb="14">
      <t>ビカ</t>
    </rPh>
    <rPh sb="14" eb="16">
      <t>ザイダン</t>
    </rPh>
    <phoneticPr fontId="2"/>
  </si>
  <si>
    <t>公益財団法人かながわ健康財団</t>
    <rPh sb="0" eb="2">
      <t>コウエキ</t>
    </rPh>
    <rPh sb="2" eb="4">
      <t>ザイダン</t>
    </rPh>
    <rPh sb="4" eb="6">
      <t>ホウジン</t>
    </rPh>
    <rPh sb="10" eb="12">
      <t>ケンコウ</t>
    </rPh>
    <rPh sb="12" eb="14">
      <t>ザイダン</t>
    </rPh>
    <phoneticPr fontId="2"/>
  </si>
  <si>
    <t>湯河原町土地開発公社</t>
    <rPh sb="0" eb="3">
      <t>ユガワラ</t>
    </rPh>
    <rPh sb="3" eb="4">
      <t>マチ</t>
    </rPh>
    <rPh sb="4" eb="6">
      <t>トチ</t>
    </rPh>
    <rPh sb="6" eb="8">
      <t>カイハツ</t>
    </rPh>
    <rPh sb="8" eb="10">
      <t>コウシャ</t>
    </rPh>
    <phoneticPr fontId="2"/>
  </si>
  <si>
    <t>○</t>
    <phoneticPr fontId="2"/>
  </si>
  <si>
    <t>▲56</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</si>
  <si>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</si>
  <si>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</si>
  <si>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</si>
  <si>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</si>
  <si>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</si>
  <si>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</si>
  <si>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</si>
  <si>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</si>
  <si>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</si>
  <si>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</si>
  <si>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</si>
  <si>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</si>
  <si>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 xml:space="preserve"> 将来負担比率については、充当可能基金及び特定財源（町民税）が増となったことにより、H24から減少傾向にある。
　実質公債費比率については、標準財政規模が大きくなったことや、現在の低金利に対し、過去に借り入れた高金利の地方債の償還が終了したことにより公債費が減少しているため、近年は減少傾向にある。しかし、湯河原町真鶴町衛生組合において大規模な改修工事を実施中であり、平成29年度から当該工事にかかる元金の償還が始まるため、今後は平成31年度をピークとして増加する見込みである。</t>
    <phoneticPr fontId="5"/>
  </si>
  <si>
    <t>有形固定資産減価償却率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</si>
</sst>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x14ac:knownFonts="1">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46819</c:v>
                </c:pt>
                <c:pt idx="1">
                  <c:v>53270</c:v>
                </c:pt>
                <c:pt idx="2">
                  <c:v>53292</c:v>
                </c:pt>
                <c:pt idx="3">
                  <c:v>49919</c:v>
                </c:pt>
                <c:pt idx="4">
                  <c:v>47738</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60779</c:v>
                </c:pt>
                <c:pt idx="1">
                  <c:v>21758</c:v>
                </c:pt>
                <c:pt idx="2">
                  <c:v>30980</c:v>
                </c:pt>
                <c:pt idx="3">
                  <c:v>40194</c:v>
                </c:pt>
                <c:pt idx="4">
                  <c:v>30777</c:v>
                </c:pt>
              </c:numCache>
            </c:numRef>
          </c:val>
          <c:smooth val="0"/>
        </c:ser>
        <c:dLbls>
          <c:showLegendKey val="0"/>
          <c:showVal val="0"/>
          <c:showCatName val="0"/>
          <c:showSerName val="0"/>
          <c:showPercent val="0"/>
          <c:showBubbleSize val="0"/>
        </c:dLbls>
        <c:marker val="1"/>
        <c:smooth val="0"/>
        <c:axId val="151678088"/>
        <c:axId val="151679264"/>
      </c:lineChart>
      <c:catAx>
        <c:axId val="15167808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51679264"/>
        <c:crosses val="autoZero"/>
        <c:auto val="1"/>
        <c:lblAlgn val="ctr"/>
        <c:lblOffset val="100"/>
        <c:tickLblSkip val="1"/>
        <c:tickMarkSkip val="1"/>
        <c:noMultiLvlLbl val="0"/>
      </c:catAx>
      <c:valAx>
        <c:axId val="151679264"/>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5167808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4.78</c:v>
                </c:pt>
                <c:pt idx="1">
                  <c:v>8.44</c:v>
                </c:pt>
                <c:pt idx="2">
                  <c:v>6.81</c:v>
                </c:pt>
                <c:pt idx="3">
                  <c:v>8.35</c:v>
                </c:pt>
                <c:pt idx="4">
                  <c:v>7.65</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5.48</c:v>
                </c:pt>
                <c:pt idx="1">
                  <c:v>9.11</c:v>
                </c:pt>
                <c:pt idx="2">
                  <c:v>9.18</c:v>
                </c:pt>
                <c:pt idx="3">
                  <c:v>13.45</c:v>
                </c:pt>
                <c:pt idx="4">
                  <c:v>14.5</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460036496"/>
        <c:axId val="46003767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1.84</c:v>
                </c:pt>
                <c:pt idx="1">
                  <c:v>7.32</c:v>
                </c:pt>
                <c:pt idx="2">
                  <c:v>-1.68</c:v>
                </c:pt>
                <c:pt idx="3">
                  <c:v>6.18</c:v>
                </c:pt>
                <c:pt idx="4">
                  <c:v>0.12</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460036496"/>
        <c:axId val="460037672"/>
      </c:lineChart>
      <c:catAx>
        <c:axId val="4600364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60037672"/>
        <c:crosses val="autoZero"/>
        <c:auto val="1"/>
        <c:lblAlgn val="ctr"/>
        <c:lblOffset val="100"/>
        <c:tickLblSkip val="1"/>
        <c:tickMarkSkip val="1"/>
        <c:noMultiLvlLbl val="0"/>
      </c:catAx>
      <c:valAx>
        <c:axId val="46003767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00364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介護保険事業特別会計（介護サービス事業勘定）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0.03</c:v>
                </c:pt>
                <c:pt idx="2">
                  <c:v>#N/A</c:v>
                </c:pt>
                <c:pt idx="3">
                  <c:v>0.06</c:v>
                </c:pt>
                <c:pt idx="4">
                  <c:v>#N/A</c:v>
                </c:pt>
                <c:pt idx="5">
                  <c:v>0.08</c:v>
                </c:pt>
                <c:pt idx="6">
                  <c:v>#N/A</c:v>
                </c:pt>
                <c:pt idx="7">
                  <c:v>0.05</c:v>
                </c:pt>
                <c:pt idx="8">
                  <c:v>#N/A</c:v>
                </c:pt>
                <c:pt idx="9">
                  <c:v>0.03</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0.06</c:v>
                </c:pt>
                <c:pt idx="2">
                  <c:v>0.05</c:v>
                </c:pt>
                <c:pt idx="3">
                  <c:v>#N/A</c:v>
                </c:pt>
                <c:pt idx="4">
                  <c:v>#N/A</c:v>
                </c:pt>
                <c:pt idx="5">
                  <c:v>0.26</c:v>
                </c:pt>
                <c:pt idx="6">
                  <c:v>#N/A</c:v>
                </c:pt>
                <c:pt idx="7">
                  <c:v>0.11</c:v>
                </c:pt>
                <c:pt idx="8">
                  <c:v>#N/A</c:v>
                </c:pt>
                <c:pt idx="9">
                  <c:v>0.1</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0.05</c:v>
                </c:pt>
                <c:pt idx="2">
                  <c:v>#N/A</c:v>
                </c:pt>
                <c:pt idx="3">
                  <c:v>0.14000000000000001</c:v>
                </c:pt>
                <c:pt idx="4">
                  <c:v>#N/A</c:v>
                </c:pt>
                <c:pt idx="5">
                  <c:v>0.09</c:v>
                </c:pt>
                <c:pt idx="6">
                  <c:v>#N/A</c:v>
                </c:pt>
                <c:pt idx="7">
                  <c:v>0.23</c:v>
                </c:pt>
                <c:pt idx="8">
                  <c:v>#N/A</c:v>
                </c:pt>
                <c:pt idx="9">
                  <c:v>0.94</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介護保険事業特別会計（保険事業勘定）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0.82</c:v>
                </c:pt>
                <c:pt idx="2">
                  <c:v>#N/A</c:v>
                </c:pt>
                <c:pt idx="3">
                  <c:v>0.92</c:v>
                </c:pt>
                <c:pt idx="4">
                  <c:v>#N/A</c:v>
                </c:pt>
                <c:pt idx="5">
                  <c:v>0.87</c:v>
                </c:pt>
                <c:pt idx="6">
                  <c:v>#N/A</c:v>
                </c:pt>
                <c:pt idx="7">
                  <c:v>0.82</c:v>
                </c:pt>
                <c:pt idx="8">
                  <c:v>#N/A</c:v>
                </c:pt>
                <c:pt idx="9">
                  <c:v>1.01</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温泉事業会計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1.28</c:v>
                </c:pt>
                <c:pt idx="2">
                  <c:v>#N/A</c:v>
                </c:pt>
                <c:pt idx="3">
                  <c:v>0.68</c:v>
                </c:pt>
                <c:pt idx="4">
                  <c:v>#N/A</c:v>
                </c:pt>
                <c:pt idx="5">
                  <c:v>0.81</c:v>
                </c:pt>
                <c:pt idx="6">
                  <c:v>#N/A</c:v>
                </c:pt>
                <c:pt idx="7">
                  <c:v>1.78</c:v>
                </c:pt>
                <c:pt idx="8">
                  <c:v>#N/A</c:v>
                </c:pt>
                <c:pt idx="9">
                  <c:v>1.95</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4.2</c:v>
                </c:pt>
                <c:pt idx="2">
                  <c:v>#N/A</c:v>
                </c:pt>
                <c:pt idx="3">
                  <c:v>5.16</c:v>
                </c:pt>
                <c:pt idx="4">
                  <c:v>#N/A</c:v>
                </c:pt>
                <c:pt idx="5">
                  <c:v>3.73</c:v>
                </c:pt>
                <c:pt idx="6">
                  <c:v>#N/A</c:v>
                </c:pt>
                <c:pt idx="7">
                  <c:v>3.82</c:v>
                </c:pt>
                <c:pt idx="8">
                  <c:v>#N/A</c:v>
                </c:pt>
                <c:pt idx="9">
                  <c:v>5.52</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国民健康保険事業特別会計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2.77</c:v>
                </c:pt>
                <c:pt idx="2">
                  <c:v>#N/A</c:v>
                </c:pt>
                <c:pt idx="3">
                  <c:v>5.43</c:v>
                </c:pt>
                <c:pt idx="4">
                  <c:v>#N/A</c:v>
                </c:pt>
                <c:pt idx="5">
                  <c:v>8.2899999999999991</c:v>
                </c:pt>
                <c:pt idx="6">
                  <c:v>#N/A</c:v>
                </c:pt>
                <c:pt idx="7">
                  <c:v>8.0399999999999991</c:v>
                </c:pt>
                <c:pt idx="8">
                  <c:v>#N/A</c:v>
                </c:pt>
                <c:pt idx="9">
                  <c:v>7.53</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4.7699999999999996</c:v>
                </c:pt>
                <c:pt idx="2">
                  <c:v>#N/A</c:v>
                </c:pt>
                <c:pt idx="3">
                  <c:v>8.43</c:v>
                </c:pt>
                <c:pt idx="4">
                  <c:v>#N/A</c:v>
                </c:pt>
                <c:pt idx="5">
                  <c:v>6.8</c:v>
                </c:pt>
                <c:pt idx="6">
                  <c:v>#N/A</c:v>
                </c:pt>
                <c:pt idx="7">
                  <c:v>8.34</c:v>
                </c:pt>
                <c:pt idx="8">
                  <c:v>#N/A</c:v>
                </c:pt>
                <c:pt idx="9">
                  <c:v>7.64</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460037280"/>
        <c:axId val="460039240"/>
      </c:barChart>
      <c:catAx>
        <c:axId val="4600372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60039240"/>
        <c:crosses val="autoZero"/>
        <c:auto val="1"/>
        <c:lblAlgn val="ctr"/>
        <c:lblOffset val="100"/>
        <c:tickLblSkip val="1"/>
        <c:tickMarkSkip val="1"/>
        <c:noMultiLvlLbl val="0"/>
      </c:catAx>
      <c:valAx>
        <c:axId val="4600392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003728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959</c:v>
                </c:pt>
                <c:pt idx="5">
                  <c:v>920</c:v>
                </c:pt>
                <c:pt idx="8">
                  <c:v>941</c:v>
                </c:pt>
                <c:pt idx="11">
                  <c:v>915</c:v>
                </c:pt>
                <c:pt idx="14">
                  <c:v>872</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2</c:v>
                </c:pt>
                <c:pt idx="3">
                  <c:v>1</c:v>
                </c:pt>
                <c:pt idx="6">
                  <c:v>1</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11</c:v>
                </c:pt>
                <c:pt idx="3">
                  <c:v>11</c:v>
                </c:pt>
                <c:pt idx="6">
                  <c:v>22</c:v>
                </c:pt>
                <c:pt idx="9">
                  <c:v>28</c:v>
                </c:pt>
                <c:pt idx="12">
                  <c:v>18</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55</c:v>
                </c:pt>
                <c:pt idx="3">
                  <c:v>1</c:v>
                </c:pt>
                <c:pt idx="6">
                  <c:v>18</c:v>
                </c:pt>
                <c:pt idx="9">
                  <c:v>20</c:v>
                </c:pt>
                <c:pt idx="12">
                  <c:v>27</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179</c:v>
                </c:pt>
                <c:pt idx="3">
                  <c:v>163</c:v>
                </c:pt>
                <c:pt idx="6">
                  <c:v>133</c:v>
                </c:pt>
                <c:pt idx="9">
                  <c:v>144</c:v>
                </c:pt>
                <c:pt idx="12">
                  <c:v>152</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947</c:v>
                </c:pt>
                <c:pt idx="3">
                  <c:v>922</c:v>
                </c:pt>
                <c:pt idx="6">
                  <c:v>808</c:v>
                </c:pt>
                <c:pt idx="9">
                  <c:v>744</c:v>
                </c:pt>
                <c:pt idx="12">
                  <c:v>717</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466758624"/>
        <c:axId val="46675274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235</c:v>
                </c:pt>
                <c:pt idx="2">
                  <c:v>#N/A</c:v>
                </c:pt>
                <c:pt idx="3">
                  <c:v>#N/A</c:v>
                </c:pt>
                <c:pt idx="4">
                  <c:v>178</c:v>
                </c:pt>
                <c:pt idx="5">
                  <c:v>#N/A</c:v>
                </c:pt>
                <c:pt idx="6">
                  <c:v>#N/A</c:v>
                </c:pt>
                <c:pt idx="7">
                  <c:v>41</c:v>
                </c:pt>
                <c:pt idx="8">
                  <c:v>#N/A</c:v>
                </c:pt>
                <c:pt idx="9">
                  <c:v>#N/A</c:v>
                </c:pt>
                <c:pt idx="10">
                  <c:v>21</c:v>
                </c:pt>
                <c:pt idx="11">
                  <c:v>#N/A</c:v>
                </c:pt>
                <c:pt idx="12">
                  <c:v>#N/A</c:v>
                </c:pt>
                <c:pt idx="13">
                  <c:v>42</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466758624"/>
        <c:axId val="466752744"/>
      </c:lineChart>
      <c:catAx>
        <c:axId val="4667586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66752744"/>
        <c:crosses val="autoZero"/>
        <c:auto val="1"/>
        <c:lblAlgn val="ctr"/>
        <c:lblOffset val="100"/>
        <c:tickLblSkip val="1"/>
        <c:tickMarkSkip val="1"/>
        <c:noMultiLvlLbl val="0"/>
      </c:catAx>
      <c:valAx>
        <c:axId val="4667527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67586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7125</c:v>
                </c:pt>
                <c:pt idx="5">
                  <c:v>7876</c:v>
                </c:pt>
                <c:pt idx="8">
                  <c:v>8086</c:v>
                </c:pt>
                <c:pt idx="11">
                  <c:v>8522</c:v>
                </c:pt>
                <c:pt idx="14">
                  <c:v>8747</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1225</c:v>
                </c:pt>
                <c:pt idx="5">
                  <c:v>2955</c:v>
                </c:pt>
                <c:pt idx="8">
                  <c:v>3701</c:v>
                </c:pt>
                <c:pt idx="11">
                  <c:v>4432</c:v>
                </c:pt>
                <c:pt idx="14">
                  <c:v>5599</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547</c:v>
                </c:pt>
                <c:pt idx="5">
                  <c:v>766</c:v>
                </c:pt>
                <c:pt idx="8">
                  <c:v>786</c:v>
                </c:pt>
                <c:pt idx="11">
                  <c:v>1256</c:v>
                </c:pt>
                <c:pt idx="14">
                  <c:v>1913</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1</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156</c:v>
                </c:pt>
                <c:pt idx="3">
                  <c:v>116</c:v>
                </c:pt>
                <c:pt idx="6">
                  <c:v>80</c:v>
                </c:pt>
                <c:pt idx="9">
                  <c:v>54</c:v>
                </c:pt>
                <c:pt idx="12">
                  <c:v>29</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3243</c:v>
                </c:pt>
                <c:pt idx="3">
                  <c:v>2923</c:v>
                </c:pt>
                <c:pt idx="6">
                  <c:v>2722</c:v>
                </c:pt>
                <c:pt idx="9">
                  <c:v>2611</c:v>
                </c:pt>
                <c:pt idx="12">
                  <c:v>2602</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79</c:v>
                </c:pt>
                <c:pt idx="3">
                  <c:v>2586</c:v>
                </c:pt>
                <c:pt idx="6">
                  <c:v>2835</c:v>
                </c:pt>
                <c:pt idx="9">
                  <c:v>3121</c:v>
                </c:pt>
                <c:pt idx="12">
                  <c:v>4128</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1547</c:v>
                </c:pt>
                <c:pt idx="3">
                  <c:v>1406</c:v>
                </c:pt>
                <c:pt idx="6">
                  <c:v>1326</c:v>
                </c:pt>
                <c:pt idx="9">
                  <c:v>1382</c:v>
                </c:pt>
                <c:pt idx="12">
                  <c:v>1491</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693</c:v>
                </c:pt>
                <c:pt idx="3">
                  <c:v>682</c:v>
                </c:pt>
                <c:pt idx="6">
                  <c:v>661</c:v>
                </c:pt>
                <c:pt idx="9">
                  <c:v>633</c:v>
                </c:pt>
                <c:pt idx="12">
                  <c:v>749</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7732</c:v>
                </c:pt>
                <c:pt idx="3">
                  <c:v>7793</c:v>
                </c:pt>
                <c:pt idx="6">
                  <c:v>7949</c:v>
                </c:pt>
                <c:pt idx="9">
                  <c:v>8254</c:v>
                </c:pt>
                <c:pt idx="12">
                  <c:v>8269</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466753920"/>
        <c:axId val="46675431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4555</c:v>
                </c:pt>
                <c:pt idx="2">
                  <c:v>#N/A</c:v>
                </c:pt>
                <c:pt idx="3">
                  <c:v>#N/A</c:v>
                </c:pt>
                <c:pt idx="4">
                  <c:v>3909</c:v>
                </c:pt>
                <c:pt idx="5">
                  <c:v>#N/A</c:v>
                </c:pt>
                <c:pt idx="6">
                  <c:v>#N/A</c:v>
                </c:pt>
                <c:pt idx="7">
                  <c:v>2999</c:v>
                </c:pt>
                <c:pt idx="8">
                  <c:v>#N/A</c:v>
                </c:pt>
                <c:pt idx="9">
                  <c:v>#N/A</c:v>
                </c:pt>
                <c:pt idx="10">
                  <c:v>1845</c:v>
                </c:pt>
                <c:pt idx="11">
                  <c:v>#N/A</c:v>
                </c:pt>
                <c:pt idx="12">
                  <c:v>#N/A</c:v>
                </c:pt>
                <c:pt idx="13">
                  <c:v>1010</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466753920"/>
        <c:axId val="466754312"/>
      </c:lineChart>
      <c:catAx>
        <c:axId val="4667539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66754312"/>
        <c:crosses val="autoZero"/>
        <c:auto val="1"/>
        <c:lblAlgn val="ctr"/>
        <c:lblOffset val="100"/>
        <c:tickLblSkip val="1"/>
        <c:tickMarkSkip val="1"/>
        <c:noMultiLvlLbl val="0"/>
      </c:catAx>
      <c:valAx>
        <c:axId val="4667543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67539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D65D-4AFE-A0C6-16FFB4B1F805}"/>
                </c:ext>
                <c:ext xmlns:c15="http://schemas.microsoft.com/office/drawing/2012/chart" uri="{CE6537A1-D6FC-4f65-9D91-7224C49458BB}">
                  <c15:dlblFieldTable>
                    <c15:dlblFTEntry>
                      <c15:txfldGUID>{105542A6-DF4E-49D2-9103-46BBDFDAD812}</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D65D-4AFE-A0C6-16FFB4B1F805}"/>
                </c:ext>
                <c:ext xmlns:c15="http://schemas.microsoft.com/office/drawing/2012/chart" uri="{CE6537A1-D6FC-4f65-9D91-7224C49458BB}">
                  <c15:dlblFieldTable>
                    <c15:dlblFTEntry>
                      <c15:txfldGUID>{21F8DD78-A66C-456D-8A9C-B3D9AE8B43E2}</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D65D-4AFE-A0C6-16FFB4B1F805}"/>
                </c:ext>
                <c:ext xmlns:c15="http://schemas.microsoft.com/office/drawing/2012/chart" uri="{CE6537A1-D6FC-4f65-9D91-7224C49458BB}">
                  <c15:dlblFieldTable>
                    <c15:dlblFTEntry>
                      <c15:txfldGUID>{21E71725-5F91-42AA-A29F-3F4A7072B19D}</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D65D-4AFE-A0C6-16FFB4B1F805}"/>
                </c:ext>
                <c:ext xmlns:c15="http://schemas.microsoft.com/office/drawing/2012/chart" uri="{CE6537A1-D6FC-4f65-9D91-7224C49458BB}">
                  <c15:dlblFieldTable>
                    <c15:dlblFTEntry>
                      <c15:txfldGUID>{DC2CC4BF-9753-4518-A23A-BD8048E62D1C}</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D65D-4AFE-A0C6-16FFB4B1F805}"/>
                </c:ext>
                <c:ext xmlns:c15="http://schemas.microsoft.com/office/drawing/2012/chart" uri="{CE6537A1-D6FC-4f65-9D91-7224C49458BB}">
                  <c15:dlblFieldTable>
                    <c15:dlblFTEntry>
                      <c15:txfldGUID>{F795D0DA-60FD-4A69-B870-50D7EB30FE86}</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D65D-4AFE-A0C6-16FFB4B1F805}"/>
                </c:ext>
                <c:ext xmlns:c15="http://schemas.microsoft.com/office/drawing/2012/chart" uri="{CE6537A1-D6FC-4f65-9D91-7224C49458BB}">
                  <c15:dlblFieldTable>
                    <c15:dlblFTEntry>
                      <c15:txfldGUID>{4E4CF7EA-E331-4651-85DC-3B2781A8599C}</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D65D-4AFE-A0C6-16FFB4B1F805}"/>
                </c:ext>
                <c:ext xmlns:c15="http://schemas.microsoft.com/office/drawing/2012/chart" uri="{CE6537A1-D6FC-4f65-9D91-7224C49458BB}">
                  <c15:dlblFieldTable>
                    <c15:dlblFTEntry>
                      <c15:txfldGUID>{868CA021-198F-4009-907D-D11C372CC0BB}</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D65D-4AFE-A0C6-16FFB4B1F805}"/>
                </c:ext>
                <c:ext xmlns:c15="http://schemas.microsoft.com/office/drawing/2012/chart" uri="{CE6537A1-D6FC-4f65-9D91-7224C49458BB}">
                  <c15:dlblFieldTable>
                    <c15:dlblFTEntry>
                      <c15:txfldGUID>{36A178DB-842C-4D6E-9FC3-F716FAC89BAC}</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D65D-4AFE-A0C6-16FFB4B1F805}"/>
                </c:ext>
                <c:ext xmlns:c15="http://schemas.microsoft.com/office/drawing/2012/chart" uri="{CE6537A1-D6FC-4f65-9D91-7224C49458BB}">
                  <c15:dlblFieldTable>
                    <c15:dlblFTEntry>
                      <c15:txfldGUID>{8FA386C7-452A-4410-B9C7-4AC3E235211F}</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65D-4AFE-A0C6-16FFB4B1F805}"/>
                </c:ext>
                <c:ext xmlns:c15="http://schemas.microsoft.com/office/drawing/2012/chart" uri="{CE6537A1-D6FC-4f65-9D91-7224C49458BB}">
                  <c15:dlblFieldTable>
                    <c15:dlblFTEntry>
                      <c15:txfldGUID>{B842EC21-E0FE-4071-8C21-41D39F72F9BC}</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466755096"/>
        <c:axId val="466756272"/>
      </c:scatterChart>
      <c:valAx>
        <c:axId val="466755096"/>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6756272"/>
        <c:crosses val="autoZero"/>
        <c:crossBetween val="midCat"/>
      </c:valAx>
      <c:valAx>
        <c:axId val="466756272"/>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675509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76FE-40FB-9462-AE14C7AF5793}"/>
                </c:ext>
                <c:ext xmlns:c15="http://schemas.microsoft.com/office/drawing/2012/chart" uri="{CE6537A1-D6FC-4f65-9D91-7224C49458BB}">
                  <c15:layout/>
                  <c15:dlblFieldTable>
                    <c15:dlblFTEntry>
                      <c15:txfldGUID>{09ECB3F6-B190-464F-BD7D-0F610B67E321}</c15:txfldGUID>
                      <c15:f>公会計指標分析・財政指標組合せ分析表!$K$72</c15:f>
                      <c15:dlblFieldTableCache>
                        <c:ptCount val="1"/>
                        <c:pt idx="0">
                          <c:v>H24</c:v>
                        </c:pt>
                      </c15:dlblFieldTableCache>
                    </c15:dlblFTEntry>
                  </c15:dlblFieldTable>
                  <c15:showDataLabelsRange val="0"/>
                </c:ext>
              </c:extLst>
            </c:dLbl>
            <c:dLbl>
              <c:idx val="1"/>
              <c:layout/>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76FE-40FB-9462-AE14C7AF5793}"/>
                </c:ext>
                <c:ext xmlns:c15="http://schemas.microsoft.com/office/drawing/2012/chart" uri="{CE6537A1-D6FC-4f65-9D91-7224C49458BB}">
                  <c15:layout/>
                  <c15:dlblFieldTable>
                    <c15:dlblFTEntry>
                      <c15:txfldGUID>{6DEBEC79-8E87-4453-AF9B-B331ABA59860}</c15:txfldGUID>
                      <c15:f>公会計指標分析・財政指標組合せ分析表!$L$72</c15:f>
                      <c15:dlblFieldTableCache>
                        <c:ptCount val="1"/>
                        <c:pt idx="0">
                          <c:v>H25</c:v>
                        </c:pt>
                      </c15:dlblFieldTableCache>
                    </c15:dlblFTEntry>
                  </c15:dlblFieldTable>
                  <c15:showDataLabelsRange val="0"/>
                </c:ext>
              </c:extLst>
            </c:dLbl>
            <c:dLbl>
              <c:idx val="2"/>
              <c:layout/>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76FE-40FB-9462-AE14C7AF5793}"/>
                </c:ext>
                <c:ext xmlns:c15="http://schemas.microsoft.com/office/drawing/2012/chart" uri="{CE6537A1-D6FC-4f65-9D91-7224C49458BB}">
                  <c15:layout/>
                  <c15:dlblFieldTable>
                    <c15:dlblFTEntry>
                      <c15:txfldGUID>{656DB8DC-F823-415E-8FDA-A56C3D4B4F36}</c15:txfldGUID>
                      <c15:f>公会計指標分析・財政指標組合せ分析表!$M$72</c15:f>
                      <c15:dlblFieldTableCache>
                        <c:ptCount val="1"/>
                        <c:pt idx="0">
                          <c:v>H26</c:v>
                        </c:pt>
                      </c15:dlblFieldTableCache>
                    </c15:dlblFTEntry>
                  </c15:dlblFieldTable>
                  <c15:showDataLabelsRange val="0"/>
                </c:ext>
              </c:extLst>
            </c:dLbl>
            <c:dLbl>
              <c:idx val="3"/>
              <c:layout/>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76FE-40FB-9462-AE14C7AF5793}"/>
                </c:ext>
                <c:ext xmlns:c15="http://schemas.microsoft.com/office/drawing/2012/chart" uri="{CE6537A1-D6FC-4f65-9D91-7224C49458BB}">
                  <c15:layout/>
                  <c15:dlblFieldTable>
                    <c15:dlblFTEntry>
                      <c15:txfldGUID>{6086C4FB-7D92-4647-8FA3-377B9C0368CA}</c15:txfldGUID>
                      <c15:f>公会計指標分析・財政指標組合せ分析表!$N$72</c15:f>
                      <c15:dlblFieldTableCache>
                        <c:ptCount val="1"/>
                        <c:pt idx="0">
                          <c:v>H27</c:v>
                        </c:pt>
                      </c15:dlblFieldTableCache>
                    </c15:dlblFTEntry>
                  </c15:dlblFieldTable>
                  <c15:showDataLabelsRange val="0"/>
                </c:ext>
              </c:extLst>
            </c:dLbl>
            <c:dLbl>
              <c:idx val="4"/>
              <c:layout/>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76FE-40FB-9462-AE14C7AF5793}"/>
                </c:ext>
                <c:ext xmlns:c15="http://schemas.microsoft.com/office/drawing/2012/chart" uri="{CE6537A1-D6FC-4f65-9D91-7224C49458BB}">
                  <c15:layout/>
                  <c15:dlblFieldTable>
                    <c15:dlblFTEntry>
                      <c15:txfldGUID>{7BD5B5C9-80D2-46E6-B147-453FCC333010}</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6.6</c:v>
                </c:pt>
                <c:pt idx="1">
                  <c:v>5.2</c:v>
                </c:pt>
                <c:pt idx="2">
                  <c:v>3.1</c:v>
                </c:pt>
                <c:pt idx="3">
                  <c:v>1.6</c:v>
                </c:pt>
                <c:pt idx="4">
                  <c:v>0.7</c:v>
                </c:pt>
              </c:numCache>
            </c:numRef>
          </c:xVal>
          <c:yVal>
            <c:numRef>
              <c:f>公会計指標分析・財政指標組合せ分析表!$K$73:$O$73</c:f>
              <c:numCache>
                <c:formatCode>#,##0.0;"▲ "#,##0.0</c:formatCode>
                <c:ptCount val="5"/>
                <c:pt idx="0">
                  <c:v>94.7</c:v>
                </c:pt>
                <c:pt idx="1">
                  <c:v>80.5</c:v>
                </c:pt>
                <c:pt idx="2">
                  <c:v>62.4</c:v>
                </c:pt>
                <c:pt idx="3">
                  <c:v>37.1</c:v>
                </c:pt>
                <c:pt idx="4">
                  <c:v>20.5</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76FE-40FB-9462-AE14C7AF5793}"/>
                </c:ext>
                <c:ext xmlns:c15="http://schemas.microsoft.com/office/drawing/2012/chart" uri="{CE6537A1-D6FC-4f65-9D91-7224C49458BB}">
                  <c15:layout/>
                  <c15:dlblFieldTable>
                    <c15:dlblFTEntry>
                      <c15:txfldGUID>{C65D5747-3AE4-4E06-BA22-80D47BEA1729}</c15:txfldGUID>
                      <c15:f>公会計指標分析・財政指標組合せ分析表!$K$72</c15:f>
                      <c15:dlblFieldTableCache>
                        <c:ptCount val="1"/>
                        <c:pt idx="0">
                          <c:v>H24</c:v>
                        </c:pt>
                      </c15:dlblFieldTableCache>
                    </c15:dlblFTEntry>
                  </c15:dlblFieldTable>
                  <c15:showDataLabelsRange val="0"/>
                </c:ext>
              </c:extLst>
            </c:dLbl>
            <c:dLbl>
              <c:idx val="1"/>
              <c:layout/>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76FE-40FB-9462-AE14C7AF5793}"/>
                </c:ext>
                <c:ext xmlns:c15="http://schemas.microsoft.com/office/drawing/2012/chart" uri="{CE6537A1-D6FC-4f65-9D91-7224C49458BB}">
                  <c15:layout/>
                  <c15:dlblFieldTable>
                    <c15:dlblFTEntry>
                      <c15:txfldGUID>{971B5FE7-4C8B-458E-ACEF-5E33BB88F058}</c15:txfldGUID>
                      <c15:f>公会計指標分析・財政指標組合せ分析表!$L$72</c15:f>
                      <c15:dlblFieldTableCache>
                        <c:ptCount val="1"/>
                        <c:pt idx="0">
                          <c:v>H25</c:v>
                        </c:pt>
                      </c15:dlblFieldTableCache>
                    </c15:dlblFTEntry>
                  </c15:dlblFieldTable>
                  <c15:showDataLabelsRange val="0"/>
                </c:ext>
              </c:extLst>
            </c:dLbl>
            <c:dLbl>
              <c:idx val="2"/>
              <c:layout/>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76FE-40FB-9462-AE14C7AF5793}"/>
                </c:ext>
                <c:ext xmlns:c15="http://schemas.microsoft.com/office/drawing/2012/chart" uri="{CE6537A1-D6FC-4f65-9D91-7224C49458BB}">
                  <c15:layout/>
                  <c15:dlblFieldTable>
                    <c15:dlblFTEntry>
                      <c15:txfldGUID>{F5059214-3B70-4858-B724-A8181FCA57F3}</c15:txfldGUID>
                      <c15:f>公会計指標分析・財政指標組合せ分析表!$M$72</c15:f>
                      <c15:dlblFieldTableCache>
                        <c:ptCount val="1"/>
                        <c:pt idx="0">
                          <c:v>H26</c:v>
                        </c:pt>
                      </c15:dlblFieldTableCache>
                    </c15:dlblFTEntry>
                  </c15:dlblFieldTable>
                  <c15:showDataLabelsRange val="0"/>
                </c:ext>
              </c:extLst>
            </c:dLbl>
            <c:dLbl>
              <c:idx val="3"/>
              <c:layout/>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76FE-40FB-9462-AE14C7AF5793}"/>
                </c:ext>
                <c:ext xmlns:c15="http://schemas.microsoft.com/office/drawing/2012/chart" uri="{CE6537A1-D6FC-4f65-9D91-7224C49458BB}">
                  <c15:layout/>
                  <c15:dlblFieldTable>
                    <c15:dlblFTEntry>
                      <c15:txfldGUID>{E80D22DF-30B2-43A5-ACE1-B8443FD72416}</c15:txfldGUID>
                      <c15:f>公会計指標分析・財政指標組合せ分析表!$N$72</c15:f>
                      <c15:dlblFieldTableCache>
                        <c:ptCount val="1"/>
                        <c:pt idx="0">
                          <c:v>H27</c:v>
                        </c:pt>
                      </c15:dlblFieldTableCache>
                    </c15:dlblFTEntry>
                  </c15:dlblFieldTable>
                  <c15:showDataLabelsRange val="0"/>
                </c:ext>
              </c:extLst>
            </c:dLbl>
            <c:dLbl>
              <c:idx val="4"/>
              <c:layout/>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6FE-40FB-9462-AE14C7AF5793}"/>
                </c:ext>
                <c:ext xmlns:c15="http://schemas.microsoft.com/office/drawing/2012/chart" uri="{CE6537A1-D6FC-4f65-9D91-7224C49458BB}">
                  <c15:layout/>
                  <c15:dlblFieldTable>
                    <c15:dlblFTEntry>
                      <c15:txfldGUID>{C0B110CC-127C-4071-9DAC-61A5EBB43173}</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9.1999999999999993</c:v>
                </c:pt>
                <c:pt idx="1">
                  <c:v>8.5</c:v>
                </c:pt>
                <c:pt idx="2">
                  <c:v>7.7</c:v>
                </c:pt>
                <c:pt idx="3">
                  <c:v>6.8</c:v>
                </c:pt>
                <c:pt idx="4">
                  <c:v>6.8</c:v>
                </c:pt>
              </c:numCache>
            </c:numRef>
          </c:xVal>
          <c:yVal>
            <c:numRef>
              <c:f>公会計指標分析・財政指標組合せ分析表!$K$77:$O$77</c:f>
              <c:numCache>
                <c:formatCode>#,##0.0;"▲ "#,##0.0</c:formatCode>
                <c:ptCount val="5"/>
                <c:pt idx="0">
                  <c:v>30.7</c:v>
                </c:pt>
                <c:pt idx="1">
                  <c:v>22.3</c:v>
                </c:pt>
                <c:pt idx="2">
                  <c:v>20.3</c:v>
                </c:pt>
                <c:pt idx="3">
                  <c:v>13</c:v>
                </c:pt>
                <c:pt idx="4">
                  <c:v>21</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466751568"/>
        <c:axId val="466759016"/>
      </c:scatterChart>
      <c:valAx>
        <c:axId val="466751568"/>
        <c:scaling>
          <c:orientation val="minMax"/>
          <c:max val="10"/>
          <c:min val="0.2"/>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6759016"/>
        <c:crosses val="autoZero"/>
        <c:crossBetween val="midCat"/>
      </c:valAx>
      <c:valAx>
        <c:axId val="466759016"/>
        <c:scaling>
          <c:orientation val="minMax"/>
          <c:max val="109"/>
          <c:min val="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6751568"/>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神奈川県湯河原町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25,683
25,406
40.97
10,335,383
9,837,898
422,429
5,524,290
8,269,089</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0.7
20.5</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－２</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[0.72]</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35/100</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0.91</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類似団体平均を上回ってはいるが、平成</a:t>
          </a:r>
          <a:r>
            <a:rPr kumimoji="1" lang="en-US" altLang="ja-JP" sz="1300">
              <a:latin typeface="ＭＳ Ｐゴシック"/>
            </a:rPr>
            <a:t>24</a:t>
          </a:r>
          <a:r>
            <a:rPr kumimoji="1" lang="ja-JP" altLang="en-US" sz="1300">
              <a:latin typeface="ＭＳ Ｐゴシック"/>
            </a:rPr>
            <a:t>年の</a:t>
          </a:r>
          <a:r>
            <a:rPr kumimoji="1" lang="en-US" altLang="ja-JP" sz="1300">
              <a:latin typeface="ＭＳ Ｐゴシック"/>
            </a:rPr>
            <a:t>0.73</a:t>
          </a:r>
          <a:r>
            <a:rPr kumimoji="1" lang="ja-JP" altLang="en-US" sz="1300">
              <a:latin typeface="ＭＳ Ｐゴシック"/>
            </a:rPr>
            <a:t>から</a:t>
          </a:r>
          <a:r>
            <a:rPr kumimoji="1" lang="en-US" altLang="ja-JP" sz="1300">
              <a:latin typeface="ＭＳ Ｐゴシック"/>
            </a:rPr>
            <a:t>0.01</a:t>
          </a:r>
          <a:r>
            <a:rPr kumimoji="1" lang="ja-JP" altLang="en-US" sz="1300">
              <a:latin typeface="ＭＳ Ｐゴシック"/>
            </a:rPr>
            <a:t>減少したまま、４年間</a:t>
          </a:r>
          <a:r>
            <a:rPr kumimoji="1" lang="en-US" altLang="ja-JP" sz="1300">
              <a:latin typeface="ＭＳ Ｐゴシック"/>
            </a:rPr>
            <a:t>0.72</a:t>
          </a:r>
          <a:r>
            <a:rPr kumimoji="1" lang="ja-JP" altLang="en-US" sz="1300">
              <a:latin typeface="ＭＳ Ｐゴシック"/>
            </a:rPr>
            <a:t>を維持している。</a:t>
          </a:r>
          <a:endParaRPr kumimoji="1" lang="en-US" altLang="ja-JP" sz="1300">
            <a:latin typeface="ＭＳ Ｐゴシック"/>
          </a:endParaRPr>
        </a:p>
        <a:p>
          <a:r>
            <a:rPr kumimoji="1" lang="ja-JP" altLang="en-US" sz="1300">
              <a:latin typeface="ＭＳ Ｐゴシック"/>
            </a:rPr>
            <a:t>　人口減少や高齢化が加速的に進んでいることにより、以降も減少が見込まれる。</a:t>
          </a:r>
          <a:endParaRPr kumimoji="1" lang="en-US" altLang="ja-JP" sz="1300">
            <a:latin typeface="ＭＳ Ｐゴシック"/>
          </a:endParaRPr>
        </a:p>
        <a:p>
          <a:r>
            <a:rPr kumimoji="1" lang="ja-JP" altLang="en-US" sz="1300">
              <a:latin typeface="ＭＳ Ｐゴシック"/>
            </a:rPr>
            <a:t>　今後も行財政の効率化を図りつつ、主要事業である観光方面などで収入を増やしていけるよう、努力したい。</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153105</xdr:rowOff>
    </xdr:from>
    <xdr:to>
      <xdr:col>7</xdr:col>
      <xdr:colOff>152400</xdr:colOff>
      <xdr:row>45</xdr:row>
      <xdr:rowOff>127705</xdr:rowOff>
    </xdr:to>
    <xdr:cxnSp macro="">
      <xdr:nvCxnSpPr>
        <xdr:cNvPr id="63" name="直線コネクタ 62"/>
        <xdr:cNvCxnSpPr/>
      </xdr:nvCxnSpPr>
      <xdr:spPr>
        <a:xfrm flipV="1">
          <a:off x="4953000" y="6153855"/>
          <a:ext cx="0" cy="16891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99782</xdr:rowOff>
    </xdr:from>
    <xdr:ext cx="762000" cy="259045"/>
    <xdr:sp macro="" textlink="">
      <xdr:nvSpPr>
        <xdr:cNvPr id="64" name="財政力最小値テキスト"/>
        <xdr:cNvSpPr txBox="1"/>
      </xdr:nvSpPr>
      <xdr:spPr>
        <a:xfrm>
          <a:off x="5041900" y="78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0.26</a:t>
          </a:r>
          <a:endParaRPr kumimoji="1" lang="ja-JP" altLang="en-US" sz="1000" b="1">
            <a:latin typeface="ＭＳ Ｐゴシック"/>
          </a:endParaRPr>
        </a:p>
      </xdr:txBody>
    </xdr:sp>
    <xdr:clientData/>
  </xdr:oneCellAnchor>
  <xdr:twoCellAnchor>
    <xdr:from>
      <xdr:col>7</xdr:col>
      <xdr:colOff>63500</xdr:colOff>
      <xdr:row>45</xdr:row>
      <xdr:rowOff>127705</xdr:rowOff>
    </xdr:from>
    <xdr:to>
      <xdr:col>7</xdr:col>
      <xdr:colOff>241300</xdr:colOff>
      <xdr:row>45</xdr:row>
      <xdr:rowOff>127705</xdr:rowOff>
    </xdr:to>
    <xdr:cxnSp macro="">
      <xdr:nvCxnSpPr>
        <xdr:cNvPr id="65" name="直線コネクタ 64"/>
        <xdr:cNvCxnSpPr/>
      </xdr:nvCxnSpPr>
      <xdr:spPr>
        <a:xfrm>
          <a:off x="4864100" y="784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68032</xdr:rowOff>
    </xdr:from>
    <xdr:ext cx="762000" cy="259045"/>
    <xdr:sp macro="" textlink="">
      <xdr:nvSpPr>
        <xdr:cNvPr id="66" name="財政力最大値テキスト"/>
        <xdr:cNvSpPr txBox="1"/>
      </xdr:nvSpPr>
      <xdr:spPr>
        <a:xfrm>
          <a:off x="5041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1.52</a:t>
          </a:r>
          <a:endParaRPr kumimoji="1" lang="ja-JP" altLang="en-US" sz="1000" b="1">
            <a:latin typeface="ＭＳ Ｐゴシック"/>
          </a:endParaRPr>
        </a:p>
      </xdr:txBody>
    </xdr:sp>
    <xdr:clientData/>
  </xdr:oneCellAnchor>
  <xdr:twoCellAnchor>
    <xdr:from>
      <xdr:col>7</xdr:col>
      <xdr:colOff>63500</xdr:colOff>
      <xdr:row>35</xdr:row>
      <xdr:rowOff>153105</xdr:rowOff>
    </xdr:from>
    <xdr:to>
      <xdr:col>7</xdr:col>
      <xdr:colOff>241300</xdr:colOff>
      <xdr:row>35</xdr:row>
      <xdr:rowOff>153105</xdr:rowOff>
    </xdr:to>
    <xdr:cxnSp macro="">
      <xdr:nvCxnSpPr>
        <xdr:cNvPr id="67" name="直線コネクタ 66"/>
        <xdr:cNvCxnSpPr/>
      </xdr:nvCxnSpPr>
      <xdr:spPr>
        <a:xfrm>
          <a:off x="4864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42</xdr:row>
      <xdr:rowOff>25400</xdr:rowOff>
    </xdr:from>
    <xdr:to>
      <xdr:col>7</xdr:col>
      <xdr:colOff>152400</xdr:colOff>
      <xdr:row>42</xdr:row>
      <xdr:rowOff>25400</xdr:rowOff>
    </xdr:to>
    <xdr:cxnSp macro="">
      <xdr:nvCxnSpPr>
        <xdr:cNvPr id="68" name="直線コネクタ 67"/>
        <xdr:cNvCxnSpPr/>
      </xdr:nvCxnSpPr>
      <xdr:spPr>
        <a:xfrm>
          <a:off x="4114800" y="722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40516</xdr:rowOff>
    </xdr:from>
    <xdr:ext cx="762000" cy="259045"/>
    <xdr:sp macro="" textlink="">
      <xdr:nvSpPr>
        <xdr:cNvPr id="69" name="財政力平均値テキスト"/>
        <xdr:cNvSpPr txBox="1"/>
      </xdr:nvSpPr>
      <xdr:spPr>
        <a:xfrm>
          <a:off x="5041900" y="72414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0.65</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68439</xdr:rowOff>
    </xdr:from>
    <xdr:to>
      <xdr:col>7</xdr:col>
      <xdr:colOff>203200</xdr:colOff>
      <xdr:row>42</xdr:row>
      <xdr:rowOff>170039</xdr:rowOff>
    </xdr:to>
    <xdr:sp macro="" textlink="">
      <xdr:nvSpPr>
        <xdr:cNvPr id="70" name="フローチャート : 判断 69"/>
        <xdr:cNvSpPr/>
      </xdr:nvSpPr>
      <xdr:spPr>
        <a:xfrm>
          <a:off x="4902200" y="72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42</xdr:row>
      <xdr:rowOff>25400</xdr:rowOff>
    </xdr:from>
    <xdr:to>
      <xdr:col>6</xdr:col>
      <xdr:colOff>0</xdr:colOff>
      <xdr:row>42</xdr:row>
      <xdr:rowOff>25400</xdr:rowOff>
    </xdr:to>
    <xdr:cxnSp macro="">
      <xdr:nvCxnSpPr>
        <xdr:cNvPr id="71" name="直線コネクタ 70"/>
        <xdr:cNvCxnSpPr/>
      </xdr:nvCxnSpPr>
      <xdr:spPr>
        <a:xfrm>
          <a:off x="3225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55033</xdr:rowOff>
    </xdr:from>
    <xdr:to>
      <xdr:col>6</xdr:col>
      <xdr:colOff>50800</xdr:colOff>
      <xdr:row>42</xdr:row>
      <xdr:rowOff>156633</xdr:rowOff>
    </xdr:to>
    <xdr:sp macro="" textlink="">
      <xdr:nvSpPr>
        <xdr:cNvPr id="72" name="フローチャート : 判断 71"/>
        <xdr:cNvSpPr/>
      </xdr:nvSpPr>
      <xdr:spPr>
        <a:xfrm>
          <a:off x="4064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42</xdr:row>
      <xdr:rowOff>141410</xdr:rowOff>
    </xdr:from>
    <xdr:ext cx="736600" cy="259045"/>
    <xdr:sp macro="" textlink="">
      <xdr:nvSpPr>
        <xdr:cNvPr id="73" name="テキスト ボックス 72"/>
        <xdr:cNvSpPr txBox="1"/>
      </xdr:nvSpPr>
      <xdr:spPr>
        <a:xfrm>
          <a:off x="3733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0.66</a:t>
          </a:r>
          <a:endParaRPr kumimoji="1" lang="ja-JP" altLang="en-US" sz="1000" b="1">
            <a:solidFill>
              <a:srgbClr val="000080"/>
            </a:solidFill>
            <a:latin typeface="ＭＳ Ｐゴシック"/>
          </a:endParaRPr>
        </a:p>
      </xdr:txBody>
    </xdr:sp>
    <xdr:clientData/>
  </xdr:oneCellAnchor>
  <xdr:twoCellAnchor>
    <xdr:from>
      <xdr:col>3</xdr:col>
      <xdr:colOff>279400</xdr:colOff>
      <xdr:row>42</xdr:row>
      <xdr:rowOff>25400</xdr:rowOff>
    </xdr:from>
    <xdr:to>
      <xdr:col>4</xdr:col>
      <xdr:colOff>482600</xdr:colOff>
      <xdr:row>42</xdr:row>
      <xdr:rowOff>25400</xdr:rowOff>
    </xdr:to>
    <xdr:cxnSp macro="">
      <xdr:nvCxnSpPr>
        <xdr:cNvPr id="74" name="直線コネクタ 73"/>
        <xdr:cNvCxnSpPr/>
      </xdr:nvCxnSpPr>
      <xdr:spPr>
        <a:xfrm>
          <a:off x="2336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95250</xdr:rowOff>
    </xdr:from>
    <xdr:to>
      <xdr:col>4</xdr:col>
      <xdr:colOff>533400</xdr:colOff>
      <xdr:row>43</xdr:row>
      <xdr:rowOff>25400</xdr:rowOff>
    </xdr:to>
    <xdr:sp macro="" textlink="">
      <xdr:nvSpPr>
        <xdr:cNvPr id="75" name="フローチャート : 判断 74"/>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10177</xdr:rowOff>
    </xdr:from>
    <xdr:ext cx="762000" cy="259045"/>
    <xdr:sp macro="" textlink="">
      <xdr:nvSpPr>
        <xdr:cNvPr id="76" name="テキスト ボックス 75"/>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76200</xdr:colOff>
      <xdr:row>42</xdr:row>
      <xdr:rowOff>11995</xdr:rowOff>
    </xdr:from>
    <xdr:to>
      <xdr:col>3</xdr:col>
      <xdr:colOff>279400</xdr:colOff>
      <xdr:row>42</xdr:row>
      <xdr:rowOff>25400</xdr:rowOff>
    </xdr:to>
    <xdr:cxnSp macro="">
      <xdr:nvCxnSpPr>
        <xdr:cNvPr id="77" name="直線コネクタ 76"/>
        <xdr:cNvCxnSpPr/>
      </xdr:nvCxnSpPr>
      <xdr:spPr>
        <a:xfrm>
          <a:off x="1447800" y="72128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95250</xdr:rowOff>
    </xdr:from>
    <xdr:to>
      <xdr:col>3</xdr:col>
      <xdr:colOff>330200</xdr:colOff>
      <xdr:row>43</xdr:row>
      <xdr:rowOff>25400</xdr:rowOff>
    </xdr:to>
    <xdr:sp macro="" textlink="">
      <xdr:nvSpPr>
        <xdr:cNvPr id="78" name="フローチャート : 判断 77"/>
        <xdr:cNvSpPr/>
      </xdr:nvSpPr>
      <xdr:spPr>
        <a:xfrm>
          <a:off x="2286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10177</xdr:rowOff>
    </xdr:from>
    <xdr:ext cx="762000" cy="259045"/>
    <xdr:sp macro="" textlink="">
      <xdr:nvSpPr>
        <xdr:cNvPr id="79" name="テキスト ボックス 78"/>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95250</xdr:rowOff>
    </xdr:from>
    <xdr:to>
      <xdr:col>2</xdr:col>
      <xdr:colOff>127000</xdr:colOff>
      <xdr:row>43</xdr:row>
      <xdr:rowOff>25400</xdr:rowOff>
    </xdr:to>
    <xdr:sp macro="" textlink="">
      <xdr:nvSpPr>
        <xdr:cNvPr id="80" name="フローチャート : 判断 79"/>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10177</xdr:rowOff>
    </xdr:from>
    <xdr:ext cx="762000" cy="259045"/>
    <xdr:sp macro="" textlink="">
      <xdr:nvSpPr>
        <xdr:cNvPr id="81" name="テキスト ボックス 80"/>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41</xdr:row>
      <xdr:rowOff>146050</xdr:rowOff>
    </xdr:from>
    <xdr:to>
      <xdr:col>7</xdr:col>
      <xdr:colOff>203200</xdr:colOff>
      <xdr:row>42</xdr:row>
      <xdr:rowOff>76200</xdr:rowOff>
    </xdr:to>
    <xdr:sp macro="" textlink="">
      <xdr:nvSpPr>
        <xdr:cNvPr id="87" name="円/楕円 86"/>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40</xdr:row>
      <xdr:rowOff>162577</xdr:rowOff>
    </xdr:from>
    <xdr:ext cx="762000" cy="259045"/>
    <xdr:sp macro="" textlink="">
      <xdr:nvSpPr>
        <xdr:cNvPr id="88" name="財政力該当値テキスト"/>
        <xdr:cNvSpPr txBox="1"/>
      </xdr:nvSpPr>
      <xdr:spPr>
        <a:xfrm>
          <a:off x="5041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0.72</a:t>
          </a:r>
          <a:endParaRPr kumimoji="1" lang="ja-JP" altLang="en-US" sz="1000" b="1">
            <a:solidFill>
              <a:srgbClr val="FF0000"/>
            </a:solidFill>
            <a:latin typeface="ＭＳ Ｐゴシック"/>
          </a:endParaRPr>
        </a:p>
      </xdr:txBody>
    </xdr:sp>
    <xdr:clientData/>
  </xdr:oneCellAnchor>
  <xdr:twoCellAnchor>
    <xdr:from>
      <xdr:col>5</xdr:col>
      <xdr:colOff>635000</xdr:colOff>
      <xdr:row>41</xdr:row>
      <xdr:rowOff>146050</xdr:rowOff>
    </xdr:from>
    <xdr:to>
      <xdr:col>6</xdr:col>
      <xdr:colOff>50800</xdr:colOff>
      <xdr:row>42</xdr:row>
      <xdr:rowOff>76200</xdr:rowOff>
    </xdr:to>
    <xdr:sp macro="" textlink="">
      <xdr:nvSpPr>
        <xdr:cNvPr id="89" name="円/楕円 88"/>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86377</xdr:rowOff>
    </xdr:from>
    <xdr:ext cx="736600" cy="259045"/>
    <xdr:sp macro="" textlink="">
      <xdr:nvSpPr>
        <xdr:cNvPr id="90" name="テキスト ボックス 89"/>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0.72</a:t>
          </a:r>
          <a:endParaRPr kumimoji="1" lang="ja-JP" altLang="en-US" sz="1000" b="1">
            <a:solidFill>
              <a:srgbClr val="FF0000"/>
            </a:solidFill>
            <a:latin typeface="ＭＳ Ｐゴシック"/>
          </a:endParaRPr>
        </a:p>
      </xdr:txBody>
    </xdr:sp>
    <xdr:clientData/>
  </xdr:oneCellAnchor>
  <xdr:twoCellAnchor>
    <xdr:from>
      <xdr:col>4</xdr:col>
      <xdr:colOff>431800</xdr:colOff>
      <xdr:row>41</xdr:row>
      <xdr:rowOff>146050</xdr:rowOff>
    </xdr:from>
    <xdr:to>
      <xdr:col>4</xdr:col>
      <xdr:colOff>533400</xdr:colOff>
      <xdr:row>42</xdr:row>
      <xdr:rowOff>76200</xdr:rowOff>
    </xdr:to>
    <xdr:sp macro="" textlink="">
      <xdr:nvSpPr>
        <xdr:cNvPr id="91" name="円/楕円 90"/>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86377</xdr:rowOff>
    </xdr:from>
    <xdr:ext cx="762000" cy="259045"/>
    <xdr:sp macro="" textlink="">
      <xdr:nvSpPr>
        <xdr:cNvPr id="92" name="テキスト ボックス 91"/>
        <xdr:cNvSpPr txBox="1"/>
      </xdr:nvSpPr>
      <xdr:spPr>
        <a:xfrm>
          <a:off x="2844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0.72</a:t>
          </a:r>
          <a:endParaRPr kumimoji="1" lang="ja-JP" altLang="en-US" sz="1000" b="1">
            <a:solidFill>
              <a:srgbClr val="FF0000"/>
            </a:solidFill>
            <a:latin typeface="ＭＳ Ｐゴシック"/>
          </a:endParaRPr>
        </a:p>
      </xdr:txBody>
    </xdr:sp>
    <xdr:clientData/>
  </xdr:oneCellAnchor>
  <xdr:twoCellAnchor>
    <xdr:from>
      <xdr:col>3</xdr:col>
      <xdr:colOff>228600</xdr:colOff>
      <xdr:row>41</xdr:row>
      <xdr:rowOff>146050</xdr:rowOff>
    </xdr:from>
    <xdr:to>
      <xdr:col>3</xdr:col>
      <xdr:colOff>330200</xdr:colOff>
      <xdr:row>42</xdr:row>
      <xdr:rowOff>76200</xdr:rowOff>
    </xdr:to>
    <xdr:sp macro="" textlink="">
      <xdr:nvSpPr>
        <xdr:cNvPr id="93" name="円/楕円 92"/>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86377</xdr:rowOff>
    </xdr:from>
    <xdr:ext cx="762000" cy="259045"/>
    <xdr:sp macro="" textlink="">
      <xdr:nvSpPr>
        <xdr:cNvPr id="94" name="テキスト ボックス 93"/>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0.72</a:t>
          </a:r>
          <a:endParaRPr kumimoji="1" lang="ja-JP" altLang="en-US" sz="1000" b="1">
            <a:solidFill>
              <a:srgbClr val="FF0000"/>
            </a:solidFill>
            <a:latin typeface="ＭＳ Ｐゴシック"/>
          </a:endParaRPr>
        </a:p>
      </xdr:txBody>
    </xdr:sp>
    <xdr:clientData/>
  </xdr:oneCellAnchor>
  <xdr:twoCellAnchor>
    <xdr:from>
      <xdr:col>2</xdr:col>
      <xdr:colOff>25400</xdr:colOff>
      <xdr:row>41</xdr:row>
      <xdr:rowOff>132645</xdr:rowOff>
    </xdr:from>
    <xdr:to>
      <xdr:col>2</xdr:col>
      <xdr:colOff>127000</xdr:colOff>
      <xdr:row>42</xdr:row>
      <xdr:rowOff>62795</xdr:rowOff>
    </xdr:to>
    <xdr:sp macro="" textlink="">
      <xdr:nvSpPr>
        <xdr:cNvPr id="95" name="円/楕円 94"/>
        <xdr:cNvSpPr/>
      </xdr:nvSpPr>
      <xdr:spPr>
        <a:xfrm>
          <a:off x="1397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72972</xdr:rowOff>
    </xdr:from>
    <xdr:ext cx="762000" cy="259045"/>
    <xdr:sp macro="" textlink="">
      <xdr:nvSpPr>
        <xdr:cNvPr id="96" name="テキスト ボックス 95"/>
        <xdr:cNvSpPr txBox="1"/>
      </xdr:nvSpPr>
      <xdr:spPr>
        <a:xfrm>
          <a:off x="1066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0.73</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[97.7%]</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94/100</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98.4</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類似団体平均を上回っており、昨年度と比較し、</a:t>
          </a:r>
          <a:r>
            <a:rPr kumimoji="1" lang="en-US" altLang="ja-JP" sz="1300">
              <a:latin typeface="ＭＳ Ｐゴシック"/>
            </a:rPr>
            <a:t>4.8</a:t>
          </a:r>
          <a:r>
            <a:rPr kumimoji="1" lang="ja-JP" altLang="en-US" sz="1300">
              <a:latin typeface="ＭＳ Ｐゴシック"/>
            </a:rPr>
            <a:t>％上昇した。</a:t>
          </a:r>
          <a:endParaRPr kumimoji="1" lang="en-US" altLang="ja-JP" sz="1300">
            <a:latin typeface="ＭＳ Ｐゴシック"/>
          </a:endParaRPr>
        </a:p>
        <a:p>
          <a:r>
            <a:rPr kumimoji="1" lang="ja-JP" altLang="en-US" sz="1300">
              <a:latin typeface="ＭＳ Ｐゴシック"/>
            </a:rPr>
            <a:t>　引き続き行政改革が必要であり、指定管理者制度などをで民間の力を活用し、経常経費の削減に努めていく。</a:t>
          </a:r>
          <a:endParaRPr kumimoji="1" lang="en-US" altLang="ja-JP" sz="13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60</xdr:row>
      <xdr:rowOff>92964</xdr:rowOff>
    </xdr:from>
    <xdr:to>
      <xdr:col>7</xdr:col>
      <xdr:colOff>152400</xdr:colOff>
      <xdr:row>67</xdr:row>
      <xdr:rowOff>26924</xdr:rowOff>
    </xdr:to>
    <xdr:cxnSp macro="">
      <xdr:nvCxnSpPr>
        <xdr:cNvPr id="124" name="直線コネクタ 123"/>
        <xdr:cNvCxnSpPr/>
      </xdr:nvCxnSpPr>
      <xdr:spPr>
        <a:xfrm flipV="1">
          <a:off x="4953000" y="10379964"/>
          <a:ext cx="0" cy="11341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170451</xdr:rowOff>
    </xdr:from>
    <xdr:ext cx="762000" cy="259045"/>
    <xdr:sp macro="" textlink="">
      <xdr:nvSpPr>
        <xdr:cNvPr id="125" name="財政構造の弾力性最小値テキスト"/>
        <xdr:cNvSpPr txBox="1"/>
      </xdr:nvSpPr>
      <xdr:spPr>
        <a:xfrm>
          <a:off x="5041900" y="11486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99.9</a:t>
          </a:r>
          <a:endParaRPr kumimoji="1" lang="ja-JP" altLang="en-US" sz="1000" b="1">
            <a:latin typeface="ＭＳ Ｐゴシック"/>
          </a:endParaRPr>
        </a:p>
      </xdr:txBody>
    </xdr:sp>
    <xdr:clientData/>
  </xdr:oneCellAnchor>
  <xdr:twoCellAnchor>
    <xdr:from>
      <xdr:col>7</xdr:col>
      <xdr:colOff>63500</xdr:colOff>
      <xdr:row>67</xdr:row>
      <xdr:rowOff>26924</xdr:rowOff>
    </xdr:from>
    <xdr:to>
      <xdr:col>7</xdr:col>
      <xdr:colOff>241300</xdr:colOff>
      <xdr:row>67</xdr:row>
      <xdr:rowOff>26924</xdr:rowOff>
    </xdr:to>
    <xdr:cxnSp macro="">
      <xdr:nvCxnSpPr>
        <xdr:cNvPr id="126" name="直線コネクタ 125"/>
        <xdr:cNvCxnSpPr/>
      </xdr:nvCxnSpPr>
      <xdr:spPr>
        <a:xfrm>
          <a:off x="4864100" y="11514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59</xdr:row>
      <xdr:rowOff>7891</xdr:rowOff>
    </xdr:from>
    <xdr:ext cx="762000" cy="259045"/>
    <xdr:sp macro="" textlink="">
      <xdr:nvSpPr>
        <xdr:cNvPr id="127" name="財政構造の弾力性最大値テキスト"/>
        <xdr:cNvSpPr txBox="1"/>
      </xdr:nvSpPr>
      <xdr:spPr>
        <a:xfrm>
          <a:off x="5041900" y="10123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76.4</a:t>
          </a:r>
          <a:endParaRPr kumimoji="1" lang="ja-JP" altLang="en-US" sz="1000" b="1">
            <a:latin typeface="ＭＳ Ｐゴシック"/>
          </a:endParaRPr>
        </a:p>
      </xdr:txBody>
    </xdr:sp>
    <xdr:clientData/>
  </xdr:oneCellAnchor>
  <xdr:twoCellAnchor>
    <xdr:from>
      <xdr:col>7</xdr:col>
      <xdr:colOff>63500</xdr:colOff>
      <xdr:row>60</xdr:row>
      <xdr:rowOff>92964</xdr:rowOff>
    </xdr:from>
    <xdr:to>
      <xdr:col>7</xdr:col>
      <xdr:colOff>241300</xdr:colOff>
      <xdr:row>60</xdr:row>
      <xdr:rowOff>92964</xdr:rowOff>
    </xdr:to>
    <xdr:cxnSp macro="">
      <xdr:nvCxnSpPr>
        <xdr:cNvPr id="128" name="直線コネクタ 127"/>
        <xdr:cNvCxnSpPr/>
      </xdr:nvCxnSpPr>
      <xdr:spPr>
        <a:xfrm>
          <a:off x="4864100" y="10379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65</xdr:row>
      <xdr:rowOff>32004</xdr:rowOff>
    </xdr:from>
    <xdr:to>
      <xdr:col>7</xdr:col>
      <xdr:colOff>152400</xdr:colOff>
      <xdr:row>66</xdr:row>
      <xdr:rowOff>92202</xdr:rowOff>
    </xdr:to>
    <xdr:cxnSp macro="">
      <xdr:nvCxnSpPr>
        <xdr:cNvPr id="129" name="直線コネクタ 128"/>
        <xdr:cNvCxnSpPr/>
      </xdr:nvCxnSpPr>
      <xdr:spPr>
        <a:xfrm>
          <a:off x="4114800" y="11176254"/>
          <a:ext cx="8382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63</xdr:row>
      <xdr:rowOff>63009</xdr:rowOff>
    </xdr:from>
    <xdr:ext cx="762000" cy="259045"/>
    <xdr:sp macro="" textlink="">
      <xdr:nvSpPr>
        <xdr:cNvPr id="130" name="財政構造の弾力性平均値テキスト"/>
        <xdr:cNvSpPr txBox="1"/>
      </xdr:nvSpPr>
      <xdr:spPr>
        <a:xfrm>
          <a:off x="5041900" y="108643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90.7</a:t>
          </a:r>
          <a:endParaRPr kumimoji="1" lang="ja-JP" altLang="en-US" sz="1000" b="1">
            <a:solidFill>
              <a:srgbClr val="000080"/>
            </a:solidFill>
            <a:latin typeface="ＭＳ Ｐゴシック"/>
          </a:endParaRPr>
        </a:p>
      </xdr:txBody>
    </xdr:sp>
    <xdr:clientData/>
  </xdr:oneCellAnchor>
  <xdr:twoCellAnchor>
    <xdr:from>
      <xdr:col>7</xdr:col>
      <xdr:colOff>101600</xdr:colOff>
      <xdr:row>64</xdr:row>
      <xdr:rowOff>46482</xdr:rowOff>
    </xdr:from>
    <xdr:to>
      <xdr:col>7</xdr:col>
      <xdr:colOff>203200</xdr:colOff>
      <xdr:row>64</xdr:row>
      <xdr:rowOff>148082</xdr:rowOff>
    </xdr:to>
    <xdr:sp macro="" textlink="">
      <xdr:nvSpPr>
        <xdr:cNvPr id="131" name="フローチャート : 判断 130"/>
        <xdr:cNvSpPr/>
      </xdr:nvSpPr>
      <xdr:spPr>
        <a:xfrm>
          <a:off x="4902200" y="110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65</xdr:row>
      <xdr:rowOff>32004</xdr:rowOff>
    </xdr:from>
    <xdr:to>
      <xdr:col>6</xdr:col>
      <xdr:colOff>0</xdr:colOff>
      <xdr:row>66</xdr:row>
      <xdr:rowOff>43942</xdr:rowOff>
    </xdr:to>
    <xdr:cxnSp macro="">
      <xdr:nvCxnSpPr>
        <xdr:cNvPr id="132" name="直線コネクタ 131"/>
        <xdr:cNvCxnSpPr/>
      </xdr:nvCxnSpPr>
      <xdr:spPr>
        <a:xfrm flipV="1">
          <a:off x="3225800" y="11176254"/>
          <a:ext cx="8890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49022</xdr:rowOff>
    </xdr:from>
    <xdr:to>
      <xdr:col>6</xdr:col>
      <xdr:colOff>50800</xdr:colOff>
      <xdr:row>63</xdr:row>
      <xdr:rowOff>150622</xdr:rowOff>
    </xdr:to>
    <xdr:sp macro="" textlink="">
      <xdr:nvSpPr>
        <xdr:cNvPr id="133" name="フローチャート : 判断 132"/>
        <xdr:cNvSpPr/>
      </xdr:nvSpPr>
      <xdr:spPr>
        <a:xfrm>
          <a:off x="4064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160799</xdr:rowOff>
    </xdr:from>
    <xdr:ext cx="736600" cy="259045"/>
    <xdr:sp macro="" textlink="">
      <xdr:nvSpPr>
        <xdr:cNvPr id="134" name="テキスト ボックス 133"/>
        <xdr:cNvSpPr txBox="1"/>
      </xdr:nvSpPr>
      <xdr:spPr>
        <a:xfrm>
          <a:off x="3733800" y="10619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87.2</a:t>
          </a:r>
          <a:endParaRPr kumimoji="1" lang="ja-JP" altLang="en-US" sz="1000" b="1">
            <a:solidFill>
              <a:srgbClr val="000080"/>
            </a:solidFill>
            <a:latin typeface="ＭＳ Ｐゴシック"/>
          </a:endParaRPr>
        </a:p>
      </xdr:txBody>
    </xdr:sp>
    <xdr:clientData/>
  </xdr:oneCellAnchor>
  <xdr:twoCellAnchor>
    <xdr:from>
      <xdr:col>3</xdr:col>
      <xdr:colOff>279400</xdr:colOff>
      <xdr:row>64</xdr:row>
      <xdr:rowOff>135890</xdr:rowOff>
    </xdr:from>
    <xdr:to>
      <xdr:col>4</xdr:col>
      <xdr:colOff>482600</xdr:colOff>
      <xdr:row>66</xdr:row>
      <xdr:rowOff>43942</xdr:rowOff>
    </xdr:to>
    <xdr:cxnSp macro="">
      <xdr:nvCxnSpPr>
        <xdr:cNvPr id="135" name="直線コネクタ 134"/>
        <xdr:cNvCxnSpPr/>
      </xdr:nvCxnSpPr>
      <xdr:spPr>
        <a:xfrm>
          <a:off x="2336800" y="11108690"/>
          <a:ext cx="889000" cy="2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106934</xdr:rowOff>
    </xdr:from>
    <xdr:to>
      <xdr:col>4</xdr:col>
      <xdr:colOff>533400</xdr:colOff>
      <xdr:row>64</xdr:row>
      <xdr:rowOff>37084</xdr:rowOff>
    </xdr:to>
    <xdr:sp macro="" textlink="">
      <xdr:nvSpPr>
        <xdr:cNvPr id="136" name="フローチャート : 判断 135"/>
        <xdr:cNvSpPr/>
      </xdr:nvSpPr>
      <xdr:spPr>
        <a:xfrm>
          <a:off x="31750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47261</xdr:rowOff>
    </xdr:from>
    <xdr:ext cx="762000" cy="259045"/>
    <xdr:sp macro="" textlink="">
      <xdr:nvSpPr>
        <xdr:cNvPr id="137" name="テキスト ボックス 136"/>
        <xdr:cNvSpPr txBox="1"/>
      </xdr:nvSpPr>
      <xdr:spPr>
        <a:xfrm>
          <a:off x="2844800" y="10677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88.4</a:t>
          </a:r>
          <a:endParaRPr kumimoji="1" lang="ja-JP" altLang="en-US" sz="1000" b="1">
            <a:solidFill>
              <a:srgbClr val="000080"/>
            </a:solidFill>
            <a:latin typeface="ＭＳ Ｐゴシック"/>
          </a:endParaRPr>
        </a:p>
      </xdr:txBody>
    </xdr:sp>
    <xdr:clientData/>
  </xdr:oneCellAnchor>
  <xdr:twoCellAnchor>
    <xdr:from>
      <xdr:col>2</xdr:col>
      <xdr:colOff>76200</xdr:colOff>
      <xdr:row>64</xdr:row>
      <xdr:rowOff>135890</xdr:rowOff>
    </xdr:from>
    <xdr:to>
      <xdr:col>3</xdr:col>
      <xdr:colOff>279400</xdr:colOff>
      <xdr:row>66</xdr:row>
      <xdr:rowOff>130810</xdr:rowOff>
    </xdr:to>
    <xdr:cxnSp macro="">
      <xdr:nvCxnSpPr>
        <xdr:cNvPr id="138" name="直線コネクタ 137"/>
        <xdr:cNvCxnSpPr/>
      </xdr:nvCxnSpPr>
      <xdr:spPr>
        <a:xfrm flipV="1">
          <a:off x="1447800" y="11108690"/>
          <a:ext cx="8890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49022</xdr:rowOff>
    </xdr:from>
    <xdr:to>
      <xdr:col>3</xdr:col>
      <xdr:colOff>330200</xdr:colOff>
      <xdr:row>63</xdr:row>
      <xdr:rowOff>150622</xdr:rowOff>
    </xdr:to>
    <xdr:sp macro="" textlink="">
      <xdr:nvSpPr>
        <xdr:cNvPr id="139" name="フローチャート : 判断 138"/>
        <xdr:cNvSpPr/>
      </xdr:nvSpPr>
      <xdr:spPr>
        <a:xfrm>
          <a:off x="2286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160799</xdr:rowOff>
    </xdr:from>
    <xdr:ext cx="762000" cy="259045"/>
    <xdr:sp macro="" textlink="">
      <xdr:nvSpPr>
        <xdr:cNvPr id="140" name="テキスト ボックス 139"/>
        <xdr:cNvSpPr txBox="1"/>
      </xdr:nvSpPr>
      <xdr:spPr>
        <a:xfrm>
          <a:off x="1955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87.2</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49022</xdr:rowOff>
    </xdr:from>
    <xdr:to>
      <xdr:col>2</xdr:col>
      <xdr:colOff>127000</xdr:colOff>
      <xdr:row>63</xdr:row>
      <xdr:rowOff>150622</xdr:rowOff>
    </xdr:to>
    <xdr:sp macro="" textlink="">
      <xdr:nvSpPr>
        <xdr:cNvPr id="141" name="フローチャート : 判断 140"/>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160799</xdr:rowOff>
    </xdr:from>
    <xdr:ext cx="762000" cy="259045"/>
    <xdr:sp macro="" textlink="">
      <xdr:nvSpPr>
        <xdr:cNvPr id="142" name="テキスト ボックス 141"/>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87.2</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66</xdr:row>
      <xdr:rowOff>41402</xdr:rowOff>
    </xdr:from>
    <xdr:to>
      <xdr:col>7</xdr:col>
      <xdr:colOff>203200</xdr:colOff>
      <xdr:row>66</xdr:row>
      <xdr:rowOff>143002</xdr:rowOff>
    </xdr:to>
    <xdr:sp macro="" textlink="">
      <xdr:nvSpPr>
        <xdr:cNvPr id="148" name="円/楕円 147"/>
        <xdr:cNvSpPr/>
      </xdr:nvSpPr>
      <xdr:spPr>
        <a:xfrm>
          <a:off x="4902200" y="1135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65</xdr:row>
      <xdr:rowOff>108729</xdr:rowOff>
    </xdr:from>
    <xdr:ext cx="762000" cy="259045"/>
    <xdr:sp macro="" textlink="">
      <xdr:nvSpPr>
        <xdr:cNvPr id="149" name="財政構造の弾力性該当値テキスト"/>
        <xdr:cNvSpPr txBox="1"/>
      </xdr:nvSpPr>
      <xdr:spPr>
        <a:xfrm>
          <a:off x="5041900" y="11252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97.7</a:t>
          </a:r>
          <a:endParaRPr kumimoji="1" lang="ja-JP" altLang="en-US" sz="1000" b="1">
            <a:solidFill>
              <a:srgbClr val="FF0000"/>
            </a:solidFill>
            <a:latin typeface="ＭＳ Ｐゴシック"/>
          </a:endParaRPr>
        </a:p>
      </xdr:txBody>
    </xdr:sp>
    <xdr:clientData/>
  </xdr:oneCellAnchor>
  <xdr:twoCellAnchor>
    <xdr:from>
      <xdr:col>5</xdr:col>
      <xdr:colOff>635000</xdr:colOff>
      <xdr:row>64</xdr:row>
      <xdr:rowOff>152654</xdr:rowOff>
    </xdr:from>
    <xdr:to>
      <xdr:col>6</xdr:col>
      <xdr:colOff>50800</xdr:colOff>
      <xdr:row>65</xdr:row>
      <xdr:rowOff>82804</xdr:rowOff>
    </xdr:to>
    <xdr:sp macro="" textlink="">
      <xdr:nvSpPr>
        <xdr:cNvPr id="150" name="円/楕円 149"/>
        <xdr:cNvSpPr/>
      </xdr:nvSpPr>
      <xdr:spPr>
        <a:xfrm>
          <a:off x="4064000" y="1112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65</xdr:row>
      <xdr:rowOff>67581</xdr:rowOff>
    </xdr:from>
    <xdr:ext cx="736600" cy="259045"/>
    <xdr:sp macro="" textlink="">
      <xdr:nvSpPr>
        <xdr:cNvPr id="151" name="テキスト ボックス 150"/>
        <xdr:cNvSpPr txBox="1"/>
      </xdr:nvSpPr>
      <xdr:spPr>
        <a:xfrm>
          <a:off x="3733800" y="11211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92.9</a:t>
          </a:r>
          <a:endParaRPr kumimoji="1" lang="ja-JP" altLang="en-US" sz="1000" b="1">
            <a:solidFill>
              <a:srgbClr val="FF0000"/>
            </a:solidFill>
            <a:latin typeface="ＭＳ Ｐゴシック"/>
          </a:endParaRPr>
        </a:p>
      </xdr:txBody>
    </xdr:sp>
    <xdr:clientData/>
  </xdr:oneCellAnchor>
  <xdr:twoCellAnchor>
    <xdr:from>
      <xdr:col>4</xdr:col>
      <xdr:colOff>431800</xdr:colOff>
      <xdr:row>65</xdr:row>
      <xdr:rowOff>164592</xdr:rowOff>
    </xdr:from>
    <xdr:to>
      <xdr:col>4</xdr:col>
      <xdr:colOff>533400</xdr:colOff>
      <xdr:row>66</xdr:row>
      <xdr:rowOff>94742</xdr:rowOff>
    </xdr:to>
    <xdr:sp macro="" textlink="">
      <xdr:nvSpPr>
        <xdr:cNvPr id="152" name="円/楕円 151"/>
        <xdr:cNvSpPr/>
      </xdr:nvSpPr>
      <xdr:spPr>
        <a:xfrm>
          <a:off x="3175000" y="1130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66</xdr:row>
      <xdr:rowOff>79519</xdr:rowOff>
    </xdr:from>
    <xdr:ext cx="762000" cy="259045"/>
    <xdr:sp macro="" textlink="">
      <xdr:nvSpPr>
        <xdr:cNvPr id="153" name="テキスト ボックス 152"/>
        <xdr:cNvSpPr txBox="1"/>
      </xdr:nvSpPr>
      <xdr:spPr>
        <a:xfrm>
          <a:off x="2844800" y="11395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96.7</a:t>
          </a:r>
          <a:endParaRPr kumimoji="1" lang="ja-JP" altLang="en-US" sz="1000" b="1">
            <a:solidFill>
              <a:srgbClr val="FF0000"/>
            </a:solidFill>
            <a:latin typeface="ＭＳ Ｐゴシック"/>
          </a:endParaRPr>
        </a:p>
      </xdr:txBody>
    </xdr:sp>
    <xdr:clientData/>
  </xdr:oneCellAnchor>
  <xdr:twoCellAnchor>
    <xdr:from>
      <xdr:col>3</xdr:col>
      <xdr:colOff>228600</xdr:colOff>
      <xdr:row>64</xdr:row>
      <xdr:rowOff>85090</xdr:rowOff>
    </xdr:from>
    <xdr:to>
      <xdr:col>3</xdr:col>
      <xdr:colOff>330200</xdr:colOff>
      <xdr:row>65</xdr:row>
      <xdr:rowOff>15240</xdr:rowOff>
    </xdr:to>
    <xdr:sp macro="" textlink="">
      <xdr:nvSpPr>
        <xdr:cNvPr id="154" name="円/楕円 153"/>
        <xdr:cNvSpPr/>
      </xdr:nvSpPr>
      <xdr:spPr>
        <a:xfrm>
          <a:off x="2286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65</xdr:row>
      <xdr:rowOff>17</xdr:rowOff>
    </xdr:from>
    <xdr:ext cx="762000" cy="259045"/>
    <xdr:sp macro="" textlink="">
      <xdr:nvSpPr>
        <xdr:cNvPr id="155" name="テキスト ボックス 154"/>
        <xdr:cNvSpPr txBox="1"/>
      </xdr:nvSpPr>
      <xdr:spPr>
        <a:xfrm>
          <a:off x="1955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91.5</a:t>
          </a:r>
          <a:endParaRPr kumimoji="1" lang="ja-JP" altLang="en-US" sz="1000" b="1">
            <a:solidFill>
              <a:srgbClr val="FF0000"/>
            </a:solidFill>
            <a:latin typeface="ＭＳ Ｐゴシック"/>
          </a:endParaRPr>
        </a:p>
      </xdr:txBody>
    </xdr:sp>
    <xdr:clientData/>
  </xdr:oneCellAnchor>
  <xdr:twoCellAnchor>
    <xdr:from>
      <xdr:col>2</xdr:col>
      <xdr:colOff>25400</xdr:colOff>
      <xdr:row>66</xdr:row>
      <xdr:rowOff>80010</xdr:rowOff>
    </xdr:from>
    <xdr:to>
      <xdr:col>2</xdr:col>
      <xdr:colOff>127000</xdr:colOff>
      <xdr:row>67</xdr:row>
      <xdr:rowOff>10160</xdr:rowOff>
    </xdr:to>
    <xdr:sp macro="" textlink="">
      <xdr:nvSpPr>
        <xdr:cNvPr id="156" name="円/楕円 155"/>
        <xdr:cNvSpPr/>
      </xdr:nvSpPr>
      <xdr:spPr>
        <a:xfrm>
          <a:off x="1397000" y="1139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66</xdr:row>
      <xdr:rowOff>166387</xdr:rowOff>
    </xdr:from>
    <xdr:ext cx="762000" cy="259045"/>
    <xdr:sp macro="" textlink="">
      <xdr:nvSpPr>
        <xdr:cNvPr id="157" name="テキスト ボックス 156"/>
        <xdr:cNvSpPr txBox="1"/>
      </xdr:nvSpPr>
      <xdr:spPr>
        <a:xfrm>
          <a:off x="1066800" y="1148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98.5</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[138,044</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87/100</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104,308</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類似団体平均を上回っている。</a:t>
          </a:r>
          <a:endParaRPr kumimoji="1" lang="en-US" altLang="ja-JP" sz="1300">
            <a:latin typeface="ＭＳ Ｐゴシック"/>
          </a:endParaRPr>
        </a:p>
        <a:p>
          <a:r>
            <a:rPr kumimoji="1" lang="en-US" altLang="ja-JP" sz="1300">
              <a:latin typeface="ＭＳ Ｐゴシック"/>
            </a:rPr>
            <a:t> </a:t>
          </a:r>
          <a:r>
            <a:rPr kumimoji="1" lang="ja-JP" altLang="en-US" sz="1300">
              <a:latin typeface="ＭＳ Ｐゴシック"/>
            </a:rPr>
            <a:t>主な増加の要因としては、ネットワーク再整備事業などにより物件費が増加しているためであると思われる。</a:t>
          </a:r>
          <a:endParaRPr kumimoji="1" lang="en-US" altLang="ja-JP" sz="1300">
            <a:latin typeface="ＭＳ Ｐゴシック"/>
          </a:endParaRPr>
        </a:p>
        <a:p>
          <a:r>
            <a:rPr kumimoji="1" lang="ja-JP" altLang="en-US" sz="1300">
              <a:latin typeface="ＭＳ Ｐゴシック"/>
            </a:rPr>
            <a:t>　物件費の抑制に努める必要があり、引き続き人件費の見直しにも努力したい。</a:t>
          </a:r>
        </a:p>
      </xdr:txBody>
    </xdr:sp>
    <xdr:clientData/>
  </xdr:twoCellAnchor>
  <xdr:oneCellAnchor>
    <xdr:from>
      <xdr:col>1</xdr:col>
      <xdr:colOff>38100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89</xdr:row>
      <xdr:rowOff>69850</xdr:rowOff>
    </xdr:from>
    <xdr:to>
      <xdr:col>8</xdr:col>
      <xdr:colOff>355600</xdr:colOff>
      <xdr:row>89</xdr:row>
      <xdr:rowOff>69850</xdr:rowOff>
    </xdr:to>
    <xdr:cxnSp macro="">
      <xdr:nvCxnSpPr>
        <xdr:cNvPr id="174" name="直線コネクタ 173"/>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86</xdr:row>
      <xdr:rowOff>101600</xdr:rowOff>
    </xdr:from>
    <xdr:to>
      <xdr:col>8</xdr:col>
      <xdr:colOff>355600</xdr:colOff>
      <xdr:row>86</xdr:row>
      <xdr:rowOff>101600</xdr:rowOff>
    </xdr:to>
    <xdr:cxnSp macro="">
      <xdr:nvCxnSpPr>
        <xdr:cNvPr id="176" name="直線コネクタ 175"/>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83</xdr:row>
      <xdr:rowOff>133350</xdr:rowOff>
    </xdr:from>
    <xdr:to>
      <xdr:col>8</xdr:col>
      <xdr:colOff>355600</xdr:colOff>
      <xdr:row>83</xdr:row>
      <xdr:rowOff>133350</xdr:rowOff>
    </xdr:to>
    <xdr:cxnSp macro="">
      <xdr:nvCxnSpPr>
        <xdr:cNvPr id="178" name="直線コネクタ 177"/>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165100</xdr:rowOff>
    </xdr:from>
    <xdr:to>
      <xdr:col>8</xdr:col>
      <xdr:colOff>355600</xdr:colOff>
      <xdr:row>80</xdr:row>
      <xdr:rowOff>165100</xdr:rowOff>
    </xdr:to>
    <xdr:cxnSp macro="">
      <xdr:nvCxnSpPr>
        <xdr:cNvPr id="180" name="直線コネクタ 179"/>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2" name="直線コネクタ 181"/>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3" name="テキスト ボックス 182"/>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4"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48833</xdr:rowOff>
    </xdr:from>
    <xdr:to>
      <xdr:col>7</xdr:col>
      <xdr:colOff>152400</xdr:colOff>
      <xdr:row>87</xdr:row>
      <xdr:rowOff>154409</xdr:rowOff>
    </xdr:to>
    <xdr:cxnSp macro="">
      <xdr:nvCxnSpPr>
        <xdr:cNvPr id="185" name="直線コネクタ 184"/>
        <xdr:cNvCxnSpPr/>
      </xdr:nvCxnSpPr>
      <xdr:spPr>
        <a:xfrm flipV="1">
          <a:off x="4953000" y="13764833"/>
          <a:ext cx="0" cy="13057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87</xdr:row>
      <xdr:rowOff>126486</xdr:rowOff>
    </xdr:from>
    <xdr:ext cx="762000" cy="259045"/>
    <xdr:sp macro="" textlink="">
      <xdr:nvSpPr>
        <xdr:cNvPr id="186" name="人件費・物件費等の状況最小値テキスト"/>
        <xdr:cNvSpPr txBox="1"/>
      </xdr:nvSpPr>
      <xdr:spPr>
        <a:xfrm>
          <a:off x="5041900" y="15042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346,469</a:t>
          </a:r>
          <a:endParaRPr kumimoji="1" lang="ja-JP" altLang="en-US" sz="1000" b="1">
            <a:latin typeface="ＭＳ Ｐゴシック"/>
          </a:endParaRPr>
        </a:p>
      </xdr:txBody>
    </xdr:sp>
    <xdr:clientData/>
  </xdr:oneCellAnchor>
  <xdr:twoCellAnchor>
    <xdr:from>
      <xdr:col>7</xdr:col>
      <xdr:colOff>63500</xdr:colOff>
      <xdr:row>87</xdr:row>
      <xdr:rowOff>154409</xdr:rowOff>
    </xdr:from>
    <xdr:to>
      <xdr:col>7</xdr:col>
      <xdr:colOff>241300</xdr:colOff>
      <xdr:row>87</xdr:row>
      <xdr:rowOff>154409</xdr:rowOff>
    </xdr:to>
    <xdr:cxnSp macro="">
      <xdr:nvCxnSpPr>
        <xdr:cNvPr id="187" name="直線コネクタ 186"/>
        <xdr:cNvCxnSpPr/>
      </xdr:nvCxnSpPr>
      <xdr:spPr>
        <a:xfrm>
          <a:off x="4864100" y="1507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78</xdr:row>
      <xdr:rowOff>135210</xdr:rowOff>
    </xdr:from>
    <xdr:ext cx="762000" cy="259045"/>
    <xdr:sp macro="" textlink="">
      <xdr:nvSpPr>
        <xdr:cNvPr id="188" name="人件費・物件費等の状況最大値テキスト"/>
        <xdr:cNvSpPr txBox="1"/>
      </xdr:nvSpPr>
      <xdr:spPr>
        <a:xfrm>
          <a:off x="5041900" y="13508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75,908</a:t>
          </a:r>
          <a:endParaRPr kumimoji="1" lang="ja-JP" altLang="en-US" sz="1000" b="1">
            <a:latin typeface="ＭＳ Ｐゴシック"/>
          </a:endParaRPr>
        </a:p>
      </xdr:txBody>
    </xdr:sp>
    <xdr:clientData/>
  </xdr:oneCellAnchor>
  <xdr:twoCellAnchor>
    <xdr:from>
      <xdr:col>7</xdr:col>
      <xdr:colOff>63500</xdr:colOff>
      <xdr:row>80</xdr:row>
      <xdr:rowOff>48833</xdr:rowOff>
    </xdr:from>
    <xdr:to>
      <xdr:col>7</xdr:col>
      <xdr:colOff>241300</xdr:colOff>
      <xdr:row>80</xdr:row>
      <xdr:rowOff>48833</xdr:rowOff>
    </xdr:to>
    <xdr:cxnSp macro="">
      <xdr:nvCxnSpPr>
        <xdr:cNvPr id="189" name="直線コネクタ 188"/>
        <xdr:cNvCxnSpPr/>
      </xdr:nvCxnSpPr>
      <xdr:spPr>
        <a:xfrm>
          <a:off x="4864100" y="1376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166092</xdr:rowOff>
    </xdr:from>
    <xdr:to>
      <xdr:col>7</xdr:col>
      <xdr:colOff>152400</xdr:colOff>
      <xdr:row>82</xdr:row>
      <xdr:rowOff>5800</xdr:rowOff>
    </xdr:to>
    <xdr:cxnSp macro="">
      <xdr:nvCxnSpPr>
        <xdr:cNvPr id="190" name="直線コネクタ 189"/>
        <xdr:cNvCxnSpPr/>
      </xdr:nvCxnSpPr>
      <xdr:spPr>
        <a:xfrm>
          <a:off x="4114800" y="14053542"/>
          <a:ext cx="838200" cy="1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25074</xdr:rowOff>
    </xdr:from>
    <xdr:ext cx="762000" cy="259045"/>
    <xdr:sp macro="" textlink="">
      <xdr:nvSpPr>
        <xdr:cNvPr id="191" name="人件費・物件費等の状況平均値テキスト"/>
        <xdr:cNvSpPr txBox="1"/>
      </xdr:nvSpPr>
      <xdr:spPr>
        <a:xfrm>
          <a:off x="5041900" y="137410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113,613</a:t>
          </a:r>
          <a:endParaRPr kumimoji="1" lang="ja-JP" altLang="en-US" sz="1000" b="1">
            <a:solidFill>
              <a:srgbClr val="000080"/>
            </a:solidFill>
            <a:latin typeface="ＭＳ Ｐゴシック"/>
          </a:endParaRPr>
        </a:p>
      </xdr:txBody>
    </xdr:sp>
    <xdr:clientData/>
  </xdr:oneCellAnchor>
  <xdr:twoCellAnchor>
    <xdr:from>
      <xdr:col>7</xdr:col>
      <xdr:colOff>101600</xdr:colOff>
      <xdr:row>81</xdr:row>
      <xdr:rowOff>8547</xdr:rowOff>
    </xdr:from>
    <xdr:to>
      <xdr:col>7</xdr:col>
      <xdr:colOff>203200</xdr:colOff>
      <xdr:row>81</xdr:row>
      <xdr:rowOff>110147</xdr:rowOff>
    </xdr:to>
    <xdr:sp macro="" textlink="">
      <xdr:nvSpPr>
        <xdr:cNvPr id="192" name="フローチャート : 判断 191"/>
        <xdr:cNvSpPr/>
      </xdr:nvSpPr>
      <xdr:spPr>
        <a:xfrm>
          <a:off x="4902200" y="1389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130206</xdr:rowOff>
    </xdr:from>
    <xdr:to>
      <xdr:col>6</xdr:col>
      <xdr:colOff>0</xdr:colOff>
      <xdr:row>81</xdr:row>
      <xdr:rowOff>166092</xdr:rowOff>
    </xdr:to>
    <xdr:cxnSp macro="">
      <xdr:nvCxnSpPr>
        <xdr:cNvPr id="193" name="直線コネクタ 192"/>
        <xdr:cNvCxnSpPr/>
      </xdr:nvCxnSpPr>
      <xdr:spPr>
        <a:xfrm>
          <a:off x="3225800" y="14017656"/>
          <a:ext cx="889000" cy="3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80</xdr:row>
      <xdr:rowOff>155663</xdr:rowOff>
    </xdr:from>
    <xdr:to>
      <xdr:col>6</xdr:col>
      <xdr:colOff>50800</xdr:colOff>
      <xdr:row>81</xdr:row>
      <xdr:rowOff>85813</xdr:rowOff>
    </xdr:to>
    <xdr:sp macro="" textlink="">
      <xdr:nvSpPr>
        <xdr:cNvPr id="194" name="フローチャート : 判断 193"/>
        <xdr:cNvSpPr/>
      </xdr:nvSpPr>
      <xdr:spPr>
        <a:xfrm>
          <a:off x="4064000" y="13871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95990</xdr:rowOff>
    </xdr:from>
    <xdr:ext cx="736600" cy="259045"/>
    <xdr:sp macro="" textlink="">
      <xdr:nvSpPr>
        <xdr:cNvPr id="195" name="テキスト ボックス 194"/>
        <xdr:cNvSpPr txBox="1"/>
      </xdr:nvSpPr>
      <xdr:spPr>
        <a:xfrm>
          <a:off x="3733800" y="13640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108,571</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109643</xdr:rowOff>
    </xdr:from>
    <xdr:to>
      <xdr:col>4</xdr:col>
      <xdr:colOff>482600</xdr:colOff>
      <xdr:row>81</xdr:row>
      <xdr:rowOff>130206</xdr:rowOff>
    </xdr:to>
    <xdr:cxnSp macro="">
      <xdr:nvCxnSpPr>
        <xdr:cNvPr id="196" name="直線コネクタ 195"/>
        <xdr:cNvCxnSpPr/>
      </xdr:nvCxnSpPr>
      <xdr:spPr>
        <a:xfrm>
          <a:off x="2336800" y="13997093"/>
          <a:ext cx="889000" cy="20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81</xdr:row>
      <xdr:rowOff>5742</xdr:rowOff>
    </xdr:from>
    <xdr:to>
      <xdr:col>4</xdr:col>
      <xdr:colOff>533400</xdr:colOff>
      <xdr:row>81</xdr:row>
      <xdr:rowOff>107342</xdr:rowOff>
    </xdr:to>
    <xdr:sp macro="" textlink="">
      <xdr:nvSpPr>
        <xdr:cNvPr id="197" name="フローチャート : 判断 196"/>
        <xdr:cNvSpPr/>
      </xdr:nvSpPr>
      <xdr:spPr>
        <a:xfrm>
          <a:off x="3175000" y="13893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117519</xdr:rowOff>
    </xdr:from>
    <xdr:ext cx="762000" cy="259045"/>
    <xdr:sp macro="" textlink="">
      <xdr:nvSpPr>
        <xdr:cNvPr id="198" name="テキスト ボックス 197"/>
        <xdr:cNvSpPr txBox="1"/>
      </xdr:nvSpPr>
      <xdr:spPr>
        <a:xfrm>
          <a:off x="2844800" y="13662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113,032</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109643</xdr:rowOff>
    </xdr:from>
    <xdr:to>
      <xdr:col>3</xdr:col>
      <xdr:colOff>279400</xdr:colOff>
      <xdr:row>81</xdr:row>
      <xdr:rowOff>113002</xdr:rowOff>
    </xdr:to>
    <xdr:cxnSp macro="">
      <xdr:nvCxnSpPr>
        <xdr:cNvPr id="199" name="直線コネクタ 198"/>
        <xdr:cNvCxnSpPr/>
      </xdr:nvCxnSpPr>
      <xdr:spPr>
        <a:xfrm flipV="1">
          <a:off x="1447800" y="13997093"/>
          <a:ext cx="889000" cy="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80</xdr:row>
      <xdr:rowOff>155707</xdr:rowOff>
    </xdr:from>
    <xdr:to>
      <xdr:col>3</xdr:col>
      <xdr:colOff>330200</xdr:colOff>
      <xdr:row>81</xdr:row>
      <xdr:rowOff>85857</xdr:rowOff>
    </xdr:to>
    <xdr:sp macro="" textlink="">
      <xdr:nvSpPr>
        <xdr:cNvPr id="200" name="フローチャート : 判断 199"/>
        <xdr:cNvSpPr/>
      </xdr:nvSpPr>
      <xdr:spPr>
        <a:xfrm>
          <a:off x="2286000" y="13871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96034</xdr:rowOff>
    </xdr:from>
    <xdr:ext cx="762000" cy="259045"/>
    <xdr:sp macro="" textlink="">
      <xdr:nvSpPr>
        <xdr:cNvPr id="201" name="テキスト ボックス 200"/>
        <xdr:cNvSpPr txBox="1"/>
      </xdr:nvSpPr>
      <xdr:spPr>
        <a:xfrm>
          <a:off x="1955800" y="13640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108,580</a:t>
          </a:r>
          <a:endParaRPr kumimoji="1" lang="ja-JP" altLang="en-US" sz="1000" b="1">
            <a:solidFill>
              <a:srgbClr val="000080"/>
            </a:solidFill>
            <a:latin typeface="ＭＳ Ｐゴシック"/>
          </a:endParaRPr>
        </a:p>
      </xdr:txBody>
    </xdr:sp>
    <xdr:clientData/>
  </xdr:oneCellAnchor>
  <xdr:twoCellAnchor>
    <xdr:from>
      <xdr:col>2</xdr:col>
      <xdr:colOff>25400</xdr:colOff>
      <xdr:row>80</xdr:row>
      <xdr:rowOff>157744</xdr:rowOff>
    </xdr:from>
    <xdr:to>
      <xdr:col>2</xdr:col>
      <xdr:colOff>127000</xdr:colOff>
      <xdr:row>81</xdr:row>
      <xdr:rowOff>87894</xdr:rowOff>
    </xdr:to>
    <xdr:sp macro="" textlink="">
      <xdr:nvSpPr>
        <xdr:cNvPr id="202" name="フローチャート : 判断 201"/>
        <xdr:cNvSpPr/>
      </xdr:nvSpPr>
      <xdr:spPr>
        <a:xfrm>
          <a:off x="1397000" y="13873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98071</xdr:rowOff>
    </xdr:from>
    <xdr:ext cx="762000" cy="259045"/>
    <xdr:sp macro="" textlink="">
      <xdr:nvSpPr>
        <xdr:cNvPr id="203" name="テキスト ボックス 202"/>
        <xdr:cNvSpPr txBox="1"/>
      </xdr:nvSpPr>
      <xdr:spPr>
        <a:xfrm>
          <a:off x="1066800" y="13642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109,002</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4" name="テキスト ボックス 203"/>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5" name="テキスト ボックス 204"/>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6" name="テキスト ボックス 205"/>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7" name="テキスト ボックス 206"/>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08" name="テキスト ボックス 207"/>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81</xdr:row>
      <xdr:rowOff>126450</xdr:rowOff>
    </xdr:from>
    <xdr:to>
      <xdr:col>7</xdr:col>
      <xdr:colOff>203200</xdr:colOff>
      <xdr:row>82</xdr:row>
      <xdr:rowOff>56600</xdr:rowOff>
    </xdr:to>
    <xdr:sp macro="" textlink="">
      <xdr:nvSpPr>
        <xdr:cNvPr id="209" name="円/楕円 208"/>
        <xdr:cNvSpPr/>
      </xdr:nvSpPr>
      <xdr:spPr>
        <a:xfrm>
          <a:off x="4902200" y="140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98527</xdr:rowOff>
    </xdr:from>
    <xdr:ext cx="762000" cy="259045"/>
    <xdr:sp macro="" textlink="">
      <xdr:nvSpPr>
        <xdr:cNvPr id="210" name="人件費・物件費等の状況該当値テキスト"/>
        <xdr:cNvSpPr txBox="1"/>
      </xdr:nvSpPr>
      <xdr:spPr>
        <a:xfrm>
          <a:off x="5041900" y="139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138,044</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115292</xdr:rowOff>
    </xdr:from>
    <xdr:to>
      <xdr:col>6</xdr:col>
      <xdr:colOff>50800</xdr:colOff>
      <xdr:row>82</xdr:row>
      <xdr:rowOff>45442</xdr:rowOff>
    </xdr:to>
    <xdr:sp macro="" textlink="">
      <xdr:nvSpPr>
        <xdr:cNvPr id="211" name="円/楕円 210"/>
        <xdr:cNvSpPr/>
      </xdr:nvSpPr>
      <xdr:spPr>
        <a:xfrm>
          <a:off x="4064000" y="1400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30219</xdr:rowOff>
    </xdr:from>
    <xdr:ext cx="736600" cy="259045"/>
    <xdr:sp macro="" textlink="">
      <xdr:nvSpPr>
        <xdr:cNvPr id="212" name="テキスト ボックス 211"/>
        <xdr:cNvSpPr txBox="1"/>
      </xdr:nvSpPr>
      <xdr:spPr>
        <a:xfrm>
          <a:off x="3733800" y="14089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135,732</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79406</xdr:rowOff>
    </xdr:from>
    <xdr:to>
      <xdr:col>4</xdr:col>
      <xdr:colOff>533400</xdr:colOff>
      <xdr:row>82</xdr:row>
      <xdr:rowOff>9556</xdr:rowOff>
    </xdr:to>
    <xdr:sp macro="" textlink="">
      <xdr:nvSpPr>
        <xdr:cNvPr id="213" name="円/楕円 212"/>
        <xdr:cNvSpPr/>
      </xdr:nvSpPr>
      <xdr:spPr>
        <a:xfrm>
          <a:off x="3175000" y="1396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165783</xdr:rowOff>
    </xdr:from>
    <xdr:ext cx="762000" cy="259045"/>
    <xdr:sp macro="" textlink="">
      <xdr:nvSpPr>
        <xdr:cNvPr id="214" name="テキスト ボックス 213"/>
        <xdr:cNvSpPr txBox="1"/>
      </xdr:nvSpPr>
      <xdr:spPr>
        <a:xfrm>
          <a:off x="2844800" y="1405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128,296</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58843</xdr:rowOff>
    </xdr:from>
    <xdr:to>
      <xdr:col>3</xdr:col>
      <xdr:colOff>330200</xdr:colOff>
      <xdr:row>81</xdr:row>
      <xdr:rowOff>160443</xdr:rowOff>
    </xdr:to>
    <xdr:sp macro="" textlink="">
      <xdr:nvSpPr>
        <xdr:cNvPr id="215" name="円/楕円 214"/>
        <xdr:cNvSpPr/>
      </xdr:nvSpPr>
      <xdr:spPr>
        <a:xfrm>
          <a:off x="2286000" y="13946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145220</xdr:rowOff>
    </xdr:from>
    <xdr:ext cx="762000" cy="259045"/>
    <xdr:sp macro="" textlink="">
      <xdr:nvSpPr>
        <xdr:cNvPr id="216" name="テキスト ボックス 215"/>
        <xdr:cNvSpPr txBox="1"/>
      </xdr:nvSpPr>
      <xdr:spPr>
        <a:xfrm>
          <a:off x="1955800" y="1403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124,035</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62202</xdr:rowOff>
    </xdr:from>
    <xdr:to>
      <xdr:col>2</xdr:col>
      <xdr:colOff>127000</xdr:colOff>
      <xdr:row>81</xdr:row>
      <xdr:rowOff>163802</xdr:rowOff>
    </xdr:to>
    <xdr:sp macro="" textlink="">
      <xdr:nvSpPr>
        <xdr:cNvPr id="217" name="円/楕円 216"/>
        <xdr:cNvSpPr/>
      </xdr:nvSpPr>
      <xdr:spPr>
        <a:xfrm>
          <a:off x="1397000" y="1394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148579</xdr:rowOff>
    </xdr:from>
    <xdr:ext cx="762000" cy="259045"/>
    <xdr:sp macro="" textlink="">
      <xdr:nvSpPr>
        <xdr:cNvPr id="218" name="テキスト ボックス 217"/>
        <xdr:cNvSpPr txBox="1"/>
      </xdr:nvSpPr>
      <xdr:spPr>
        <a:xfrm>
          <a:off x="1066800" y="1403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124,731</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19" name="正方形/長方形 218"/>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0" name="テキスト ボックス 219"/>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1" name="テキスト ボックス 220"/>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[98.0]</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2" name="正方形/長方形 221"/>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3" name="正方形/長方形 222"/>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56/100</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4" name="正方形/長方形 223"/>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5" name="正方形/長方形 224"/>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6" name="正方形/長方形 225"/>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7" name="正方形/長方形 226"/>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28" name="正方形/長方形 227"/>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29" name="正方形/長方形 228"/>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0" name="正方形/長方形 229"/>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1" name="テキスト ボックス 230"/>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類似団体平均を上回っている要因は、隣接市町から業務を受託している消防部 門、町立保育園を５園運営している福祉部門、観光地として観光行事を行う商工部門 など、固有の特殊事情によると考える。今後も人事院勧告等を踏まえ給与の適正化に努める。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2" name="直線コネクタ 231"/>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3" name="テキスト ボックス 232"/>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4" name="直線コネクタ 233"/>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5" name="テキスト ボックス 234"/>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36" name="直線コネクタ 235"/>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37" name="テキスト ボックス 236"/>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38" name="直線コネクタ 237"/>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39" name="テキスト ボックス 238"/>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0" name="直線コネクタ 239"/>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1" name="テキスト ボックス 240"/>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2" name="直線コネクタ 24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3" name="テキスト ボックス 24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3302</xdr:rowOff>
    </xdr:from>
    <xdr:to>
      <xdr:col>24</xdr:col>
      <xdr:colOff>558800</xdr:colOff>
      <xdr:row>88</xdr:row>
      <xdr:rowOff>19304</xdr:rowOff>
    </xdr:to>
    <xdr:cxnSp macro="">
      <xdr:nvCxnSpPr>
        <xdr:cNvPr id="245" name="直線コネクタ 244"/>
        <xdr:cNvCxnSpPr/>
      </xdr:nvCxnSpPr>
      <xdr:spPr>
        <a:xfrm flipV="1">
          <a:off x="17018000" y="13890752"/>
          <a:ext cx="0" cy="12161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162831</xdr:rowOff>
    </xdr:from>
    <xdr:ext cx="762000" cy="259045"/>
    <xdr:sp macro="" textlink="">
      <xdr:nvSpPr>
        <xdr:cNvPr id="246" name="給与水準   （国との比較）最小値テキスト"/>
        <xdr:cNvSpPr txBox="1"/>
      </xdr:nvSpPr>
      <xdr:spPr>
        <a:xfrm>
          <a:off x="17106900" y="1507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102.7</a:t>
          </a:r>
          <a:endParaRPr kumimoji="1" lang="ja-JP" altLang="en-US" sz="1000" b="1">
            <a:latin typeface="ＭＳ Ｐゴシック"/>
          </a:endParaRPr>
        </a:p>
      </xdr:txBody>
    </xdr:sp>
    <xdr:clientData/>
  </xdr:oneCellAnchor>
  <xdr:twoCellAnchor>
    <xdr:from>
      <xdr:col>24</xdr:col>
      <xdr:colOff>469900</xdr:colOff>
      <xdr:row>88</xdr:row>
      <xdr:rowOff>19304</xdr:rowOff>
    </xdr:from>
    <xdr:to>
      <xdr:col>24</xdr:col>
      <xdr:colOff>647700</xdr:colOff>
      <xdr:row>88</xdr:row>
      <xdr:rowOff>19304</xdr:rowOff>
    </xdr:to>
    <xdr:cxnSp macro="">
      <xdr:nvCxnSpPr>
        <xdr:cNvPr id="247" name="直線コネクタ 246"/>
        <xdr:cNvCxnSpPr/>
      </xdr:nvCxnSpPr>
      <xdr:spPr>
        <a:xfrm>
          <a:off x="16929100" y="15106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89679</xdr:rowOff>
    </xdr:from>
    <xdr:ext cx="762000" cy="259045"/>
    <xdr:sp macro="" textlink="">
      <xdr:nvSpPr>
        <xdr:cNvPr id="248" name="給与水準   （国との比較）最大値テキスト"/>
        <xdr:cNvSpPr txBox="1"/>
      </xdr:nvSpPr>
      <xdr:spPr>
        <a:xfrm>
          <a:off x="17106900" y="13634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90.1</a:t>
          </a:r>
          <a:endParaRPr kumimoji="1" lang="ja-JP" altLang="en-US" sz="1000" b="1">
            <a:latin typeface="ＭＳ Ｐゴシック"/>
          </a:endParaRPr>
        </a:p>
      </xdr:txBody>
    </xdr:sp>
    <xdr:clientData/>
  </xdr:oneCellAnchor>
  <xdr:twoCellAnchor>
    <xdr:from>
      <xdr:col>24</xdr:col>
      <xdr:colOff>469900</xdr:colOff>
      <xdr:row>81</xdr:row>
      <xdr:rowOff>3302</xdr:rowOff>
    </xdr:from>
    <xdr:to>
      <xdr:col>24</xdr:col>
      <xdr:colOff>647700</xdr:colOff>
      <xdr:row>81</xdr:row>
      <xdr:rowOff>3302</xdr:rowOff>
    </xdr:to>
    <xdr:cxnSp macro="">
      <xdr:nvCxnSpPr>
        <xdr:cNvPr id="249" name="直線コネクタ 248"/>
        <xdr:cNvCxnSpPr/>
      </xdr:nvCxnSpPr>
      <xdr:spPr>
        <a:xfrm>
          <a:off x="16929100" y="13890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80011</xdr:rowOff>
    </xdr:from>
    <xdr:to>
      <xdr:col>24</xdr:col>
      <xdr:colOff>558800</xdr:colOff>
      <xdr:row>86</xdr:row>
      <xdr:rowOff>62992</xdr:rowOff>
    </xdr:to>
    <xdr:cxnSp macro="">
      <xdr:nvCxnSpPr>
        <xdr:cNvPr id="250" name="直線コネクタ 249"/>
        <xdr:cNvCxnSpPr/>
      </xdr:nvCxnSpPr>
      <xdr:spPr>
        <a:xfrm flipV="1">
          <a:off x="16179800" y="14653261"/>
          <a:ext cx="838200" cy="15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149623</xdr:rowOff>
    </xdr:from>
    <xdr:ext cx="762000" cy="259045"/>
    <xdr:sp macro="" textlink="">
      <xdr:nvSpPr>
        <xdr:cNvPr id="251" name="給与水準   （国との比較）平均値テキスト"/>
        <xdr:cNvSpPr txBox="1"/>
      </xdr:nvSpPr>
      <xdr:spPr>
        <a:xfrm>
          <a:off x="17106900" y="14379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97.3</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133096</xdr:rowOff>
    </xdr:from>
    <xdr:to>
      <xdr:col>24</xdr:col>
      <xdr:colOff>609600</xdr:colOff>
      <xdr:row>85</xdr:row>
      <xdr:rowOff>63246</xdr:rowOff>
    </xdr:to>
    <xdr:sp macro="" textlink="">
      <xdr:nvSpPr>
        <xdr:cNvPr id="252" name="フローチャート : 判断 251"/>
        <xdr:cNvSpPr/>
      </xdr:nvSpPr>
      <xdr:spPr>
        <a:xfrm>
          <a:off x="16967200" y="1453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86</xdr:row>
      <xdr:rowOff>43687</xdr:rowOff>
    </xdr:from>
    <xdr:to>
      <xdr:col>23</xdr:col>
      <xdr:colOff>406400</xdr:colOff>
      <xdr:row>86</xdr:row>
      <xdr:rowOff>62992</xdr:rowOff>
    </xdr:to>
    <xdr:cxnSp macro="">
      <xdr:nvCxnSpPr>
        <xdr:cNvPr id="253" name="直線コネクタ 252"/>
        <xdr:cNvCxnSpPr/>
      </xdr:nvCxnSpPr>
      <xdr:spPr>
        <a:xfrm>
          <a:off x="15290800" y="14788387"/>
          <a:ext cx="889000" cy="1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123444</xdr:rowOff>
    </xdr:from>
    <xdr:to>
      <xdr:col>23</xdr:col>
      <xdr:colOff>457200</xdr:colOff>
      <xdr:row>85</xdr:row>
      <xdr:rowOff>53594</xdr:rowOff>
    </xdr:to>
    <xdr:sp macro="" textlink="">
      <xdr:nvSpPr>
        <xdr:cNvPr id="254" name="フローチャート : 判断 253"/>
        <xdr:cNvSpPr/>
      </xdr:nvSpPr>
      <xdr:spPr>
        <a:xfrm>
          <a:off x="16129000" y="1452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63771</xdr:rowOff>
    </xdr:from>
    <xdr:ext cx="736600" cy="259045"/>
    <xdr:sp macro="" textlink="">
      <xdr:nvSpPr>
        <xdr:cNvPr id="255" name="テキスト ボックス 254"/>
        <xdr:cNvSpPr txBox="1"/>
      </xdr:nvSpPr>
      <xdr:spPr>
        <a:xfrm>
          <a:off x="15798800" y="1429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97.2</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166878</xdr:rowOff>
    </xdr:from>
    <xdr:to>
      <xdr:col>22</xdr:col>
      <xdr:colOff>203200</xdr:colOff>
      <xdr:row>86</xdr:row>
      <xdr:rowOff>43687</xdr:rowOff>
    </xdr:to>
    <xdr:cxnSp macro="">
      <xdr:nvCxnSpPr>
        <xdr:cNvPr id="256" name="直線コネクタ 255"/>
        <xdr:cNvCxnSpPr/>
      </xdr:nvCxnSpPr>
      <xdr:spPr>
        <a:xfrm>
          <a:off x="14401800" y="14740128"/>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84837</xdr:rowOff>
    </xdr:from>
    <xdr:to>
      <xdr:col>22</xdr:col>
      <xdr:colOff>254000</xdr:colOff>
      <xdr:row>85</xdr:row>
      <xdr:rowOff>14987</xdr:rowOff>
    </xdr:to>
    <xdr:sp macro="" textlink="">
      <xdr:nvSpPr>
        <xdr:cNvPr id="257" name="フローチャート : 判断 256"/>
        <xdr:cNvSpPr/>
      </xdr:nvSpPr>
      <xdr:spPr>
        <a:xfrm>
          <a:off x="15240000" y="1448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25164</xdr:rowOff>
    </xdr:from>
    <xdr:ext cx="762000" cy="259045"/>
    <xdr:sp macro="" textlink="">
      <xdr:nvSpPr>
        <xdr:cNvPr id="258" name="テキスト ボックス 257"/>
        <xdr:cNvSpPr txBox="1"/>
      </xdr:nvSpPr>
      <xdr:spPr>
        <a:xfrm>
          <a:off x="14909800" y="14255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96.8</a:t>
          </a:r>
          <a:endParaRPr kumimoji="1" lang="ja-JP" altLang="en-US" sz="1000" b="1">
            <a:solidFill>
              <a:srgbClr val="000080"/>
            </a:solidFill>
            <a:latin typeface="ＭＳ Ｐゴシック"/>
          </a:endParaRPr>
        </a:p>
      </xdr:txBody>
    </xdr:sp>
    <xdr:clientData/>
  </xdr:oneCellAnchor>
  <xdr:twoCellAnchor>
    <xdr:from>
      <xdr:col>19</xdr:col>
      <xdr:colOff>482600</xdr:colOff>
      <xdr:row>85</xdr:row>
      <xdr:rowOff>166878</xdr:rowOff>
    </xdr:from>
    <xdr:to>
      <xdr:col>21</xdr:col>
      <xdr:colOff>0</xdr:colOff>
      <xdr:row>89</xdr:row>
      <xdr:rowOff>147065</xdr:rowOff>
    </xdr:to>
    <xdr:cxnSp macro="">
      <xdr:nvCxnSpPr>
        <xdr:cNvPr id="259" name="直線コネクタ 258"/>
        <xdr:cNvCxnSpPr/>
      </xdr:nvCxnSpPr>
      <xdr:spPr>
        <a:xfrm flipV="1">
          <a:off x="13512800" y="14740128"/>
          <a:ext cx="889000" cy="66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84</xdr:row>
      <xdr:rowOff>75185</xdr:rowOff>
    </xdr:from>
    <xdr:to>
      <xdr:col>21</xdr:col>
      <xdr:colOff>50800</xdr:colOff>
      <xdr:row>85</xdr:row>
      <xdr:rowOff>5335</xdr:rowOff>
    </xdr:to>
    <xdr:sp macro="" textlink="">
      <xdr:nvSpPr>
        <xdr:cNvPr id="260" name="フローチャート : 判断 259"/>
        <xdr:cNvSpPr/>
      </xdr:nvSpPr>
      <xdr:spPr>
        <a:xfrm>
          <a:off x="14351000" y="1447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83</xdr:row>
      <xdr:rowOff>15512</xdr:rowOff>
    </xdr:from>
    <xdr:ext cx="762000" cy="259045"/>
    <xdr:sp macro="" textlink="">
      <xdr:nvSpPr>
        <xdr:cNvPr id="261" name="テキスト ボックス 260"/>
        <xdr:cNvSpPr txBox="1"/>
      </xdr:nvSpPr>
      <xdr:spPr>
        <a:xfrm>
          <a:off x="14020800" y="1424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96.7</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142239</xdr:rowOff>
    </xdr:from>
    <xdr:to>
      <xdr:col>19</xdr:col>
      <xdr:colOff>533400</xdr:colOff>
      <xdr:row>89</xdr:row>
      <xdr:rowOff>72389</xdr:rowOff>
    </xdr:to>
    <xdr:sp macro="" textlink="">
      <xdr:nvSpPr>
        <xdr:cNvPr id="262" name="フローチャート : 判断 261"/>
        <xdr:cNvSpPr/>
      </xdr:nvSpPr>
      <xdr:spPr>
        <a:xfrm>
          <a:off x="13462000" y="1522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82566</xdr:rowOff>
    </xdr:from>
    <xdr:ext cx="762000" cy="259045"/>
    <xdr:sp macro="" textlink="">
      <xdr:nvSpPr>
        <xdr:cNvPr id="263" name="テキスト ボックス 262"/>
        <xdr:cNvSpPr txBox="1"/>
      </xdr:nvSpPr>
      <xdr:spPr>
        <a:xfrm>
          <a:off x="13131800" y="14998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104.5</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4" name="テキスト ボックス 26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5" name="テキスト ボックス 26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66" name="テキスト ボックス 26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67" name="テキスト ボックス 26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68" name="テキスト ボックス 26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85</xdr:row>
      <xdr:rowOff>29211</xdr:rowOff>
    </xdr:from>
    <xdr:to>
      <xdr:col>24</xdr:col>
      <xdr:colOff>609600</xdr:colOff>
      <xdr:row>85</xdr:row>
      <xdr:rowOff>130811</xdr:rowOff>
    </xdr:to>
    <xdr:sp macro="" textlink="">
      <xdr:nvSpPr>
        <xdr:cNvPr id="269" name="円/楕円 268"/>
        <xdr:cNvSpPr/>
      </xdr:nvSpPr>
      <xdr:spPr>
        <a:xfrm>
          <a:off x="16967200" y="146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1288</xdr:rowOff>
    </xdr:from>
    <xdr:ext cx="762000" cy="259045"/>
    <xdr:sp macro="" textlink="">
      <xdr:nvSpPr>
        <xdr:cNvPr id="270" name="給与水準   （国との比較）該当値テキスト"/>
        <xdr:cNvSpPr txBox="1"/>
      </xdr:nvSpPr>
      <xdr:spPr>
        <a:xfrm>
          <a:off x="17106900" y="14574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98.0</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12192</xdr:rowOff>
    </xdr:from>
    <xdr:to>
      <xdr:col>23</xdr:col>
      <xdr:colOff>457200</xdr:colOff>
      <xdr:row>86</xdr:row>
      <xdr:rowOff>113792</xdr:rowOff>
    </xdr:to>
    <xdr:sp macro="" textlink="">
      <xdr:nvSpPr>
        <xdr:cNvPr id="271" name="円/楕円 270"/>
        <xdr:cNvSpPr/>
      </xdr:nvSpPr>
      <xdr:spPr>
        <a:xfrm>
          <a:off x="16129000" y="1475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98569</xdr:rowOff>
    </xdr:from>
    <xdr:ext cx="736600" cy="259045"/>
    <xdr:sp macro="" textlink="">
      <xdr:nvSpPr>
        <xdr:cNvPr id="272" name="テキスト ボックス 271"/>
        <xdr:cNvSpPr txBox="1"/>
      </xdr:nvSpPr>
      <xdr:spPr>
        <a:xfrm>
          <a:off x="15798800" y="1484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99.6</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164337</xdr:rowOff>
    </xdr:from>
    <xdr:to>
      <xdr:col>22</xdr:col>
      <xdr:colOff>254000</xdr:colOff>
      <xdr:row>86</xdr:row>
      <xdr:rowOff>94487</xdr:rowOff>
    </xdr:to>
    <xdr:sp macro="" textlink="">
      <xdr:nvSpPr>
        <xdr:cNvPr id="273" name="円/楕円 272"/>
        <xdr:cNvSpPr/>
      </xdr:nvSpPr>
      <xdr:spPr>
        <a:xfrm>
          <a:off x="15240000" y="1473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79264</xdr:rowOff>
    </xdr:from>
    <xdr:ext cx="762000" cy="259045"/>
    <xdr:sp macro="" textlink="">
      <xdr:nvSpPr>
        <xdr:cNvPr id="274" name="テキスト ボックス 273"/>
        <xdr:cNvSpPr txBox="1"/>
      </xdr:nvSpPr>
      <xdr:spPr>
        <a:xfrm>
          <a:off x="14909800" y="1482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99.4</a:t>
          </a:r>
          <a:endParaRPr kumimoji="1" lang="ja-JP" altLang="en-US" sz="1000" b="1">
            <a:solidFill>
              <a:srgbClr val="FF0000"/>
            </a:solidFill>
            <a:latin typeface="ＭＳ Ｐゴシック"/>
          </a:endParaRPr>
        </a:p>
      </xdr:txBody>
    </xdr:sp>
    <xdr:clientData/>
  </xdr:oneCellAnchor>
  <xdr:twoCellAnchor>
    <xdr:from>
      <xdr:col>20</xdr:col>
      <xdr:colOff>635000</xdr:colOff>
      <xdr:row>85</xdr:row>
      <xdr:rowOff>116078</xdr:rowOff>
    </xdr:from>
    <xdr:to>
      <xdr:col>21</xdr:col>
      <xdr:colOff>50800</xdr:colOff>
      <xdr:row>86</xdr:row>
      <xdr:rowOff>46228</xdr:rowOff>
    </xdr:to>
    <xdr:sp macro="" textlink="">
      <xdr:nvSpPr>
        <xdr:cNvPr id="275" name="円/楕円 274"/>
        <xdr:cNvSpPr/>
      </xdr:nvSpPr>
      <xdr:spPr>
        <a:xfrm>
          <a:off x="14351000" y="1468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31005</xdr:rowOff>
    </xdr:from>
    <xdr:ext cx="762000" cy="259045"/>
    <xdr:sp macro="" textlink="">
      <xdr:nvSpPr>
        <xdr:cNvPr id="276" name="テキスト ボックス 275"/>
        <xdr:cNvSpPr txBox="1"/>
      </xdr:nvSpPr>
      <xdr:spPr>
        <a:xfrm>
          <a:off x="14020800" y="1477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98.9</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96265</xdr:rowOff>
    </xdr:from>
    <xdr:to>
      <xdr:col>19</xdr:col>
      <xdr:colOff>533400</xdr:colOff>
      <xdr:row>90</xdr:row>
      <xdr:rowOff>26415</xdr:rowOff>
    </xdr:to>
    <xdr:sp macro="" textlink="">
      <xdr:nvSpPr>
        <xdr:cNvPr id="277" name="円/楕円 276"/>
        <xdr:cNvSpPr/>
      </xdr:nvSpPr>
      <xdr:spPr>
        <a:xfrm>
          <a:off x="13462000" y="1535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90</xdr:row>
      <xdr:rowOff>11192</xdr:rowOff>
    </xdr:from>
    <xdr:ext cx="762000" cy="259045"/>
    <xdr:sp macro="" textlink="">
      <xdr:nvSpPr>
        <xdr:cNvPr id="278" name="テキスト ボックス 277"/>
        <xdr:cNvSpPr txBox="1"/>
      </xdr:nvSpPr>
      <xdr:spPr>
        <a:xfrm>
          <a:off x="13131800" y="15441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105.8</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79" name="正方形/長方形 27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0" name="テキスト ボックス 279"/>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1" name="テキスト ボックス 280"/>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[11.37</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2" name="正方形/長方形 28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3" name="正方形/長方形 28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98/100</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4" name="正方形/長方形 28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5" name="正方形/長方形 28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86" name="正方形/長方形 28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87" name="正方形/長方形 28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8.78</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88" name="正方形/長方形 28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89" name="正方形/長方形 28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0" name="正方形/長方形 28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1" name="テキスト ボックス 29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平均を上回ってはいるが、隣接市町から業務を受託している消防部門、町立保育園を５園運営している福祉部門、観光地として観光行事を行う商工部門など、固有の特殊事情によると考えるが、今後も職員の適正化に努める。</a:t>
          </a:r>
        </a:p>
      </xdr:txBody>
    </xdr:sp>
    <xdr:clientData/>
  </xdr:twoCellAnchor>
  <xdr:oneCellAnchor>
    <xdr:from>
      <xdr:col>18</xdr:col>
      <xdr:colOff>444500</xdr:colOff>
      <xdr:row>54</xdr:row>
      <xdr:rowOff>139700</xdr:rowOff>
    </xdr:from>
    <xdr:ext cx="349839" cy="225703"/>
    <xdr:sp macro="" textlink="">
      <xdr:nvSpPr>
        <xdr:cNvPr id="292" name="テキスト ボックス 29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3" name="直線コネクタ 29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4" name="テキスト ボックス 29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295" name="直線コネクタ 294"/>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296" name="テキスト ボックス 295"/>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297" name="直線コネクタ 296"/>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298" name="テキスト ボックス 297"/>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299" name="直線コネクタ 298"/>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0" name="テキスト ボックス 299"/>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1" name="直線コネクタ 300"/>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2" name="テキスト ボックス 301"/>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3" name="直線コネクタ 302"/>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4" name="テキスト ボックス 303"/>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05" name="直線コネクタ 304"/>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06" name="テキスト ボックス 305"/>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7" name="直線コネクタ 306"/>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08" name="テキスト ボックス 307"/>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09"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57</xdr:row>
      <xdr:rowOff>134710</xdr:rowOff>
    </xdr:from>
    <xdr:to>
      <xdr:col>24</xdr:col>
      <xdr:colOff>558800</xdr:colOff>
      <xdr:row>67</xdr:row>
      <xdr:rowOff>121376</xdr:rowOff>
    </xdr:to>
    <xdr:cxnSp macro="">
      <xdr:nvCxnSpPr>
        <xdr:cNvPr id="310" name="直線コネクタ 309"/>
        <xdr:cNvCxnSpPr/>
      </xdr:nvCxnSpPr>
      <xdr:spPr>
        <a:xfrm flipV="1">
          <a:off x="17018000" y="9907360"/>
          <a:ext cx="0" cy="17011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93453</xdr:rowOff>
    </xdr:from>
    <xdr:ext cx="762000" cy="259045"/>
    <xdr:sp macro="" textlink="">
      <xdr:nvSpPr>
        <xdr:cNvPr id="311" name="定員管理の状況最小値テキスト"/>
        <xdr:cNvSpPr txBox="1"/>
      </xdr:nvSpPr>
      <xdr:spPr>
        <a:xfrm>
          <a:off x="17106900" y="1158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13.72</a:t>
          </a:r>
          <a:endParaRPr kumimoji="1" lang="ja-JP" altLang="en-US" sz="1000" b="1">
            <a:latin typeface="ＭＳ Ｐゴシック"/>
          </a:endParaRPr>
        </a:p>
      </xdr:txBody>
    </xdr:sp>
    <xdr:clientData/>
  </xdr:oneCellAnchor>
  <xdr:twoCellAnchor>
    <xdr:from>
      <xdr:col>24</xdr:col>
      <xdr:colOff>469900</xdr:colOff>
      <xdr:row>67</xdr:row>
      <xdr:rowOff>121376</xdr:rowOff>
    </xdr:from>
    <xdr:to>
      <xdr:col>24</xdr:col>
      <xdr:colOff>647700</xdr:colOff>
      <xdr:row>67</xdr:row>
      <xdr:rowOff>121376</xdr:rowOff>
    </xdr:to>
    <xdr:cxnSp macro="">
      <xdr:nvCxnSpPr>
        <xdr:cNvPr id="312" name="直線コネクタ 311"/>
        <xdr:cNvCxnSpPr/>
      </xdr:nvCxnSpPr>
      <xdr:spPr>
        <a:xfrm>
          <a:off x="16929100" y="11608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56</xdr:row>
      <xdr:rowOff>49637</xdr:rowOff>
    </xdr:from>
    <xdr:ext cx="762000" cy="259045"/>
    <xdr:sp macro="" textlink="">
      <xdr:nvSpPr>
        <xdr:cNvPr id="313" name="定員管理の状況最大値テキスト"/>
        <xdr:cNvSpPr txBox="1"/>
      </xdr:nvSpPr>
      <xdr:spPr>
        <a:xfrm>
          <a:off x="17106900" y="965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3.85</a:t>
          </a:r>
          <a:endParaRPr kumimoji="1" lang="ja-JP" altLang="en-US" sz="1000" b="1">
            <a:latin typeface="ＭＳ Ｐゴシック"/>
          </a:endParaRPr>
        </a:p>
      </xdr:txBody>
    </xdr:sp>
    <xdr:clientData/>
  </xdr:oneCellAnchor>
  <xdr:twoCellAnchor>
    <xdr:from>
      <xdr:col>24</xdr:col>
      <xdr:colOff>469900</xdr:colOff>
      <xdr:row>57</xdr:row>
      <xdr:rowOff>134710</xdr:rowOff>
    </xdr:from>
    <xdr:to>
      <xdr:col>24</xdr:col>
      <xdr:colOff>647700</xdr:colOff>
      <xdr:row>57</xdr:row>
      <xdr:rowOff>134710</xdr:rowOff>
    </xdr:to>
    <xdr:cxnSp macro="">
      <xdr:nvCxnSpPr>
        <xdr:cNvPr id="314" name="直線コネクタ 313"/>
        <xdr:cNvCxnSpPr/>
      </xdr:nvCxnSpPr>
      <xdr:spPr>
        <a:xfrm>
          <a:off x="16929100" y="9907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64</xdr:row>
      <xdr:rowOff>153126</xdr:rowOff>
    </xdr:from>
    <xdr:to>
      <xdr:col>24</xdr:col>
      <xdr:colOff>558800</xdr:colOff>
      <xdr:row>65</xdr:row>
      <xdr:rowOff>59237</xdr:rowOff>
    </xdr:to>
    <xdr:cxnSp macro="">
      <xdr:nvCxnSpPr>
        <xdr:cNvPr id="315" name="直線コネクタ 314"/>
        <xdr:cNvCxnSpPr/>
      </xdr:nvCxnSpPr>
      <xdr:spPr>
        <a:xfrm>
          <a:off x="16179800" y="11125926"/>
          <a:ext cx="838200" cy="77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59</xdr:row>
      <xdr:rowOff>29046</xdr:rowOff>
    </xdr:from>
    <xdr:ext cx="762000" cy="259045"/>
    <xdr:sp macro="" textlink="">
      <xdr:nvSpPr>
        <xdr:cNvPr id="316" name="定員管理の状況平均値テキスト"/>
        <xdr:cNvSpPr txBox="1"/>
      </xdr:nvSpPr>
      <xdr:spPr>
        <a:xfrm>
          <a:off x="17106900" y="101445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6.42</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12519</xdr:rowOff>
    </xdr:from>
    <xdr:to>
      <xdr:col>24</xdr:col>
      <xdr:colOff>609600</xdr:colOff>
      <xdr:row>60</xdr:row>
      <xdr:rowOff>114119</xdr:rowOff>
    </xdr:to>
    <xdr:sp macro="" textlink="">
      <xdr:nvSpPr>
        <xdr:cNvPr id="317" name="フローチャート : 判断 316"/>
        <xdr:cNvSpPr/>
      </xdr:nvSpPr>
      <xdr:spPr>
        <a:xfrm>
          <a:off x="16967200" y="10299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64</xdr:row>
      <xdr:rowOff>122101</xdr:rowOff>
    </xdr:from>
    <xdr:to>
      <xdr:col>23</xdr:col>
      <xdr:colOff>406400</xdr:colOff>
      <xdr:row>64</xdr:row>
      <xdr:rowOff>153126</xdr:rowOff>
    </xdr:to>
    <xdr:cxnSp macro="">
      <xdr:nvCxnSpPr>
        <xdr:cNvPr id="318" name="直線コネクタ 317"/>
        <xdr:cNvCxnSpPr/>
      </xdr:nvCxnSpPr>
      <xdr:spPr>
        <a:xfrm>
          <a:off x="15290800" y="1109490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59</xdr:row>
      <xdr:rowOff>158115</xdr:rowOff>
    </xdr:from>
    <xdr:to>
      <xdr:col>23</xdr:col>
      <xdr:colOff>457200</xdr:colOff>
      <xdr:row>60</xdr:row>
      <xdr:rowOff>88265</xdr:rowOff>
    </xdr:to>
    <xdr:sp macro="" textlink="">
      <xdr:nvSpPr>
        <xdr:cNvPr id="319" name="フローチャート : 判断 318"/>
        <xdr:cNvSpPr/>
      </xdr:nvSpPr>
      <xdr:spPr>
        <a:xfrm>
          <a:off x="16129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58</xdr:row>
      <xdr:rowOff>98442</xdr:rowOff>
    </xdr:from>
    <xdr:ext cx="736600" cy="259045"/>
    <xdr:sp macro="" textlink="">
      <xdr:nvSpPr>
        <xdr:cNvPr id="320" name="テキスト ボックス 319"/>
        <xdr:cNvSpPr txBox="1"/>
      </xdr:nvSpPr>
      <xdr:spPr>
        <a:xfrm>
          <a:off x="15798800" y="100425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6.27</a:t>
          </a:r>
          <a:endParaRPr kumimoji="1" lang="ja-JP" altLang="en-US" sz="1000" b="1">
            <a:solidFill>
              <a:srgbClr val="000080"/>
            </a:solidFill>
            <a:latin typeface="ＭＳ Ｐゴシック"/>
          </a:endParaRPr>
        </a:p>
      </xdr:txBody>
    </xdr:sp>
    <xdr:clientData/>
  </xdr:oneCellAnchor>
  <xdr:twoCellAnchor>
    <xdr:from>
      <xdr:col>21</xdr:col>
      <xdr:colOff>0</xdr:colOff>
      <xdr:row>64</xdr:row>
      <xdr:rowOff>47988</xdr:rowOff>
    </xdr:from>
    <xdr:to>
      <xdr:col>22</xdr:col>
      <xdr:colOff>203200</xdr:colOff>
      <xdr:row>64</xdr:row>
      <xdr:rowOff>122101</xdr:rowOff>
    </xdr:to>
    <xdr:cxnSp macro="">
      <xdr:nvCxnSpPr>
        <xdr:cNvPr id="321" name="直線コネクタ 320"/>
        <xdr:cNvCxnSpPr/>
      </xdr:nvCxnSpPr>
      <xdr:spPr>
        <a:xfrm>
          <a:off x="14401800" y="11020788"/>
          <a:ext cx="889000" cy="74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65949</xdr:rowOff>
    </xdr:from>
    <xdr:to>
      <xdr:col>22</xdr:col>
      <xdr:colOff>254000</xdr:colOff>
      <xdr:row>60</xdr:row>
      <xdr:rowOff>167549</xdr:rowOff>
    </xdr:to>
    <xdr:sp macro="" textlink="">
      <xdr:nvSpPr>
        <xdr:cNvPr id="322" name="フローチャート : 判断 321"/>
        <xdr:cNvSpPr/>
      </xdr:nvSpPr>
      <xdr:spPr>
        <a:xfrm>
          <a:off x="15240000" y="1035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6276</xdr:rowOff>
    </xdr:from>
    <xdr:ext cx="762000" cy="259045"/>
    <xdr:sp macro="" textlink="">
      <xdr:nvSpPr>
        <xdr:cNvPr id="323" name="テキスト ボックス 322"/>
        <xdr:cNvSpPr txBox="1"/>
      </xdr:nvSpPr>
      <xdr:spPr>
        <a:xfrm>
          <a:off x="14909800" y="10121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6.73</a:t>
          </a:r>
          <a:endParaRPr kumimoji="1" lang="ja-JP" altLang="en-US" sz="1000" b="1">
            <a:solidFill>
              <a:srgbClr val="000080"/>
            </a:solidFill>
            <a:latin typeface="ＭＳ Ｐゴシック"/>
          </a:endParaRPr>
        </a:p>
      </xdr:txBody>
    </xdr:sp>
    <xdr:clientData/>
  </xdr:oneCellAnchor>
  <xdr:twoCellAnchor>
    <xdr:from>
      <xdr:col>19</xdr:col>
      <xdr:colOff>482600</xdr:colOff>
      <xdr:row>64</xdr:row>
      <xdr:rowOff>47988</xdr:rowOff>
    </xdr:from>
    <xdr:to>
      <xdr:col>21</xdr:col>
      <xdr:colOff>0</xdr:colOff>
      <xdr:row>64</xdr:row>
      <xdr:rowOff>96248</xdr:rowOff>
    </xdr:to>
    <xdr:cxnSp macro="">
      <xdr:nvCxnSpPr>
        <xdr:cNvPr id="324" name="直線コネクタ 323"/>
        <xdr:cNvCxnSpPr/>
      </xdr:nvCxnSpPr>
      <xdr:spPr>
        <a:xfrm flipV="1">
          <a:off x="13512800" y="1102078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67673</xdr:rowOff>
    </xdr:from>
    <xdr:to>
      <xdr:col>21</xdr:col>
      <xdr:colOff>50800</xdr:colOff>
      <xdr:row>60</xdr:row>
      <xdr:rowOff>169273</xdr:rowOff>
    </xdr:to>
    <xdr:sp macro="" textlink="">
      <xdr:nvSpPr>
        <xdr:cNvPr id="325" name="フローチャート : 判断 324"/>
        <xdr:cNvSpPr/>
      </xdr:nvSpPr>
      <xdr:spPr>
        <a:xfrm>
          <a:off x="14351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8000</xdr:rowOff>
    </xdr:from>
    <xdr:ext cx="762000" cy="259045"/>
    <xdr:sp macro="" textlink="">
      <xdr:nvSpPr>
        <xdr:cNvPr id="326" name="テキスト ボックス 325"/>
        <xdr:cNvSpPr txBox="1"/>
      </xdr:nvSpPr>
      <xdr:spPr>
        <a:xfrm>
          <a:off x="14020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6.74</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67673</xdr:rowOff>
    </xdr:from>
    <xdr:to>
      <xdr:col>19</xdr:col>
      <xdr:colOff>533400</xdr:colOff>
      <xdr:row>60</xdr:row>
      <xdr:rowOff>169273</xdr:rowOff>
    </xdr:to>
    <xdr:sp macro="" textlink="">
      <xdr:nvSpPr>
        <xdr:cNvPr id="327" name="フローチャート : 判断 326"/>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8000</xdr:rowOff>
    </xdr:from>
    <xdr:ext cx="762000" cy="259045"/>
    <xdr:sp macro="" textlink="">
      <xdr:nvSpPr>
        <xdr:cNvPr id="328" name="テキスト ボックス 327"/>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6.74</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29" name="テキスト ボックス 328"/>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0" name="テキスト ボックス 329"/>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1" name="テキスト ボックス 330"/>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2" name="テキスト ボックス 331"/>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3" name="テキスト ボックス 332"/>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65</xdr:row>
      <xdr:rowOff>8437</xdr:rowOff>
    </xdr:from>
    <xdr:to>
      <xdr:col>24</xdr:col>
      <xdr:colOff>609600</xdr:colOff>
      <xdr:row>65</xdr:row>
      <xdr:rowOff>110037</xdr:rowOff>
    </xdr:to>
    <xdr:sp macro="" textlink="">
      <xdr:nvSpPr>
        <xdr:cNvPr id="334" name="円/楕円 333"/>
        <xdr:cNvSpPr/>
      </xdr:nvSpPr>
      <xdr:spPr>
        <a:xfrm>
          <a:off x="16967200" y="1115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64</xdr:row>
      <xdr:rowOff>151964</xdr:rowOff>
    </xdr:from>
    <xdr:ext cx="762000" cy="259045"/>
    <xdr:sp macro="" textlink="">
      <xdr:nvSpPr>
        <xdr:cNvPr id="335" name="定員管理の状況該当値テキスト"/>
        <xdr:cNvSpPr txBox="1"/>
      </xdr:nvSpPr>
      <xdr:spPr>
        <a:xfrm>
          <a:off x="17106900" y="11124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11.37</a:t>
          </a:r>
          <a:endParaRPr kumimoji="1" lang="ja-JP" altLang="en-US" sz="1000" b="1">
            <a:solidFill>
              <a:srgbClr val="FF0000"/>
            </a:solidFill>
            <a:latin typeface="ＭＳ Ｐゴシック"/>
          </a:endParaRPr>
        </a:p>
      </xdr:txBody>
    </xdr:sp>
    <xdr:clientData/>
  </xdr:oneCellAnchor>
  <xdr:twoCellAnchor>
    <xdr:from>
      <xdr:col>23</xdr:col>
      <xdr:colOff>355600</xdr:colOff>
      <xdr:row>64</xdr:row>
      <xdr:rowOff>102326</xdr:rowOff>
    </xdr:from>
    <xdr:to>
      <xdr:col>23</xdr:col>
      <xdr:colOff>457200</xdr:colOff>
      <xdr:row>65</xdr:row>
      <xdr:rowOff>32476</xdr:rowOff>
    </xdr:to>
    <xdr:sp macro="" textlink="">
      <xdr:nvSpPr>
        <xdr:cNvPr id="336" name="円/楕円 335"/>
        <xdr:cNvSpPr/>
      </xdr:nvSpPr>
      <xdr:spPr>
        <a:xfrm>
          <a:off x="16129000" y="1107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65</xdr:row>
      <xdr:rowOff>17253</xdr:rowOff>
    </xdr:from>
    <xdr:ext cx="736600" cy="259045"/>
    <xdr:sp macro="" textlink="">
      <xdr:nvSpPr>
        <xdr:cNvPr id="337" name="テキスト ボックス 336"/>
        <xdr:cNvSpPr txBox="1"/>
      </xdr:nvSpPr>
      <xdr:spPr>
        <a:xfrm>
          <a:off x="15798800" y="111615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10.92</a:t>
          </a:r>
          <a:endParaRPr kumimoji="1" lang="ja-JP" altLang="en-US" sz="1000" b="1">
            <a:solidFill>
              <a:srgbClr val="FF0000"/>
            </a:solidFill>
            <a:latin typeface="ＭＳ Ｐゴシック"/>
          </a:endParaRPr>
        </a:p>
      </xdr:txBody>
    </xdr:sp>
    <xdr:clientData/>
  </xdr:oneCellAnchor>
  <xdr:twoCellAnchor>
    <xdr:from>
      <xdr:col>22</xdr:col>
      <xdr:colOff>152400</xdr:colOff>
      <xdr:row>64</xdr:row>
      <xdr:rowOff>71301</xdr:rowOff>
    </xdr:from>
    <xdr:to>
      <xdr:col>22</xdr:col>
      <xdr:colOff>254000</xdr:colOff>
      <xdr:row>65</xdr:row>
      <xdr:rowOff>1451</xdr:rowOff>
    </xdr:to>
    <xdr:sp macro="" textlink="">
      <xdr:nvSpPr>
        <xdr:cNvPr id="338" name="円/楕円 337"/>
        <xdr:cNvSpPr/>
      </xdr:nvSpPr>
      <xdr:spPr>
        <a:xfrm>
          <a:off x="15240000" y="1104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64</xdr:row>
      <xdr:rowOff>157678</xdr:rowOff>
    </xdr:from>
    <xdr:ext cx="762000" cy="259045"/>
    <xdr:sp macro="" textlink="">
      <xdr:nvSpPr>
        <xdr:cNvPr id="339" name="テキスト ボックス 338"/>
        <xdr:cNvSpPr txBox="1"/>
      </xdr:nvSpPr>
      <xdr:spPr>
        <a:xfrm>
          <a:off x="14909800" y="11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10.74</a:t>
          </a:r>
          <a:endParaRPr kumimoji="1" lang="ja-JP" altLang="en-US" sz="1000" b="1">
            <a:solidFill>
              <a:srgbClr val="FF0000"/>
            </a:solidFill>
            <a:latin typeface="ＭＳ Ｐゴシック"/>
          </a:endParaRPr>
        </a:p>
      </xdr:txBody>
    </xdr:sp>
    <xdr:clientData/>
  </xdr:oneCellAnchor>
  <xdr:twoCellAnchor>
    <xdr:from>
      <xdr:col>20</xdr:col>
      <xdr:colOff>635000</xdr:colOff>
      <xdr:row>63</xdr:row>
      <xdr:rowOff>168638</xdr:rowOff>
    </xdr:from>
    <xdr:to>
      <xdr:col>21</xdr:col>
      <xdr:colOff>50800</xdr:colOff>
      <xdr:row>64</xdr:row>
      <xdr:rowOff>98788</xdr:rowOff>
    </xdr:to>
    <xdr:sp macro="" textlink="">
      <xdr:nvSpPr>
        <xdr:cNvPr id="340" name="円/楕円 339"/>
        <xdr:cNvSpPr/>
      </xdr:nvSpPr>
      <xdr:spPr>
        <a:xfrm>
          <a:off x="14351000" y="1096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64</xdr:row>
      <xdr:rowOff>83565</xdr:rowOff>
    </xdr:from>
    <xdr:ext cx="762000" cy="259045"/>
    <xdr:sp macro="" textlink="">
      <xdr:nvSpPr>
        <xdr:cNvPr id="341" name="テキスト ボックス 340"/>
        <xdr:cNvSpPr txBox="1"/>
      </xdr:nvSpPr>
      <xdr:spPr>
        <a:xfrm>
          <a:off x="14020800" y="11056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10.31</a:t>
          </a:r>
          <a:endParaRPr kumimoji="1" lang="ja-JP" altLang="en-US" sz="1000" b="1">
            <a:solidFill>
              <a:srgbClr val="FF0000"/>
            </a:solidFill>
            <a:latin typeface="ＭＳ Ｐゴシック"/>
          </a:endParaRPr>
        </a:p>
      </xdr:txBody>
    </xdr:sp>
    <xdr:clientData/>
  </xdr:oneCellAnchor>
  <xdr:twoCellAnchor>
    <xdr:from>
      <xdr:col>19</xdr:col>
      <xdr:colOff>431800</xdr:colOff>
      <xdr:row>64</xdr:row>
      <xdr:rowOff>45448</xdr:rowOff>
    </xdr:from>
    <xdr:to>
      <xdr:col>19</xdr:col>
      <xdr:colOff>533400</xdr:colOff>
      <xdr:row>64</xdr:row>
      <xdr:rowOff>147048</xdr:rowOff>
    </xdr:to>
    <xdr:sp macro="" textlink="">
      <xdr:nvSpPr>
        <xdr:cNvPr id="342" name="円/楕円 341"/>
        <xdr:cNvSpPr/>
      </xdr:nvSpPr>
      <xdr:spPr>
        <a:xfrm>
          <a:off x="13462000" y="1101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64</xdr:row>
      <xdr:rowOff>131825</xdr:rowOff>
    </xdr:from>
    <xdr:ext cx="762000" cy="259045"/>
    <xdr:sp macro="" textlink="">
      <xdr:nvSpPr>
        <xdr:cNvPr id="343" name="テキスト ボックス 342"/>
        <xdr:cNvSpPr txBox="1"/>
      </xdr:nvSpPr>
      <xdr:spPr>
        <a:xfrm>
          <a:off x="13131800" y="11104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10.59</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4" name="正方形/長方形 343"/>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5" name="テキスト ボックス 344"/>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6" name="テキスト ボックス 345"/>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[0.7%]</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7" name="正方形/長方形 346"/>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48" name="正方形/長方形 347"/>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9/100</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49" name="正方形/長方形 348"/>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0" name="正方形/長方形 349"/>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1" name="正方形/長方形 350"/>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2" name="正方形/長方形 351"/>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3" name="正方形/長方形 352"/>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4" name="正方形/長方形 353"/>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5" name="正方形/長方形 354"/>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6" name="テキスト ボックス 355"/>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改善傾向にあるが、特別会計等に対しての公債費に準ずる繰出金や一部事務組合への負担金の増加等が考えられるため、今後も地方債の発行についてより厳しく判断していく。</a:t>
          </a:r>
        </a:p>
        <a:p>
          <a:endParaRPr kumimoji="1" lang="ja-JP" altLang="en-US" sz="1300">
            <a:latin typeface="ＭＳ Ｐゴシック"/>
          </a:endParaRPr>
        </a:p>
      </xdr:txBody>
    </xdr:sp>
    <xdr:clientData/>
  </xdr:twoCellAnchor>
  <xdr:oneCellAnchor>
    <xdr:from>
      <xdr:col>18</xdr:col>
      <xdr:colOff>444500</xdr:colOff>
      <xdr:row>32</xdr:row>
      <xdr:rowOff>101600</xdr:rowOff>
    </xdr:from>
    <xdr:ext cx="298543" cy="225703"/>
    <xdr:sp macro="" textlink="">
      <xdr:nvSpPr>
        <xdr:cNvPr id="357" name="テキスト ボックス 356"/>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58" name="直線コネクタ 357"/>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59" name="テキスト ボックス 358"/>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0" name="直線コネクタ 359"/>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1" name="テキスト ボックス 360"/>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2" name="直線コネクタ 361"/>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3" name="テキスト ボックス 362"/>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4" name="直線コネクタ 363"/>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5" name="テキスト ボックス 364"/>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66" name="直線コネクタ 365"/>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67" name="テキスト ボックス 366"/>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68" name="直線コネクタ 36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21336</xdr:rowOff>
    </xdr:from>
    <xdr:to>
      <xdr:col>24</xdr:col>
      <xdr:colOff>558800</xdr:colOff>
      <xdr:row>44</xdr:row>
      <xdr:rowOff>155448</xdr:rowOff>
    </xdr:to>
    <xdr:cxnSp macro="">
      <xdr:nvCxnSpPr>
        <xdr:cNvPr id="370" name="直線コネクタ 369"/>
        <xdr:cNvCxnSpPr/>
      </xdr:nvCxnSpPr>
      <xdr:spPr>
        <a:xfrm flipV="1">
          <a:off x="17018000" y="6193536"/>
          <a:ext cx="0" cy="15057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127525</xdr:rowOff>
    </xdr:from>
    <xdr:ext cx="762000" cy="259045"/>
    <xdr:sp macro="" textlink="">
      <xdr:nvSpPr>
        <xdr:cNvPr id="371" name="公債費負担の状況最小値テキスト"/>
        <xdr:cNvSpPr txBox="1"/>
      </xdr:nvSpPr>
      <xdr:spPr>
        <a:xfrm>
          <a:off x="17106900" y="767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14.9</a:t>
          </a:r>
          <a:endParaRPr kumimoji="1" lang="ja-JP" altLang="en-US" sz="1000" b="1">
            <a:latin typeface="ＭＳ Ｐゴシック"/>
          </a:endParaRPr>
        </a:p>
      </xdr:txBody>
    </xdr:sp>
    <xdr:clientData/>
  </xdr:oneCellAnchor>
  <xdr:twoCellAnchor>
    <xdr:from>
      <xdr:col>24</xdr:col>
      <xdr:colOff>469900</xdr:colOff>
      <xdr:row>44</xdr:row>
      <xdr:rowOff>155448</xdr:rowOff>
    </xdr:from>
    <xdr:to>
      <xdr:col>24</xdr:col>
      <xdr:colOff>647700</xdr:colOff>
      <xdr:row>44</xdr:row>
      <xdr:rowOff>155448</xdr:rowOff>
    </xdr:to>
    <xdr:cxnSp macro="">
      <xdr:nvCxnSpPr>
        <xdr:cNvPr id="372" name="直線コネクタ 371"/>
        <xdr:cNvCxnSpPr/>
      </xdr:nvCxnSpPr>
      <xdr:spPr>
        <a:xfrm>
          <a:off x="16929100" y="7699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107713</xdr:rowOff>
    </xdr:from>
    <xdr:ext cx="762000" cy="259045"/>
    <xdr:sp macro="" textlink="">
      <xdr:nvSpPr>
        <xdr:cNvPr id="373" name="公債費負担の状況最大値テキスト"/>
        <xdr:cNvSpPr txBox="1"/>
      </xdr:nvSpPr>
      <xdr:spPr>
        <a:xfrm>
          <a:off x="17106900" y="5937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0.7</a:t>
          </a:r>
          <a:endParaRPr kumimoji="1" lang="ja-JP" altLang="en-US" sz="1000" b="1">
            <a:latin typeface="ＭＳ Ｐゴシック"/>
          </a:endParaRPr>
        </a:p>
      </xdr:txBody>
    </xdr:sp>
    <xdr:clientData/>
  </xdr:oneCellAnchor>
  <xdr:twoCellAnchor>
    <xdr:from>
      <xdr:col>24</xdr:col>
      <xdr:colOff>469900</xdr:colOff>
      <xdr:row>36</xdr:row>
      <xdr:rowOff>21336</xdr:rowOff>
    </xdr:from>
    <xdr:to>
      <xdr:col>24</xdr:col>
      <xdr:colOff>647700</xdr:colOff>
      <xdr:row>36</xdr:row>
      <xdr:rowOff>21336</xdr:rowOff>
    </xdr:to>
    <xdr:cxnSp macro="">
      <xdr:nvCxnSpPr>
        <xdr:cNvPr id="374" name="直線コネクタ 373"/>
        <xdr:cNvCxnSpPr/>
      </xdr:nvCxnSpPr>
      <xdr:spPr>
        <a:xfrm>
          <a:off x="16929100" y="6193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36</xdr:row>
      <xdr:rowOff>156464</xdr:rowOff>
    </xdr:from>
    <xdr:to>
      <xdr:col>24</xdr:col>
      <xdr:colOff>558800</xdr:colOff>
      <xdr:row>37</xdr:row>
      <xdr:rowOff>71882</xdr:rowOff>
    </xdr:to>
    <xdr:cxnSp macro="">
      <xdr:nvCxnSpPr>
        <xdr:cNvPr id="375" name="直線コネクタ 374"/>
        <xdr:cNvCxnSpPr/>
      </xdr:nvCxnSpPr>
      <xdr:spPr>
        <a:xfrm flipV="1">
          <a:off x="16179800" y="6328664"/>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152163</xdr:rowOff>
    </xdr:from>
    <xdr:ext cx="762000" cy="259045"/>
    <xdr:sp macro="" textlink="">
      <xdr:nvSpPr>
        <xdr:cNvPr id="376" name="公債費負担の状況平均値テキスト"/>
        <xdr:cNvSpPr txBox="1"/>
      </xdr:nvSpPr>
      <xdr:spPr>
        <a:xfrm>
          <a:off x="17106900" y="68387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6.8</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8636</xdr:rowOff>
    </xdr:from>
    <xdr:to>
      <xdr:col>24</xdr:col>
      <xdr:colOff>609600</xdr:colOff>
      <xdr:row>40</xdr:row>
      <xdr:rowOff>110236</xdr:rowOff>
    </xdr:to>
    <xdr:sp macro="" textlink="">
      <xdr:nvSpPr>
        <xdr:cNvPr id="377" name="フローチャート : 判断 376"/>
        <xdr:cNvSpPr/>
      </xdr:nvSpPr>
      <xdr:spPr>
        <a:xfrm>
          <a:off x="16967200" y="686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37</xdr:row>
      <xdr:rowOff>71882</xdr:rowOff>
    </xdr:from>
    <xdr:to>
      <xdr:col>23</xdr:col>
      <xdr:colOff>406400</xdr:colOff>
      <xdr:row>38</xdr:row>
      <xdr:rowOff>45212</xdr:rowOff>
    </xdr:to>
    <xdr:cxnSp macro="">
      <xdr:nvCxnSpPr>
        <xdr:cNvPr id="378" name="直線コネクタ 377"/>
        <xdr:cNvCxnSpPr/>
      </xdr:nvCxnSpPr>
      <xdr:spPr>
        <a:xfrm flipV="1">
          <a:off x="15290800" y="6415532"/>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8636</xdr:rowOff>
    </xdr:from>
    <xdr:to>
      <xdr:col>23</xdr:col>
      <xdr:colOff>457200</xdr:colOff>
      <xdr:row>40</xdr:row>
      <xdr:rowOff>110236</xdr:rowOff>
    </xdr:to>
    <xdr:sp macro="" textlink="">
      <xdr:nvSpPr>
        <xdr:cNvPr id="379" name="フローチャート : 判断 378"/>
        <xdr:cNvSpPr/>
      </xdr:nvSpPr>
      <xdr:spPr>
        <a:xfrm>
          <a:off x="16129000" y="686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95013</xdr:rowOff>
    </xdr:from>
    <xdr:ext cx="736600" cy="259045"/>
    <xdr:sp macro="" textlink="">
      <xdr:nvSpPr>
        <xdr:cNvPr id="380" name="テキスト ボックス 379"/>
        <xdr:cNvSpPr txBox="1"/>
      </xdr:nvSpPr>
      <xdr:spPr>
        <a:xfrm>
          <a:off x="15798800" y="6953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a:t>
          </a:r>
          <a:endParaRPr kumimoji="1" lang="ja-JP" altLang="en-US" sz="1000" b="1">
            <a:solidFill>
              <a:srgbClr val="000080"/>
            </a:solidFill>
            <a:latin typeface="ＭＳ Ｐゴシック"/>
          </a:endParaRPr>
        </a:p>
      </xdr:txBody>
    </xdr:sp>
    <xdr:clientData/>
  </xdr:oneCellAnchor>
  <xdr:twoCellAnchor>
    <xdr:from>
      <xdr:col>21</xdr:col>
      <xdr:colOff>0</xdr:colOff>
      <xdr:row>38</xdr:row>
      <xdr:rowOff>45212</xdr:rowOff>
    </xdr:from>
    <xdr:to>
      <xdr:col>22</xdr:col>
      <xdr:colOff>203200</xdr:colOff>
      <xdr:row>39</xdr:row>
      <xdr:rowOff>76454</xdr:rowOff>
    </xdr:to>
    <xdr:cxnSp macro="">
      <xdr:nvCxnSpPr>
        <xdr:cNvPr id="381" name="直線コネクタ 380"/>
        <xdr:cNvCxnSpPr/>
      </xdr:nvCxnSpPr>
      <xdr:spPr>
        <a:xfrm flipV="1">
          <a:off x="14401800" y="6560312"/>
          <a:ext cx="889000" cy="20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95504</xdr:rowOff>
    </xdr:from>
    <xdr:to>
      <xdr:col>22</xdr:col>
      <xdr:colOff>254000</xdr:colOff>
      <xdr:row>41</xdr:row>
      <xdr:rowOff>25654</xdr:rowOff>
    </xdr:to>
    <xdr:sp macro="" textlink="">
      <xdr:nvSpPr>
        <xdr:cNvPr id="382" name="フローチャート : 判断 381"/>
        <xdr:cNvSpPr/>
      </xdr:nvSpPr>
      <xdr:spPr>
        <a:xfrm>
          <a:off x="15240000" y="695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10431</xdr:rowOff>
    </xdr:from>
    <xdr:ext cx="762000" cy="259045"/>
    <xdr:sp macro="" textlink="">
      <xdr:nvSpPr>
        <xdr:cNvPr id="383" name="テキスト ボックス 382"/>
        <xdr:cNvSpPr txBox="1"/>
      </xdr:nvSpPr>
      <xdr:spPr>
        <a:xfrm>
          <a:off x="14909800" y="7039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7.7</a:t>
          </a:r>
          <a:endParaRPr kumimoji="1" lang="ja-JP" altLang="en-US" sz="1000" b="1">
            <a:solidFill>
              <a:srgbClr val="000080"/>
            </a:solidFill>
            <a:latin typeface="ＭＳ Ｐゴシック"/>
          </a:endParaRPr>
        </a:p>
      </xdr:txBody>
    </xdr:sp>
    <xdr:clientData/>
  </xdr:oneCellAnchor>
  <xdr:twoCellAnchor>
    <xdr:from>
      <xdr:col>19</xdr:col>
      <xdr:colOff>482600</xdr:colOff>
      <xdr:row>39</xdr:row>
      <xdr:rowOff>76454</xdr:rowOff>
    </xdr:from>
    <xdr:to>
      <xdr:col>21</xdr:col>
      <xdr:colOff>0</xdr:colOff>
      <xdr:row>40</xdr:row>
      <xdr:rowOff>40132</xdr:rowOff>
    </xdr:to>
    <xdr:cxnSp macro="">
      <xdr:nvCxnSpPr>
        <xdr:cNvPr id="384" name="直線コネクタ 383"/>
        <xdr:cNvCxnSpPr/>
      </xdr:nvCxnSpPr>
      <xdr:spPr>
        <a:xfrm flipV="1">
          <a:off x="13512800" y="6763004"/>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1270</xdr:rowOff>
    </xdr:from>
    <xdr:to>
      <xdr:col>21</xdr:col>
      <xdr:colOff>50800</xdr:colOff>
      <xdr:row>41</xdr:row>
      <xdr:rowOff>102870</xdr:rowOff>
    </xdr:to>
    <xdr:sp macro="" textlink="">
      <xdr:nvSpPr>
        <xdr:cNvPr id="385" name="フローチャート : 判断 384"/>
        <xdr:cNvSpPr/>
      </xdr:nvSpPr>
      <xdr:spPr>
        <a:xfrm>
          <a:off x="14351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41</xdr:row>
      <xdr:rowOff>87647</xdr:rowOff>
    </xdr:from>
    <xdr:ext cx="762000" cy="259045"/>
    <xdr:sp macro="" textlink="">
      <xdr:nvSpPr>
        <xdr:cNvPr id="386" name="テキスト ボックス 385"/>
        <xdr:cNvSpPr txBox="1"/>
      </xdr:nvSpPr>
      <xdr:spPr>
        <a:xfrm>
          <a:off x="14020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68834</xdr:rowOff>
    </xdr:from>
    <xdr:to>
      <xdr:col>19</xdr:col>
      <xdr:colOff>533400</xdr:colOff>
      <xdr:row>41</xdr:row>
      <xdr:rowOff>170434</xdr:rowOff>
    </xdr:to>
    <xdr:sp macro="" textlink="">
      <xdr:nvSpPr>
        <xdr:cNvPr id="387" name="フローチャート : 判断 386"/>
        <xdr:cNvSpPr/>
      </xdr:nvSpPr>
      <xdr:spPr>
        <a:xfrm>
          <a:off x="13462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41</xdr:row>
      <xdr:rowOff>155211</xdr:rowOff>
    </xdr:from>
    <xdr:ext cx="762000" cy="259045"/>
    <xdr:sp macro="" textlink="">
      <xdr:nvSpPr>
        <xdr:cNvPr id="388" name="テキスト ボックス 387"/>
        <xdr:cNvSpPr txBox="1"/>
      </xdr:nvSpPr>
      <xdr:spPr>
        <a:xfrm>
          <a:off x="13131800" y="718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9.2</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89" name="テキスト ボックス 38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0" name="テキスト ボックス 38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1" name="テキスト ボックス 39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2" name="テキスト ボックス 39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3" name="テキスト ボックス 39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36</xdr:row>
      <xdr:rowOff>105664</xdr:rowOff>
    </xdr:from>
    <xdr:to>
      <xdr:col>24</xdr:col>
      <xdr:colOff>609600</xdr:colOff>
      <xdr:row>37</xdr:row>
      <xdr:rowOff>35814</xdr:rowOff>
    </xdr:to>
    <xdr:sp macro="" textlink="">
      <xdr:nvSpPr>
        <xdr:cNvPr id="394" name="円/楕円 393"/>
        <xdr:cNvSpPr/>
      </xdr:nvSpPr>
      <xdr:spPr>
        <a:xfrm>
          <a:off x="16967200" y="627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35</xdr:row>
      <xdr:rowOff>122191</xdr:rowOff>
    </xdr:from>
    <xdr:ext cx="762000" cy="259045"/>
    <xdr:sp macro="" textlink="">
      <xdr:nvSpPr>
        <xdr:cNvPr id="395" name="公債費負担の状況該当値テキスト"/>
        <xdr:cNvSpPr txBox="1"/>
      </xdr:nvSpPr>
      <xdr:spPr>
        <a:xfrm>
          <a:off x="17106900" y="612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0.7</a:t>
          </a:r>
          <a:endParaRPr kumimoji="1" lang="ja-JP" altLang="en-US" sz="1000" b="1">
            <a:solidFill>
              <a:srgbClr val="FF0000"/>
            </a:solidFill>
            <a:latin typeface="ＭＳ Ｐゴシック"/>
          </a:endParaRPr>
        </a:p>
      </xdr:txBody>
    </xdr:sp>
    <xdr:clientData/>
  </xdr:oneCellAnchor>
  <xdr:twoCellAnchor>
    <xdr:from>
      <xdr:col>23</xdr:col>
      <xdr:colOff>355600</xdr:colOff>
      <xdr:row>37</xdr:row>
      <xdr:rowOff>21082</xdr:rowOff>
    </xdr:from>
    <xdr:to>
      <xdr:col>23</xdr:col>
      <xdr:colOff>457200</xdr:colOff>
      <xdr:row>37</xdr:row>
      <xdr:rowOff>122682</xdr:rowOff>
    </xdr:to>
    <xdr:sp macro="" textlink="">
      <xdr:nvSpPr>
        <xdr:cNvPr id="396" name="円/楕円 395"/>
        <xdr:cNvSpPr/>
      </xdr:nvSpPr>
      <xdr:spPr>
        <a:xfrm>
          <a:off x="16129000" y="636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35</xdr:row>
      <xdr:rowOff>132859</xdr:rowOff>
    </xdr:from>
    <xdr:ext cx="736600" cy="259045"/>
    <xdr:sp macro="" textlink="">
      <xdr:nvSpPr>
        <xdr:cNvPr id="397" name="テキスト ボックス 396"/>
        <xdr:cNvSpPr txBox="1"/>
      </xdr:nvSpPr>
      <xdr:spPr>
        <a:xfrm>
          <a:off x="15798800" y="6133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a:t>
          </a:r>
          <a:endParaRPr kumimoji="1" lang="ja-JP" altLang="en-US" sz="1000" b="1">
            <a:solidFill>
              <a:srgbClr val="FF0000"/>
            </a:solidFill>
            <a:latin typeface="ＭＳ Ｐゴシック"/>
          </a:endParaRPr>
        </a:p>
      </xdr:txBody>
    </xdr:sp>
    <xdr:clientData/>
  </xdr:oneCellAnchor>
  <xdr:twoCellAnchor>
    <xdr:from>
      <xdr:col>22</xdr:col>
      <xdr:colOff>152400</xdr:colOff>
      <xdr:row>37</xdr:row>
      <xdr:rowOff>165862</xdr:rowOff>
    </xdr:from>
    <xdr:to>
      <xdr:col>22</xdr:col>
      <xdr:colOff>254000</xdr:colOff>
      <xdr:row>38</xdr:row>
      <xdr:rowOff>96012</xdr:rowOff>
    </xdr:to>
    <xdr:sp macro="" textlink="">
      <xdr:nvSpPr>
        <xdr:cNvPr id="398" name="円/楕円 397"/>
        <xdr:cNvSpPr/>
      </xdr:nvSpPr>
      <xdr:spPr>
        <a:xfrm>
          <a:off x="15240000" y="650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36</xdr:row>
      <xdr:rowOff>106189</xdr:rowOff>
    </xdr:from>
    <xdr:ext cx="762000" cy="259045"/>
    <xdr:sp macro="" textlink="">
      <xdr:nvSpPr>
        <xdr:cNvPr id="399" name="テキスト ボックス 398"/>
        <xdr:cNvSpPr txBox="1"/>
      </xdr:nvSpPr>
      <xdr:spPr>
        <a:xfrm>
          <a:off x="14909800" y="627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a:t>
          </a:r>
          <a:endParaRPr kumimoji="1" lang="ja-JP" altLang="en-US" sz="1000" b="1">
            <a:solidFill>
              <a:srgbClr val="FF0000"/>
            </a:solidFill>
            <a:latin typeface="ＭＳ Ｐゴシック"/>
          </a:endParaRPr>
        </a:p>
      </xdr:txBody>
    </xdr:sp>
    <xdr:clientData/>
  </xdr:oneCellAnchor>
  <xdr:twoCellAnchor>
    <xdr:from>
      <xdr:col>20</xdr:col>
      <xdr:colOff>635000</xdr:colOff>
      <xdr:row>39</xdr:row>
      <xdr:rowOff>25654</xdr:rowOff>
    </xdr:from>
    <xdr:to>
      <xdr:col>21</xdr:col>
      <xdr:colOff>50800</xdr:colOff>
      <xdr:row>39</xdr:row>
      <xdr:rowOff>127254</xdr:rowOff>
    </xdr:to>
    <xdr:sp macro="" textlink="">
      <xdr:nvSpPr>
        <xdr:cNvPr id="400" name="円/楕円 399"/>
        <xdr:cNvSpPr/>
      </xdr:nvSpPr>
      <xdr:spPr>
        <a:xfrm>
          <a:off x="14351000" y="671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37</xdr:row>
      <xdr:rowOff>137431</xdr:rowOff>
    </xdr:from>
    <xdr:ext cx="762000" cy="259045"/>
    <xdr:sp macro="" textlink="">
      <xdr:nvSpPr>
        <xdr:cNvPr id="401" name="テキスト ボックス 400"/>
        <xdr:cNvSpPr txBox="1"/>
      </xdr:nvSpPr>
      <xdr:spPr>
        <a:xfrm>
          <a:off x="14020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a:t>
          </a:r>
          <a:endParaRPr kumimoji="1" lang="ja-JP" altLang="en-US" sz="1000" b="1">
            <a:solidFill>
              <a:srgbClr val="FF0000"/>
            </a:solidFill>
            <a:latin typeface="ＭＳ Ｐゴシック"/>
          </a:endParaRPr>
        </a:p>
      </xdr:txBody>
    </xdr:sp>
    <xdr:clientData/>
  </xdr:oneCellAnchor>
  <xdr:twoCellAnchor>
    <xdr:from>
      <xdr:col>19</xdr:col>
      <xdr:colOff>431800</xdr:colOff>
      <xdr:row>39</xdr:row>
      <xdr:rowOff>160782</xdr:rowOff>
    </xdr:from>
    <xdr:to>
      <xdr:col>19</xdr:col>
      <xdr:colOff>533400</xdr:colOff>
      <xdr:row>40</xdr:row>
      <xdr:rowOff>90932</xdr:rowOff>
    </xdr:to>
    <xdr:sp macro="" textlink="">
      <xdr:nvSpPr>
        <xdr:cNvPr id="402" name="円/楕円 401"/>
        <xdr:cNvSpPr/>
      </xdr:nvSpPr>
      <xdr:spPr>
        <a:xfrm>
          <a:off x="134620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38</xdr:row>
      <xdr:rowOff>101109</xdr:rowOff>
    </xdr:from>
    <xdr:ext cx="762000" cy="259045"/>
    <xdr:sp macro="" textlink="">
      <xdr:nvSpPr>
        <xdr:cNvPr id="403" name="テキスト ボックス 402"/>
        <xdr:cNvSpPr txBox="1"/>
      </xdr:nvSpPr>
      <xdr:spPr>
        <a:xfrm>
          <a:off x="1313180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4" name="正方形/長方形 40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5" name="テキスト ボックス 40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6" name="テキスト ボックス 40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[20.5%]</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7" name="正方形/長方形 40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08" name="正方形/長方形 40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55/100</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09" name="正方形/長方形 40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0" name="正方形/長方形 40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1" name="正方形/長方形 41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2" name="正方形/長方形 41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101.5</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3" name="正方形/長方形 41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4" name="正方形/長方形 41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5" name="正方形/長方形 41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6" name="テキスト ボックス 41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類似団体平均とほぼ同じ値である。</a:t>
          </a:r>
          <a:endParaRPr kumimoji="1" lang="en-US" altLang="ja-JP" sz="1300">
            <a:latin typeface="ＭＳ Ｐゴシック"/>
          </a:endParaRPr>
        </a:p>
        <a:p>
          <a:r>
            <a:rPr kumimoji="1" lang="ja-JP" altLang="en-US" sz="1300">
              <a:latin typeface="ＭＳ Ｐゴシック"/>
            </a:rPr>
            <a:t>　公共施設等総合管理計画推進基金積立金とふるさと納税に伴うまちづくり基金が大幅に増加したことが主な減少要因と考える。</a:t>
          </a:r>
          <a:endParaRPr kumimoji="1" lang="en-US" altLang="ja-JP" sz="1300">
            <a:latin typeface="ＭＳ Ｐゴシック"/>
          </a:endParaRPr>
        </a:p>
        <a:p>
          <a:r>
            <a:rPr kumimoji="1" lang="ja-JP" altLang="en-US" sz="1300">
              <a:latin typeface="ＭＳ Ｐゴシック"/>
            </a:rPr>
            <a:t>　</a:t>
          </a:r>
        </a:p>
        <a:p>
          <a:endParaRPr kumimoji="1" lang="ja-JP" altLang="en-US" sz="13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17" name="テキスト ボックス 41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18" name="直線コネクタ 41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19" name="テキスト ボックス 41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0" name="直線コネクタ 419"/>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1" name="テキスト ボックス 420"/>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2" name="直線コネクタ 421"/>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23" name="テキスト ボックス 422"/>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24" name="直線コネクタ 423"/>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25" name="テキスト ボックス 424"/>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26" name="直線コネクタ 425"/>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27" name="テキスト ボックス 426"/>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28" name="直線コネクタ 42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22</xdr:row>
      <xdr:rowOff>169469</xdr:rowOff>
    </xdr:to>
    <xdr:cxnSp macro="">
      <xdr:nvCxnSpPr>
        <xdr:cNvPr id="430" name="直線コネクタ 429"/>
        <xdr:cNvCxnSpPr/>
      </xdr:nvCxnSpPr>
      <xdr:spPr>
        <a:xfrm flipV="1">
          <a:off x="17018000" y="2451100"/>
          <a:ext cx="0" cy="14902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141546</xdr:rowOff>
    </xdr:from>
    <xdr:ext cx="762000" cy="259045"/>
    <xdr:sp macro="" textlink="">
      <xdr:nvSpPr>
        <xdr:cNvPr id="431" name="将来負担の状況最小値テキスト"/>
        <xdr:cNvSpPr txBox="1"/>
      </xdr:nvSpPr>
      <xdr:spPr>
        <a:xfrm>
          <a:off x="17106900" y="3913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154.4</a:t>
          </a:r>
          <a:endParaRPr kumimoji="1" lang="ja-JP" altLang="en-US" sz="1000" b="1">
            <a:latin typeface="ＭＳ Ｐゴシック"/>
          </a:endParaRPr>
        </a:p>
      </xdr:txBody>
    </xdr:sp>
    <xdr:clientData/>
  </xdr:oneCellAnchor>
  <xdr:twoCellAnchor>
    <xdr:from>
      <xdr:col>24</xdr:col>
      <xdr:colOff>469900</xdr:colOff>
      <xdr:row>22</xdr:row>
      <xdr:rowOff>169469</xdr:rowOff>
    </xdr:from>
    <xdr:to>
      <xdr:col>24</xdr:col>
      <xdr:colOff>647700</xdr:colOff>
      <xdr:row>22</xdr:row>
      <xdr:rowOff>169469</xdr:rowOff>
    </xdr:to>
    <xdr:cxnSp macro="">
      <xdr:nvCxnSpPr>
        <xdr:cNvPr id="432" name="直線コネクタ 431"/>
        <xdr:cNvCxnSpPr/>
      </xdr:nvCxnSpPr>
      <xdr:spPr>
        <a:xfrm>
          <a:off x="16929100" y="3941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33"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34" name="直線コネクタ 433"/>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15</xdr:row>
      <xdr:rowOff>77216</xdr:rowOff>
    </xdr:from>
    <xdr:to>
      <xdr:col>24</xdr:col>
      <xdr:colOff>558800</xdr:colOff>
      <xdr:row>16</xdr:row>
      <xdr:rowOff>65989</xdr:rowOff>
    </xdr:to>
    <xdr:cxnSp macro="">
      <xdr:nvCxnSpPr>
        <xdr:cNvPr id="435" name="直線コネクタ 434"/>
        <xdr:cNvCxnSpPr/>
      </xdr:nvCxnSpPr>
      <xdr:spPr>
        <a:xfrm flipV="1">
          <a:off x="16179800" y="2648966"/>
          <a:ext cx="838200" cy="16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3319</xdr:rowOff>
    </xdr:from>
    <xdr:ext cx="762000" cy="259045"/>
    <xdr:sp macro="" textlink="">
      <xdr:nvSpPr>
        <xdr:cNvPr id="436" name="将来負担の状況平均値テキスト"/>
        <xdr:cNvSpPr txBox="1"/>
      </xdr:nvSpPr>
      <xdr:spPr>
        <a:xfrm>
          <a:off x="17106900" y="25750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21.0</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31242</xdr:rowOff>
    </xdr:from>
    <xdr:to>
      <xdr:col>24</xdr:col>
      <xdr:colOff>609600</xdr:colOff>
      <xdr:row>15</xdr:row>
      <xdr:rowOff>132842</xdr:rowOff>
    </xdr:to>
    <xdr:sp macro="" textlink="">
      <xdr:nvSpPr>
        <xdr:cNvPr id="437" name="フローチャート : 判断 436"/>
        <xdr:cNvSpPr/>
      </xdr:nvSpPr>
      <xdr:spPr>
        <a:xfrm>
          <a:off x="16967200" y="260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16</xdr:row>
      <xdr:rowOff>65989</xdr:rowOff>
    </xdr:from>
    <xdr:to>
      <xdr:col>23</xdr:col>
      <xdr:colOff>406400</xdr:colOff>
      <xdr:row>17</xdr:row>
      <xdr:rowOff>138735</xdr:rowOff>
    </xdr:to>
    <xdr:cxnSp macro="">
      <xdr:nvCxnSpPr>
        <xdr:cNvPr id="438" name="直線コネクタ 437"/>
        <xdr:cNvCxnSpPr/>
      </xdr:nvCxnSpPr>
      <xdr:spPr>
        <a:xfrm flipV="1">
          <a:off x="15290800" y="2809189"/>
          <a:ext cx="889000" cy="2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125476</xdr:rowOff>
    </xdr:from>
    <xdr:to>
      <xdr:col>23</xdr:col>
      <xdr:colOff>457200</xdr:colOff>
      <xdr:row>15</xdr:row>
      <xdr:rowOff>55626</xdr:rowOff>
    </xdr:to>
    <xdr:sp macro="" textlink="">
      <xdr:nvSpPr>
        <xdr:cNvPr id="439" name="フローチャート : 判断 438"/>
        <xdr:cNvSpPr/>
      </xdr:nvSpPr>
      <xdr:spPr>
        <a:xfrm>
          <a:off x="16129000" y="252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65803</xdr:rowOff>
    </xdr:from>
    <xdr:ext cx="736600" cy="259045"/>
    <xdr:sp macro="" textlink="">
      <xdr:nvSpPr>
        <xdr:cNvPr id="440" name="テキスト ボックス 439"/>
        <xdr:cNvSpPr txBox="1"/>
      </xdr:nvSpPr>
      <xdr:spPr>
        <a:xfrm>
          <a:off x="15798800" y="229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21</xdr:col>
      <xdr:colOff>0</xdr:colOff>
      <xdr:row>17</xdr:row>
      <xdr:rowOff>138735</xdr:rowOff>
    </xdr:from>
    <xdr:to>
      <xdr:col>22</xdr:col>
      <xdr:colOff>203200</xdr:colOff>
      <xdr:row>18</xdr:row>
      <xdr:rowOff>141986</xdr:rowOff>
    </xdr:to>
    <xdr:cxnSp macro="">
      <xdr:nvCxnSpPr>
        <xdr:cNvPr id="441" name="直線コネクタ 440"/>
        <xdr:cNvCxnSpPr/>
      </xdr:nvCxnSpPr>
      <xdr:spPr>
        <a:xfrm flipV="1">
          <a:off x="14401800" y="3053385"/>
          <a:ext cx="889000" cy="174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24486</xdr:rowOff>
    </xdr:from>
    <xdr:to>
      <xdr:col>22</xdr:col>
      <xdr:colOff>254000</xdr:colOff>
      <xdr:row>15</xdr:row>
      <xdr:rowOff>126086</xdr:rowOff>
    </xdr:to>
    <xdr:sp macro="" textlink="">
      <xdr:nvSpPr>
        <xdr:cNvPr id="442" name="フローチャート : 判断 441"/>
        <xdr:cNvSpPr/>
      </xdr:nvSpPr>
      <xdr:spPr>
        <a:xfrm>
          <a:off x="15240000" y="259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136263</xdr:rowOff>
    </xdr:from>
    <xdr:ext cx="762000" cy="259045"/>
    <xdr:sp macro="" textlink="">
      <xdr:nvSpPr>
        <xdr:cNvPr id="443" name="テキスト ボックス 442"/>
        <xdr:cNvSpPr txBox="1"/>
      </xdr:nvSpPr>
      <xdr:spPr>
        <a:xfrm>
          <a:off x="14909800" y="2365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a:t>
          </a:r>
          <a:endParaRPr kumimoji="1" lang="ja-JP" altLang="en-US" sz="1000" b="1">
            <a:solidFill>
              <a:srgbClr val="000080"/>
            </a:solidFill>
            <a:latin typeface="ＭＳ Ｐゴシック"/>
          </a:endParaRPr>
        </a:p>
      </xdr:txBody>
    </xdr:sp>
    <xdr:clientData/>
  </xdr:oneCellAnchor>
  <xdr:twoCellAnchor>
    <xdr:from>
      <xdr:col>19</xdr:col>
      <xdr:colOff>482600</xdr:colOff>
      <xdr:row>18</xdr:row>
      <xdr:rowOff>141986</xdr:rowOff>
    </xdr:from>
    <xdr:to>
      <xdr:col>21</xdr:col>
      <xdr:colOff>0</xdr:colOff>
      <xdr:row>19</xdr:row>
      <xdr:rowOff>107594</xdr:rowOff>
    </xdr:to>
    <xdr:cxnSp macro="">
      <xdr:nvCxnSpPr>
        <xdr:cNvPr id="444" name="直線コネクタ 443"/>
        <xdr:cNvCxnSpPr/>
      </xdr:nvCxnSpPr>
      <xdr:spPr>
        <a:xfrm flipV="1">
          <a:off x="13512800" y="3228086"/>
          <a:ext cx="889000" cy="13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43790</xdr:rowOff>
    </xdr:from>
    <xdr:to>
      <xdr:col>21</xdr:col>
      <xdr:colOff>50800</xdr:colOff>
      <xdr:row>15</xdr:row>
      <xdr:rowOff>145390</xdr:rowOff>
    </xdr:to>
    <xdr:sp macro="" textlink="">
      <xdr:nvSpPr>
        <xdr:cNvPr id="445" name="フローチャート : 判断 444"/>
        <xdr:cNvSpPr/>
      </xdr:nvSpPr>
      <xdr:spPr>
        <a:xfrm>
          <a:off x="14351000" y="261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155567</xdr:rowOff>
    </xdr:from>
    <xdr:ext cx="762000" cy="259045"/>
    <xdr:sp macro="" textlink="">
      <xdr:nvSpPr>
        <xdr:cNvPr id="446" name="テキスト ボックス 445"/>
        <xdr:cNvSpPr txBox="1"/>
      </xdr:nvSpPr>
      <xdr:spPr>
        <a:xfrm>
          <a:off x="14020800" y="23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22.3</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124866</xdr:rowOff>
    </xdr:from>
    <xdr:to>
      <xdr:col>19</xdr:col>
      <xdr:colOff>533400</xdr:colOff>
      <xdr:row>16</xdr:row>
      <xdr:rowOff>55016</xdr:rowOff>
    </xdr:to>
    <xdr:sp macro="" textlink="">
      <xdr:nvSpPr>
        <xdr:cNvPr id="447" name="フローチャート : 判断 446"/>
        <xdr:cNvSpPr/>
      </xdr:nvSpPr>
      <xdr:spPr>
        <a:xfrm>
          <a:off x="13462000" y="26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65193</xdr:rowOff>
    </xdr:from>
    <xdr:ext cx="762000" cy="259045"/>
    <xdr:sp macro="" textlink="">
      <xdr:nvSpPr>
        <xdr:cNvPr id="448" name="テキスト ボックス 447"/>
        <xdr:cNvSpPr txBox="1"/>
      </xdr:nvSpPr>
      <xdr:spPr>
        <a:xfrm>
          <a:off x="13131800" y="2465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30.7</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49" name="テキスト ボックス 44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0" name="テキスト ボックス 44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1" name="テキスト ボックス 45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2" name="テキスト ボックス 45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3" name="テキスト ボックス 45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15</xdr:row>
      <xdr:rowOff>26416</xdr:rowOff>
    </xdr:from>
    <xdr:to>
      <xdr:col>24</xdr:col>
      <xdr:colOff>609600</xdr:colOff>
      <xdr:row>15</xdr:row>
      <xdr:rowOff>128016</xdr:rowOff>
    </xdr:to>
    <xdr:sp macro="" textlink="">
      <xdr:nvSpPr>
        <xdr:cNvPr id="454" name="円/楕円 453"/>
        <xdr:cNvSpPr/>
      </xdr:nvSpPr>
      <xdr:spPr>
        <a:xfrm>
          <a:off x="16967200" y="259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14</xdr:row>
      <xdr:rowOff>42943</xdr:rowOff>
    </xdr:from>
    <xdr:ext cx="762000" cy="259045"/>
    <xdr:sp macro="" textlink="">
      <xdr:nvSpPr>
        <xdr:cNvPr id="455" name="将来負担の状況該当値テキスト"/>
        <xdr:cNvSpPr txBox="1"/>
      </xdr:nvSpPr>
      <xdr:spPr>
        <a:xfrm>
          <a:off x="17106900" y="244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20.5</a:t>
          </a:r>
          <a:endParaRPr kumimoji="1" lang="ja-JP" altLang="en-US" sz="1000" b="1">
            <a:solidFill>
              <a:srgbClr val="FF0000"/>
            </a:solidFill>
            <a:latin typeface="ＭＳ Ｐゴシック"/>
          </a:endParaRPr>
        </a:p>
      </xdr:txBody>
    </xdr:sp>
    <xdr:clientData/>
  </xdr:oneCellAnchor>
  <xdr:twoCellAnchor>
    <xdr:from>
      <xdr:col>23</xdr:col>
      <xdr:colOff>355600</xdr:colOff>
      <xdr:row>16</xdr:row>
      <xdr:rowOff>15189</xdr:rowOff>
    </xdr:from>
    <xdr:to>
      <xdr:col>23</xdr:col>
      <xdr:colOff>457200</xdr:colOff>
      <xdr:row>16</xdr:row>
      <xdr:rowOff>116789</xdr:rowOff>
    </xdr:to>
    <xdr:sp macro="" textlink="">
      <xdr:nvSpPr>
        <xdr:cNvPr id="456" name="円/楕円 455"/>
        <xdr:cNvSpPr/>
      </xdr:nvSpPr>
      <xdr:spPr>
        <a:xfrm>
          <a:off x="16129000" y="275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101566</xdr:rowOff>
    </xdr:from>
    <xdr:ext cx="736600" cy="259045"/>
    <xdr:sp macro="" textlink="">
      <xdr:nvSpPr>
        <xdr:cNvPr id="457" name="テキスト ボックス 456"/>
        <xdr:cNvSpPr txBox="1"/>
      </xdr:nvSpPr>
      <xdr:spPr>
        <a:xfrm>
          <a:off x="15798800" y="2844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37.1</a:t>
          </a:r>
          <a:endParaRPr kumimoji="1" lang="ja-JP" altLang="en-US" sz="1000" b="1">
            <a:solidFill>
              <a:srgbClr val="FF0000"/>
            </a:solidFill>
            <a:latin typeface="ＭＳ Ｐゴシック"/>
          </a:endParaRPr>
        </a:p>
      </xdr:txBody>
    </xdr:sp>
    <xdr:clientData/>
  </xdr:oneCellAnchor>
  <xdr:twoCellAnchor>
    <xdr:from>
      <xdr:col>22</xdr:col>
      <xdr:colOff>152400</xdr:colOff>
      <xdr:row>17</xdr:row>
      <xdr:rowOff>87935</xdr:rowOff>
    </xdr:from>
    <xdr:to>
      <xdr:col>22</xdr:col>
      <xdr:colOff>254000</xdr:colOff>
      <xdr:row>18</xdr:row>
      <xdr:rowOff>18085</xdr:rowOff>
    </xdr:to>
    <xdr:sp macro="" textlink="">
      <xdr:nvSpPr>
        <xdr:cNvPr id="458" name="円/楕円 457"/>
        <xdr:cNvSpPr/>
      </xdr:nvSpPr>
      <xdr:spPr>
        <a:xfrm>
          <a:off x="15240000" y="30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18</xdr:row>
      <xdr:rowOff>2862</xdr:rowOff>
    </xdr:from>
    <xdr:ext cx="762000" cy="259045"/>
    <xdr:sp macro="" textlink="">
      <xdr:nvSpPr>
        <xdr:cNvPr id="459" name="テキスト ボックス 458"/>
        <xdr:cNvSpPr txBox="1"/>
      </xdr:nvSpPr>
      <xdr:spPr>
        <a:xfrm>
          <a:off x="14909800" y="3088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62.4</a:t>
          </a:r>
          <a:endParaRPr kumimoji="1" lang="ja-JP" altLang="en-US" sz="1000" b="1">
            <a:solidFill>
              <a:srgbClr val="FF0000"/>
            </a:solidFill>
            <a:latin typeface="ＭＳ Ｐゴシック"/>
          </a:endParaRPr>
        </a:p>
      </xdr:txBody>
    </xdr:sp>
    <xdr:clientData/>
  </xdr:oneCellAnchor>
  <xdr:twoCellAnchor>
    <xdr:from>
      <xdr:col>20</xdr:col>
      <xdr:colOff>635000</xdr:colOff>
      <xdr:row>18</xdr:row>
      <xdr:rowOff>91186</xdr:rowOff>
    </xdr:from>
    <xdr:to>
      <xdr:col>21</xdr:col>
      <xdr:colOff>50800</xdr:colOff>
      <xdr:row>19</xdr:row>
      <xdr:rowOff>21336</xdr:rowOff>
    </xdr:to>
    <xdr:sp macro="" textlink="">
      <xdr:nvSpPr>
        <xdr:cNvPr id="460" name="円/楕円 459"/>
        <xdr:cNvSpPr/>
      </xdr:nvSpPr>
      <xdr:spPr>
        <a:xfrm>
          <a:off x="14351000" y="317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19</xdr:row>
      <xdr:rowOff>6113</xdr:rowOff>
    </xdr:from>
    <xdr:ext cx="762000" cy="259045"/>
    <xdr:sp macro="" textlink="">
      <xdr:nvSpPr>
        <xdr:cNvPr id="461" name="テキスト ボックス 460"/>
        <xdr:cNvSpPr txBox="1"/>
      </xdr:nvSpPr>
      <xdr:spPr>
        <a:xfrm>
          <a:off x="14020800" y="3263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80.5</a:t>
          </a:r>
          <a:endParaRPr kumimoji="1" lang="ja-JP" altLang="en-US" sz="1000" b="1">
            <a:solidFill>
              <a:srgbClr val="FF0000"/>
            </a:solidFill>
            <a:latin typeface="ＭＳ Ｐゴシック"/>
          </a:endParaRPr>
        </a:p>
      </xdr:txBody>
    </xdr:sp>
    <xdr:clientData/>
  </xdr:oneCellAnchor>
  <xdr:twoCellAnchor>
    <xdr:from>
      <xdr:col>19</xdr:col>
      <xdr:colOff>431800</xdr:colOff>
      <xdr:row>19</xdr:row>
      <xdr:rowOff>56794</xdr:rowOff>
    </xdr:from>
    <xdr:to>
      <xdr:col>19</xdr:col>
      <xdr:colOff>533400</xdr:colOff>
      <xdr:row>19</xdr:row>
      <xdr:rowOff>158394</xdr:rowOff>
    </xdr:to>
    <xdr:sp macro="" textlink="">
      <xdr:nvSpPr>
        <xdr:cNvPr id="462" name="円/楕円 461"/>
        <xdr:cNvSpPr/>
      </xdr:nvSpPr>
      <xdr:spPr>
        <a:xfrm>
          <a:off x="13462000" y="331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19</xdr:row>
      <xdr:rowOff>143171</xdr:rowOff>
    </xdr:from>
    <xdr:ext cx="762000" cy="259045"/>
    <xdr:sp macro="" textlink="">
      <xdr:nvSpPr>
        <xdr:cNvPr id="463" name="テキスト ボックス 462"/>
        <xdr:cNvSpPr txBox="1"/>
      </xdr:nvSpPr>
      <xdr:spPr>
        <a:xfrm>
          <a:off x="13131800" y="340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94.7</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神奈川県湯河原町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25,683
25,406
40.97
10,335,383
9,837,898
422,429
5,524,290
8,269,089</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0.7
20.5</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－２</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98/100</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25.3</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平均を上回っている要因は、隣接市町から業務を受託している消防部門、町立保育園を５園運営している福祉部門、観光地として観光行事を行う商工部門など、固有の特殊事情によると考えるが、今後も職員の適正化に努め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41</xdr:row>
      <xdr:rowOff>69850</xdr:rowOff>
    </xdr:from>
    <xdr:to>
      <xdr:col>7</xdr:col>
      <xdr:colOff>574675</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38</xdr:row>
      <xdr:rowOff>127000</xdr:rowOff>
    </xdr:from>
    <xdr:to>
      <xdr:col>7</xdr:col>
      <xdr:colOff>574675</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36</xdr:row>
      <xdr:rowOff>12700</xdr:rowOff>
    </xdr:from>
    <xdr:to>
      <xdr:col>7</xdr:col>
      <xdr:colOff>574675</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33</xdr:row>
      <xdr:rowOff>69850</xdr:rowOff>
    </xdr:from>
    <xdr:to>
      <xdr:col>7</xdr:col>
      <xdr:colOff>574675</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34</xdr:row>
      <xdr:rowOff>163576</xdr:rowOff>
    </xdr:from>
    <xdr:to>
      <xdr:col>7</xdr:col>
      <xdr:colOff>15875</xdr:colOff>
      <xdr:row>40</xdr:row>
      <xdr:rowOff>149860</xdr:rowOff>
    </xdr:to>
    <xdr:cxnSp macro="">
      <xdr:nvCxnSpPr>
        <xdr:cNvPr id="59" name="直線コネクタ 58"/>
        <xdr:cNvCxnSpPr/>
      </xdr:nvCxnSpPr>
      <xdr:spPr>
        <a:xfrm flipV="1">
          <a:off x="4826000" y="5992876"/>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121937</xdr:rowOff>
    </xdr:from>
    <xdr:ext cx="762000" cy="259045"/>
    <xdr:sp macro="" textlink="">
      <xdr:nvSpPr>
        <xdr:cNvPr id="60" name="人件費最小値テキスト"/>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38.0</a:t>
          </a:r>
          <a:endParaRPr kumimoji="1" lang="ja-JP" altLang="en-US" sz="1000" b="1">
            <a:latin typeface="ＭＳ Ｐゴシック"/>
          </a:endParaRPr>
        </a:p>
      </xdr:txBody>
    </xdr:sp>
    <xdr:clientData/>
  </xdr:oneCellAnchor>
  <xdr:twoCellAnchor>
    <xdr:from>
      <xdr:col>6</xdr:col>
      <xdr:colOff>612775</xdr:colOff>
      <xdr:row>40</xdr:row>
      <xdr:rowOff>149860</xdr:rowOff>
    </xdr:from>
    <xdr:to>
      <xdr:col>7</xdr:col>
      <xdr:colOff>104775</xdr:colOff>
      <xdr:row>40</xdr:row>
      <xdr:rowOff>149860</xdr:rowOff>
    </xdr:to>
    <xdr:cxnSp macro="">
      <xdr:nvCxnSpPr>
        <xdr:cNvPr id="61" name="直線コネクタ 60"/>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33</xdr:row>
      <xdr:rowOff>78503</xdr:rowOff>
    </xdr:from>
    <xdr:ext cx="762000" cy="259045"/>
    <xdr:sp macro="" textlink="">
      <xdr:nvSpPr>
        <xdr:cNvPr id="62" name="人件費最大値テキスト"/>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15.8</a:t>
          </a:r>
          <a:endParaRPr kumimoji="1" lang="ja-JP" altLang="en-US" sz="1000" b="1">
            <a:latin typeface="ＭＳ Ｐゴシック"/>
          </a:endParaRPr>
        </a:p>
      </xdr:txBody>
    </xdr:sp>
    <xdr:clientData/>
  </xdr:oneCellAnchor>
  <xdr:twoCellAnchor>
    <xdr:from>
      <xdr:col>6</xdr:col>
      <xdr:colOff>612775</xdr:colOff>
      <xdr:row>34</xdr:row>
      <xdr:rowOff>163576</xdr:rowOff>
    </xdr:from>
    <xdr:to>
      <xdr:col>7</xdr:col>
      <xdr:colOff>104775</xdr:colOff>
      <xdr:row>34</xdr:row>
      <xdr:rowOff>163576</xdr:rowOff>
    </xdr:to>
    <xdr:cxnSp macro="">
      <xdr:nvCxnSpPr>
        <xdr:cNvPr id="63" name="直線コネクタ 62"/>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39</xdr:row>
      <xdr:rowOff>92710</xdr:rowOff>
    </xdr:from>
    <xdr:to>
      <xdr:col>7</xdr:col>
      <xdr:colOff>15875</xdr:colOff>
      <xdr:row>39</xdr:row>
      <xdr:rowOff>138430</xdr:rowOff>
    </xdr:to>
    <xdr:cxnSp macro="">
      <xdr:nvCxnSpPr>
        <xdr:cNvPr id="64" name="直線コネクタ 63"/>
        <xdr:cNvCxnSpPr/>
      </xdr:nvCxnSpPr>
      <xdr:spPr>
        <a:xfrm>
          <a:off x="3987800" y="67792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115587</xdr:rowOff>
    </xdr:from>
    <xdr:ext cx="762000" cy="259045"/>
    <xdr:sp macro="" textlink="">
      <xdr:nvSpPr>
        <xdr:cNvPr id="65" name="人件費平均値テキスト"/>
        <xdr:cNvSpPr txBox="1"/>
      </xdr:nvSpPr>
      <xdr:spPr>
        <a:xfrm>
          <a:off x="4914900" y="6116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23.0</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99060</xdr:rowOff>
    </xdr:from>
    <xdr:to>
      <xdr:col>7</xdr:col>
      <xdr:colOff>66675</xdr:colOff>
      <xdr:row>37</xdr:row>
      <xdr:rowOff>29210</xdr:rowOff>
    </xdr:to>
    <xdr:sp macro="" textlink="">
      <xdr:nvSpPr>
        <xdr:cNvPr id="66" name="フローチャート : 判断 65"/>
        <xdr:cNvSpPr/>
      </xdr:nvSpPr>
      <xdr:spPr>
        <a:xfrm>
          <a:off x="4775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39</xdr:row>
      <xdr:rowOff>92710</xdr:rowOff>
    </xdr:from>
    <xdr:to>
      <xdr:col>5</xdr:col>
      <xdr:colOff>549275</xdr:colOff>
      <xdr:row>39</xdr:row>
      <xdr:rowOff>156718</xdr:rowOff>
    </xdr:to>
    <xdr:cxnSp macro="">
      <xdr:nvCxnSpPr>
        <xdr:cNvPr id="67" name="直線コネクタ 66"/>
        <xdr:cNvCxnSpPr/>
      </xdr:nvCxnSpPr>
      <xdr:spPr>
        <a:xfrm flipV="1">
          <a:off x="3098800" y="677926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76200</xdr:rowOff>
    </xdr:from>
    <xdr:to>
      <xdr:col>5</xdr:col>
      <xdr:colOff>600075</xdr:colOff>
      <xdr:row>37</xdr:row>
      <xdr:rowOff>6350</xdr:rowOff>
    </xdr:to>
    <xdr:sp macro="" textlink="">
      <xdr:nvSpPr>
        <xdr:cNvPr id="68" name="フローチャート : 判断 67"/>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16527</xdr:rowOff>
    </xdr:from>
    <xdr:ext cx="736600" cy="259045"/>
    <xdr:sp macro="" textlink="">
      <xdr:nvSpPr>
        <xdr:cNvPr id="69" name="テキスト ボックス 68"/>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22.5</a:t>
          </a:r>
          <a:endParaRPr kumimoji="1" lang="ja-JP" altLang="en-US" sz="1000" b="1">
            <a:solidFill>
              <a:srgbClr val="000080"/>
            </a:solidFill>
            <a:latin typeface="ＭＳ Ｐゴシック"/>
          </a:endParaRPr>
        </a:p>
      </xdr:txBody>
    </xdr:sp>
    <xdr:clientData/>
  </xdr:oneCellAnchor>
  <xdr:twoCellAnchor>
    <xdr:from>
      <xdr:col>3</xdr:col>
      <xdr:colOff>142875</xdr:colOff>
      <xdr:row>39</xdr:row>
      <xdr:rowOff>28702</xdr:rowOff>
    </xdr:from>
    <xdr:to>
      <xdr:col>4</xdr:col>
      <xdr:colOff>346075</xdr:colOff>
      <xdr:row>39</xdr:row>
      <xdr:rowOff>156718</xdr:rowOff>
    </xdr:to>
    <xdr:cxnSp macro="">
      <xdr:nvCxnSpPr>
        <xdr:cNvPr id="70" name="直線コネクタ 69"/>
        <xdr:cNvCxnSpPr/>
      </xdr:nvCxnSpPr>
      <xdr:spPr>
        <a:xfrm>
          <a:off x="2209800" y="671525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126492</xdr:rowOff>
    </xdr:from>
    <xdr:to>
      <xdr:col>4</xdr:col>
      <xdr:colOff>396875</xdr:colOff>
      <xdr:row>37</xdr:row>
      <xdr:rowOff>56642</xdr:rowOff>
    </xdr:to>
    <xdr:sp macro="" textlink="">
      <xdr:nvSpPr>
        <xdr:cNvPr id="71" name="フローチャート : 判断 70"/>
        <xdr:cNvSpPr/>
      </xdr:nvSpPr>
      <xdr:spPr>
        <a:xfrm>
          <a:off x="3048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66819</xdr:rowOff>
    </xdr:from>
    <xdr:ext cx="762000" cy="259045"/>
    <xdr:sp macro="" textlink="">
      <xdr:nvSpPr>
        <xdr:cNvPr id="72" name="テキスト ボックス 71"/>
        <xdr:cNvSpPr txBox="1"/>
      </xdr:nvSpPr>
      <xdr:spPr>
        <a:xfrm>
          <a:off x="2717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1</xdr:col>
      <xdr:colOff>625475</xdr:colOff>
      <xdr:row>39</xdr:row>
      <xdr:rowOff>28702</xdr:rowOff>
    </xdr:from>
    <xdr:to>
      <xdr:col>3</xdr:col>
      <xdr:colOff>142875</xdr:colOff>
      <xdr:row>40</xdr:row>
      <xdr:rowOff>76708</xdr:rowOff>
    </xdr:to>
    <xdr:cxnSp macro="">
      <xdr:nvCxnSpPr>
        <xdr:cNvPr id="73" name="直線コネクタ 72"/>
        <xdr:cNvCxnSpPr/>
      </xdr:nvCxnSpPr>
      <xdr:spPr>
        <a:xfrm flipV="1">
          <a:off x="1320800" y="6715252"/>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126492</xdr:rowOff>
    </xdr:from>
    <xdr:to>
      <xdr:col>3</xdr:col>
      <xdr:colOff>193675</xdr:colOff>
      <xdr:row>37</xdr:row>
      <xdr:rowOff>56642</xdr:rowOff>
    </xdr:to>
    <xdr:sp macro="" textlink="">
      <xdr:nvSpPr>
        <xdr:cNvPr id="74" name="フローチャート : 判断 73"/>
        <xdr:cNvSpPr/>
      </xdr:nvSpPr>
      <xdr:spPr>
        <a:xfrm>
          <a:off x="2159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66819</xdr:rowOff>
    </xdr:from>
    <xdr:ext cx="762000" cy="259045"/>
    <xdr:sp macro="" textlink="">
      <xdr:nvSpPr>
        <xdr:cNvPr id="75" name="テキスト ボックス 74"/>
        <xdr:cNvSpPr txBox="1"/>
      </xdr:nvSpPr>
      <xdr:spPr>
        <a:xfrm>
          <a:off x="1828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153924</xdr:rowOff>
    </xdr:from>
    <xdr:to>
      <xdr:col>1</xdr:col>
      <xdr:colOff>676275</xdr:colOff>
      <xdr:row>37</xdr:row>
      <xdr:rowOff>84074</xdr:rowOff>
    </xdr:to>
    <xdr:sp macro="" textlink="">
      <xdr:nvSpPr>
        <xdr:cNvPr id="76" name="フローチャート : 判断 75"/>
        <xdr:cNvSpPr/>
      </xdr:nvSpPr>
      <xdr:spPr>
        <a:xfrm>
          <a:off x="1270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94251</xdr:rowOff>
    </xdr:from>
    <xdr:ext cx="762000" cy="259045"/>
    <xdr:sp macro="" textlink="">
      <xdr:nvSpPr>
        <xdr:cNvPr id="77" name="テキスト ボックス 76"/>
        <xdr:cNvSpPr txBox="1"/>
      </xdr:nvSpPr>
      <xdr:spPr>
        <a:xfrm>
          <a:off x="939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39</xdr:row>
      <xdr:rowOff>87630</xdr:rowOff>
    </xdr:from>
    <xdr:to>
      <xdr:col>7</xdr:col>
      <xdr:colOff>66675</xdr:colOff>
      <xdr:row>40</xdr:row>
      <xdr:rowOff>17780</xdr:rowOff>
    </xdr:to>
    <xdr:sp macro="" textlink="">
      <xdr:nvSpPr>
        <xdr:cNvPr id="83" name="円/楕円 82"/>
        <xdr:cNvSpPr/>
      </xdr:nvSpPr>
      <xdr:spPr>
        <a:xfrm>
          <a:off x="47752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39</xdr:row>
      <xdr:rowOff>59707</xdr:rowOff>
    </xdr:from>
    <xdr:ext cx="762000" cy="259045"/>
    <xdr:sp macro="" textlink="">
      <xdr:nvSpPr>
        <xdr:cNvPr id="84" name="人件費該当値テキスト"/>
        <xdr:cNvSpPr txBox="1"/>
      </xdr:nvSpPr>
      <xdr:spPr>
        <a:xfrm>
          <a:off x="4914900" y="674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34.0</a:t>
          </a:r>
          <a:endParaRPr kumimoji="1" lang="ja-JP" altLang="en-US" sz="1000" b="1">
            <a:solidFill>
              <a:srgbClr val="FF0000"/>
            </a:solidFill>
            <a:latin typeface="ＭＳ Ｐゴシック"/>
          </a:endParaRPr>
        </a:p>
      </xdr:txBody>
    </xdr:sp>
    <xdr:clientData/>
  </xdr:oneCellAnchor>
  <xdr:twoCellAnchor>
    <xdr:from>
      <xdr:col>5</xdr:col>
      <xdr:colOff>498475</xdr:colOff>
      <xdr:row>39</xdr:row>
      <xdr:rowOff>41910</xdr:rowOff>
    </xdr:from>
    <xdr:to>
      <xdr:col>5</xdr:col>
      <xdr:colOff>600075</xdr:colOff>
      <xdr:row>39</xdr:row>
      <xdr:rowOff>143510</xdr:rowOff>
    </xdr:to>
    <xdr:sp macro="" textlink="">
      <xdr:nvSpPr>
        <xdr:cNvPr id="85" name="円/楕円 84"/>
        <xdr:cNvSpPr/>
      </xdr:nvSpPr>
      <xdr:spPr>
        <a:xfrm>
          <a:off x="39370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39</xdr:row>
      <xdr:rowOff>128287</xdr:rowOff>
    </xdr:from>
    <xdr:ext cx="736600" cy="259045"/>
    <xdr:sp macro="" textlink="">
      <xdr:nvSpPr>
        <xdr:cNvPr id="86" name="テキスト ボックス 85"/>
        <xdr:cNvSpPr txBox="1"/>
      </xdr:nvSpPr>
      <xdr:spPr>
        <a:xfrm>
          <a:off x="3606800" y="681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33.0</a:t>
          </a:r>
          <a:endParaRPr kumimoji="1" lang="ja-JP" altLang="en-US" sz="1000" b="1">
            <a:solidFill>
              <a:srgbClr val="FF0000"/>
            </a:solidFill>
            <a:latin typeface="ＭＳ Ｐゴシック"/>
          </a:endParaRPr>
        </a:p>
      </xdr:txBody>
    </xdr:sp>
    <xdr:clientData/>
  </xdr:oneCellAnchor>
  <xdr:twoCellAnchor>
    <xdr:from>
      <xdr:col>4</xdr:col>
      <xdr:colOff>295275</xdr:colOff>
      <xdr:row>39</xdr:row>
      <xdr:rowOff>105918</xdr:rowOff>
    </xdr:from>
    <xdr:to>
      <xdr:col>4</xdr:col>
      <xdr:colOff>396875</xdr:colOff>
      <xdr:row>40</xdr:row>
      <xdr:rowOff>36068</xdr:rowOff>
    </xdr:to>
    <xdr:sp macro="" textlink="">
      <xdr:nvSpPr>
        <xdr:cNvPr id="87" name="円/楕円 86"/>
        <xdr:cNvSpPr/>
      </xdr:nvSpPr>
      <xdr:spPr>
        <a:xfrm>
          <a:off x="3048000" y="679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40</xdr:row>
      <xdr:rowOff>20845</xdr:rowOff>
    </xdr:from>
    <xdr:ext cx="762000" cy="259045"/>
    <xdr:sp macro="" textlink="">
      <xdr:nvSpPr>
        <xdr:cNvPr id="88" name="テキスト ボックス 87"/>
        <xdr:cNvSpPr txBox="1"/>
      </xdr:nvSpPr>
      <xdr:spPr>
        <a:xfrm>
          <a:off x="2717800" y="6878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34.4</a:t>
          </a:r>
          <a:endParaRPr kumimoji="1" lang="ja-JP" altLang="en-US" sz="1000" b="1">
            <a:solidFill>
              <a:srgbClr val="FF0000"/>
            </a:solidFill>
            <a:latin typeface="ＭＳ Ｐゴシック"/>
          </a:endParaRPr>
        </a:p>
      </xdr:txBody>
    </xdr:sp>
    <xdr:clientData/>
  </xdr:oneCellAnchor>
  <xdr:twoCellAnchor>
    <xdr:from>
      <xdr:col>3</xdr:col>
      <xdr:colOff>92075</xdr:colOff>
      <xdr:row>38</xdr:row>
      <xdr:rowOff>149352</xdr:rowOff>
    </xdr:from>
    <xdr:to>
      <xdr:col>3</xdr:col>
      <xdr:colOff>193675</xdr:colOff>
      <xdr:row>39</xdr:row>
      <xdr:rowOff>79502</xdr:rowOff>
    </xdr:to>
    <xdr:sp macro="" textlink="">
      <xdr:nvSpPr>
        <xdr:cNvPr id="89" name="円/楕円 88"/>
        <xdr:cNvSpPr/>
      </xdr:nvSpPr>
      <xdr:spPr>
        <a:xfrm>
          <a:off x="2159000" y="666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39</xdr:row>
      <xdr:rowOff>64279</xdr:rowOff>
    </xdr:from>
    <xdr:ext cx="762000" cy="259045"/>
    <xdr:sp macro="" textlink="">
      <xdr:nvSpPr>
        <xdr:cNvPr id="90" name="テキスト ボックス 89"/>
        <xdr:cNvSpPr txBox="1"/>
      </xdr:nvSpPr>
      <xdr:spPr>
        <a:xfrm>
          <a:off x="1828800" y="6750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31.6</a:t>
          </a:r>
          <a:endParaRPr kumimoji="1" lang="ja-JP" altLang="en-US" sz="1000" b="1">
            <a:solidFill>
              <a:srgbClr val="FF0000"/>
            </a:solidFill>
            <a:latin typeface="ＭＳ Ｐゴシック"/>
          </a:endParaRPr>
        </a:p>
      </xdr:txBody>
    </xdr:sp>
    <xdr:clientData/>
  </xdr:oneCellAnchor>
  <xdr:twoCellAnchor>
    <xdr:from>
      <xdr:col>1</xdr:col>
      <xdr:colOff>574675</xdr:colOff>
      <xdr:row>40</xdr:row>
      <xdr:rowOff>25908</xdr:rowOff>
    </xdr:from>
    <xdr:to>
      <xdr:col>1</xdr:col>
      <xdr:colOff>676275</xdr:colOff>
      <xdr:row>40</xdr:row>
      <xdr:rowOff>127508</xdr:rowOff>
    </xdr:to>
    <xdr:sp macro="" textlink="">
      <xdr:nvSpPr>
        <xdr:cNvPr id="91" name="円/楕円 90"/>
        <xdr:cNvSpPr/>
      </xdr:nvSpPr>
      <xdr:spPr>
        <a:xfrm>
          <a:off x="1270000" y="688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40</xdr:row>
      <xdr:rowOff>112285</xdr:rowOff>
    </xdr:from>
    <xdr:ext cx="762000" cy="259045"/>
    <xdr:sp macro="" textlink="">
      <xdr:nvSpPr>
        <xdr:cNvPr id="92" name="テキスト ボックス 91"/>
        <xdr:cNvSpPr txBox="1"/>
      </xdr:nvSpPr>
      <xdr:spPr>
        <a:xfrm>
          <a:off x="939800" y="697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36.4</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33/100</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15.8</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類似団体平均を下回っている。</a:t>
          </a:r>
          <a:endParaRPr kumimoji="1" lang="en-US" altLang="ja-JP" sz="1300">
            <a:latin typeface="ＭＳ Ｐゴシック"/>
          </a:endParaRPr>
        </a:p>
        <a:p>
          <a:r>
            <a:rPr kumimoji="1" lang="ja-JP" altLang="en-US" sz="1300">
              <a:latin typeface="ＭＳ Ｐゴシック"/>
            </a:rPr>
            <a:t>　整備事業に関する備品購入費や委託料が増加しているところではあるが、引き続き行財政改革を進めるとともに、コスト削減に努める。</a:t>
          </a:r>
        </a:p>
        <a:p>
          <a:endParaRPr kumimoji="1" lang="ja-JP" altLang="en-US" sz="1300">
            <a:latin typeface="ＭＳ Ｐゴシック"/>
          </a:endParaRPr>
        </a:p>
      </xdr:txBody>
    </xdr:sp>
    <xdr:clientData/>
  </xdr:twoCellAnchor>
  <xdr:oneCellAnchor>
    <xdr:from>
      <xdr:col>18</xdr:col>
      <xdr:colOff>44450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12</xdr:row>
      <xdr:rowOff>127000</xdr:rowOff>
    </xdr:from>
    <xdr:to>
      <xdr:col>24</xdr:col>
      <xdr:colOff>31750</xdr:colOff>
      <xdr:row>21</xdr:row>
      <xdr:rowOff>39370</xdr:rowOff>
    </xdr:to>
    <xdr:cxnSp macro="">
      <xdr:nvCxnSpPr>
        <xdr:cNvPr id="120" name="直線コネクタ 119"/>
        <xdr:cNvCxnSpPr/>
      </xdr:nvCxnSpPr>
      <xdr:spPr>
        <a:xfrm flipV="1">
          <a:off x="16510000" y="218440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11447</xdr:rowOff>
    </xdr:from>
    <xdr:ext cx="762000" cy="259045"/>
    <xdr:sp macro="" textlink="">
      <xdr:nvSpPr>
        <xdr:cNvPr id="121" name="物件費最小値テキスト"/>
        <xdr:cNvSpPr txBox="1"/>
      </xdr:nvSpPr>
      <xdr:spPr>
        <a:xfrm>
          <a:off x="16598900" y="361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28.6</a:t>
          </a:r>
          <a:endParaRPr kumimoji="1" lang="ja-JP" altLang="en-US" sz="1000" b="1">
            <a:latin typeface="ＭＳ Ｐゴシック"/>
          </a:endParaRPr>
        </a:p>
      </xdr:txBody>
    </xdr:sp>
    <xdr:clientData/>
  </xdr:oneCellAnchor>
  <xdr:twoCellAnchor>
    <xdr:from>
      <xdr:col>23</xdr:col>
      <xdr:colOff>628650</xdr:colOff>
      <xdr:row>21</xdr:row>
      <xdr:rowOff>39370</xdr:rowOff>
    </xdr:from>
    <xdr:to>
      <xdr:col>24</xdr:col>
      <xdr:colOff>120650</xdr:colOff>
      <xdr:row>21</xdr:row>
      <xdr:rowOff>39370</xdr:rowOff>
    </xdr:to>
    <xdr:cxnSp macro="">
      <xdr:nvCxnSpPr>
        <xdr:cNvPr id="122" name="直線コネクタ 121"/>
        <xdr:cNvCxnSpPr/>
      </xdr:nvCxnSpPr>
      <xdr:spPr>
        <a:xfrm>
          <a:off x="16421100" y="3639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41927</xdr:rowOff>
    </xdr:from>
    <xdr:ext cx="762000" cy="259045"/>
    <xdr:sp macro="" textlink="">
      <xdr:nvSpPr>
        <xdr:cNvPr id="123" name="物件費最大値テキスト"/>
        <xdr:cNvSpPr txBox="1"/>
      </xdr:nvSpPr>
      <xdr:spPr>
        <a:xfrm>
          <a:off x="16598900" y="192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9.5</a:t>
          </a:r>
          <a:endParaRPr kumimoji="1" lang="ja-JP" altLang="en-US" sz="1000" b="1">
            <a:latin typeface="ＭＳ Ｐゴシック"/>
          </a:endParaRPr>
        </a:p>
      </xdr:txBody>
    </xdr:sp>
    <xdr:clientData/>
  </xdr:oneCellAnchor>
  <xdr:twoCellAnchor>
    <xdr:from>
      <xdr:col>23</xdr:col>
      <xdr:colOff>628650</xdr:colOff>
      <xdr:row>12</xdr:row>
      <xdr:rowOff>127000</xdr:rowOff>
    </xdr:from>
    <xdr:to>
      <xdr:col>24</xdr:col>
      <xdr:colOff>120650</xdr:colOff>
      <xdr:row>12</xdr:row>
      <xdr:rowOff>127000</xdr:rowOff>
    </xdr:to>
    <xdr:cxnSp macro="">
      <xdr:nvCxnSpPr>
        <xdr:cNvPr id="124" name="直線コネクタ 123"/>
        <xdr:cNvCxnSpPr/>
      </xdr:nvCxnSpPr>
      <xdr:spPr>
        <a:xfrm>
          <a:off x="16421100" y="218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149860</xdr:rowOff>
    </xdr:from>
    <xdr:to>
      <xdr:col>24</xdr:col>
      <xdr:colOff>31750</xdr:colOff>
      <xdr:row>15</xdr:row>
      <xdr:rowOff>39370</xdr:rowOff>
    </xdr:to>
    <xdr:cxnSp macro="">
      <xdr:nvCxnSpPr>
        <xdr:cNvPr id="125" name="直線コネクタ 124"/>
        <xdr:cNvCxnSpPr/>
      </xdr:nvCxnSpPr>
      <xdr:spPr>
        <a:xfrm>
          <a:off x="15671800" y="25501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90187</xdr:rowOff>
    </xdr:from>
    <xdr:ext cx="762000" cy="259045"/>
    <xdr:sp macro="" textlink="">
      <xdr:nvSpPr>
        <xdr:cNvPr id="126" name="物件費平均値テキスト"/>
        <xdr:cNvSpPr txBox="1"/>
      </xdr:nvSpPr>
      <xdr:spPr>
        <a:xfrm>
          <a:off x="16598900" y="2661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118110</xdr:rowOff>
    </xdr:from>
    <xdr:to>
      <xdr:col>24</xdr:col>
      <xdr:colOff>82550</xdr:colOff>
      <xdr:row>16</xdr:row>
      <xdr:rowOff>48260</xdr:rowOff>
    </xdr:to>
    <xdr:sp macro="" textlink="">
      <xdr:nvSpPr>
        <xdr:cNvPr id="127" name="フローチャート : 判断 126"/>
        <xdr:cNvSpPr/>
      </xdr:nvSpPr>
      <xdr:spPr>
        <a:xfrm>
          <a:off x="16459200" y="268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149860</xdr:rowOff>
    </xdr:from>
    <xdr:to>
      <xdr:col>22</xdr:col>
      <xdr:colOff>565150</xdr:colOff>
      <xdr:row>15</xdr:row>
      <xdr:rowOff>8890</xdr:rowOff>
    </xdr:to>
    <xdr:cxnSp macro="">
      <xdr:nvCxnSpPr>
        <xdr:cNvPr id="128" name="直線コネクタ 127"/>
        <xdr:cNvCxnSpPr/>
      </xdr:nvCxnSpPr>
      <xdr:spPr>
        <a:xfrm flipV="1">
          <a:off x="14782800" y="25501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72390</xdr:rowOff>
    </xdr:from>
    <xdr:to>
      <xdr:col>22</xdr:col>
      <xdr:colOff>615950</xdr:colOff>
      <xdr:row>16</xdr:row>
      <xdr:rowOff>2540</xdr:rowOff>
    </xdr:to>
    <xdr:sp macro="" textlink="">
      <xdr:nvSpPr>
        <xdr:cNvPr id="129" name="フローチャート : 判断 128"/>
        <xdr:cNvSpPr/>
      </xdr:nvSpPr>
      <xdr:spPr>
        <a:xfrm>
          <a:off x="15621000" y="264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158767</xdr:rowOff>
    </xdr:from>
    <xdr:ext cx="736600" cy="259045"/>
    <xdr:sp macro="" textlink="">
      <xdr:nvSpPr>
        <xdr:cNvPr id="130" name="テキスト ボックス 129"/>
        <xdr:cNvSpPr txBox="1"/>
      </xdr:nvSpPr>
      <xdr:spPr>
        <a:xfrm>
          <a:off x="15290800" y="273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16.2</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88900</xdr:rowOff>
    </xdr:from>
    <xdr:to>
      <xdr:col>21</xdr:col>
      <xdr:colOff>361950</xdr:colOff>
      <xdr:row>15</xdr:row>
      <xdr:rowOff>8890</xdr:rowOff>
    </xdr:to>
    <xdr:cxnSp macro="">
      <xdr:nvCxnSpPr>
        <xdr:cNvPr id="131" name="直線コネクタ 130"/>
        <xdr:cNvCxnSpPr/>
      </xdr:nvCxnSpPr>
      <xdr:spPr>
        <a:xfrm>
          <a:off x="13893800" y="24892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49530</xdr:rowOff>
    </xdr:from>
    <xdr:to>
      <xdr:col>21</xdr:col>
      <xdr:colOff>412750</xdr:colOff>
      <xdr:row>15</xdr:row>
      <xdr:rowOff>151130</xdr:rowOff>
    </xdr:to>
    <xdr:sp macro="" textlink="">
      <xdr:nvSpPr>
        <xdr:cNvPr id="132" name="フローチャート : 判断 131"/>
        <xdr:cNvSpPr/>
      </xdr:nvSpPr>
      <xdr:spPr>
        <a:xfrm>
          <a:off x="14732000" y="262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135907</xdr:rowOff>
    </xdr:from>
    <xdr:ext cx="762000" cy="259045"/>
    <xdr:sp macro="" textlink="">
      <xdr:nvSpPr>
        <xdr:cNvPr id="133" name="テキスト ボックス 132"/>
        <xdr:cNvSpPr txBox="1"/>
      </xdr:nvSpPr>
      <xdr:spPr>
        <a:xfrm>
          <a:off x="14401800" y="270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15.9</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88900</xdr:rowOff>
    </xdr:from>
    <xdr:to>
      <xdr:col>20</xdr:col>
      <xdr:colOff>158750</xdr:colOff>
      <xdr:row>14</xdr:row>
      <xdr:rowOff>157480</xdr:rowOff>
    </xdr:to>
    <xdr:cxnSp macro="">
      <xdr:nvCxnSpPr>
        <xdr:cNvPr id="134" name="直線コネクタ 133"/>
        <xdr:cNvCxnSpPr/>
      </xdr:nvCxnSpPr>
      <xdr:spPr>
        <a:xfrm flipV="1">
          <a:off x="13004800" y="24892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3810</xdr:rowOff>
    </xdr:from>
    <xdr:to>
      <xdr:col>20</xdr:col>
      <xdr:colOff>209550</xdr:colOff>
      <xdr:row>15</xdr:row>
      <xdr:rowOff>105410</xdr:rowOff>
    </xdr:to>
    <xdr:sp macro="" textlink="">
      <xdr:nvSpPr>
        <xdr:cNvPr id="135" name="フローチャート : 判断 134"/>
        <xdr:cNvSpPr/>
      </xdr:nvSpPr>
      <xdr:spPr>
        <a:xfrm>
          <a:off x="13843000" y="257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90187</xdr:rowOff>
    </xdr:from>
    <xdr:ext cx="762000" cy="259045"/>
    <xdr:sp macro="" textlink="">
      <xdr:nvSpPr>
        <xdr:cNvPr id="136" name="テキスト ボックス 135"/>
        <xdr:cNvSpPr txBox="1"/>
      </xdr:nvSpPr>
      <xdr:spPr>
        <a:xfrm>
          <a:off x="13512800" y="266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18</xdr:col>
      <xdr:colOff>590550</xdr:colOff>
      <xdr:row>14</xdr:row>
      <xdr:rowOff>137160</xdr:rowOff>
    </xdr:from>
    <xdr:to>
      <xdr:col>19</xdr:col>
      <xdr:colOff>6350</xdr:colOff>
      <xdr:row>15</xdr:row>
      <xdr:rowOff>67310</xdr:rowOff>
    </xdr:to>
    <xdr:sp macro="" textlink="">
      <xdr:nvSpPr>
        <xdr:cNvPr id="137" name="フローチャート : 判断 136"/>
        <xdr:cNvSpPr/>
      </xdr:nvSpPr>
      <xdr:spPr>
        <a:xfrm>
          <a:off x="12954000" y="253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52087</xdr:rowOff>
    </xdr:from>
    <xdr:ext cx="762000" cy="259045"/>
    <xdr:sp macro="" textlink="">
      <xdr:nvSpPr>
        <xdr:cNvPr id="138" name="テキスト ボックス 137"/>
        <xdr:cNvSpPr txBox="1"/>
      </xdr:nvSpPr>
      <xdr:spPr>
        <a:xfrm>
          <a:off x="12623800" y="262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14</xdr:row>
      <xdr:rowOff>160020</xdr:rowOff>
    </xdr:from>
    <xdr:to>
      <xdr:col>24</xdr:col>
      <xdr:colOff>82550</xdr:colOff>
      <xdr:row>15</xdr:row>
      <xdr:rowOff>90170</xdr:rowOff>
    </xdr:to>
    <xdr:sp macro="" textlink="">
      <xdr:nvSpPr>
        <xdr:cNvPr id="144" name="円/楕円 143"/>
        <xdr:cNvSpPr/>
      </xdr:nvSpPr>
      <xdr:spPr>
        <a:xfrm>
          <a:off x="164592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5097</xdr:rowOff>
    </xdr:from>
    <xdr:ext cx="762000" cy="259045"/>
    <xdr:sp macro="" textlink="">
      <xdr:nvSpPr>
        <xdr:cNvPr id="145" name="物件費該当値テキスト"/>
        <xdr:cNvSpPr txBox="1"/>
      </xdr:nvSpPr>
      <xdr:spPr>
        <a:xfrm>
          <a:off x="165989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15.1</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99060</xdr:rowOff>
    </xdr:from>
    <xdr:to>
      <xdr:col>22</xdr:col>
      <xdr:colOff>615950</xdr:colOff>
      <xdr:row>15</xdr:row>
      <xdr:rowOff>29210</xdr:rowOff>
    </xdr:to>
    <xdr:sp macro="" textlink="">
      <xdr:nvSpPr>
        <xdr:cNvPr id="146" name="円/楕円 145"/>
        <xdr:cNvSpPr/>
      </xdr:nvSpPr>
      <xdr:spPr>
        <a:xfrm>
          <a:off x="15621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39387</xdr:rowOff>
    </xdr:from>
    <xdr:ext cx="736600" cy="259045"/>
    <xdr:sp macro="" textlink="">
      <xdr:nvSpPr>
        <xdr:cNvPr id="147" name="テキスト ボックス 146"/>
        <xdr:cNvSpPr txBox="1"/>
      </xdr:nvSpPr>
      <xdr:spPr>
        <a:xfrm>
          <a:off x="15290800" y="2268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129540</xdr:rowOff>
    </xdr:from>
    <xdr:to>
      <xdr:col>21</xdr:col>
      <xdr:colOff>412750</xdr:colOff>
      <xdr:row>15</xdr:row>
      <xdr:rowOff>59690</xdr:rowOff>
    </xdr:to>
    <xdr:sp macro="" textlink="">
      <xdr:nvSpPr>
        <xdr:cNvPr id="148" name="円/楕円 147"/>
        <xdr:cNvSpPr/>
      </xdr:nvSpPr>
      <xdr:spPr>
        <a:xfrm>
          <a:off x="14732000" y="252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69867</xdr:rowOff>
    </xdr:from>
    <xdr:ext cx="762000" cy="259045"/>
    <xdr:sp macro="" textlink="">
      <xdr:nvSpPr>
        <xdr:cNvPr id="149" name="テキスト ボックス 148"/>
        <xdr:cNvSpPr txBox="1"/>
      </xdr:nvSpPr>
      <xdr:spPr>
        <a:xfrm>
          <a:off x="14401800" y="229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38100</xdr:rowOff>
    </xdr:from>
    <xdr:to>
      <xdr:col>20</xdr:col>
      <xdr:colOff>209550</xdr:colOff>
      <xdr:row>14</xdr:row>
      <xdr:rowOff>139700</xdr:rowOff>
    </xdr:to>
    <xdr:sp macro="" textlink="">
      <xdr:nvSpPr>
        <xdr:cNvPr id="150" name="円/楕円 149"/>
        <xdr:cNvSpPr/>
      </xdr:nvSpPr>
      <xdr:spPr>
        <a:xfrm>
          <a:off x="13843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12</xdr:row>
      <xdr:rowOff>149877</xdr:rowOff>
    </xdr:from>
    <xdr:ext cx="762000" cy="259045"/>
    <xdr:sp macro="" textlink="">
      <xdr:nvSpPr>
        <xdr:cNvPr id="151" name="テキスト ボックス 150"/>
        <xdr:cNvSpPr txBox="1"/>
      </xdr:nvSpPr>
      <xdr:spPr>
        <a:xfrm>
          <a:off x="135128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106680</xdr:rowOff>
    </xdr:from>
    <xdr:to>
      <xdr:col>19</xdr:col>
      <xdr:colOff>6350</xdr:colOff>
      <xdr:row>15</xdr:row>
      <xdr:rowOff>36830</xdr:rowOff>
    </xdr:to>
    <xdr:sp macro="" textlink="">
      <xdr:nvSpPr>
        <xdr:cNvPr id="152" name="円/楕円 151"/>
        <xdr:cNvSpPr/>
      </xdr:nvSpPr>
      <xdr:spPr>
        <a:xfrm>
          <a:off x="129540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47007</xdr:rowOff>
    </xdr:from>
    <xdr:ext cx="762000" cy="259045"/>
    <xdr:sp macro="" textlink="">
      <xdr:nvSpPr>
        <xdr:cNvPr id="153" name="テキスト ボックス 152"/>
        <xdr:cNvSpPr txBox="1"/>
      </xdr:nvSpPr>
      <xdr:spPr>
        <a:xfrm>
          <a:off x="12623800" y="227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14.4</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5/100</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各年度とも類似団体の平均値を下回っているが、高齢者や児童に係る単独事業が、類似団体に比べて少ないことによるものと考えられる。</a:t>
          </a:r>
        </a:p>
        <a:p>
          <a:endParaRPr kumimoji="1" lang="ja-JP" altLang="en-US" sz="1300">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68" name="直線コネクタ 167"/>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69" name="テキスト ボックス 168"/>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0" name="直線コネクタ 169"/>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1" name="テキスト ボックス 170"/>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2" name="直線コネクタ 171"/>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3" name="テキスト ボックス 172"/>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4" name="直線コネクタ 173"/>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5" name="テキスト ボックス 174"/>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6" name="直線コネクタ 175"/>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7" name="テキスト ボックス 176"/>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79" name="テキスト ボックス 178"/>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44450</xdr:rowOff>
    </xdr:from>
    <xdr:to>
      <xdr:col>7</xdr:col>
      <xdr:colOff>15875</xdr:colOff>
      <xdr:row>62</xdr:row>
      <xdr:rowOff>12700</xdr:rowOff>
    </xdr:to>
    <xdr:cxnSp macro="">
      <xdr:nvCxnSpPr>
        <xdr:cNvPr id="181" name="直線コネクタ 180"/>
        <xdr:cNvCxnSpPr/>
      </xdr:nvCxnSpPr>
      <xdr:spPr>
        <a:xfrm flipV="1">
          <a:off x="4826000" y="91313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156227</xdr:rowOff>
    </xdr:from>
    <xdr:ext cx="762000" cy="259045"/>
    <xdr:sp macro="" textlink="">
      <xdr:nvSpPr>
        <xdr:cNvPr id="182" name="扶助費最小値テキスト"/>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15.3</a:t>
          </a:r>
          <a:endParaRPr kumimoji="1" lang="ja-JP" altLang="en-US" sz="1000" b="1">
            <a:latin typeface="ＭＳ Ｐゴシック"/>
          </a:endParaRPr>
        </a:p>
      </xdr:txBody>
    </xdr:sp>
    <xdr:clientData/>
  </xdr:oneCellAnchor>
  <xdr:twoCellAnchor>
    <xdr:from>
      <xdr:col>6</xdr:col>
      <xdr:colOff>612775</xdr:colOff>
      <xdr:row>62</xdr:row>
      <xdr:rowOff>12700</xdr:rowOff>
    </xdr:from>
    <xdr:to>
      <xdr:col>7</xdr:col>
      <xdr:colOff>104775</xdr:colOff>
      <xdr:row>62</xdr:row>
      <xdr:rowOff>12700</xdr:rowOff>
    </xdr:to>
    <xdr:cxnSp macro="">
      <xdr:nvCxnSpPr>
        <xdr:cNvPr id="183" name="直線コネクタ 182"/>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130827</xdr:rowOff>
    </xdr:from>
    <xdr:ext cx="762000" cy="259045"/>
    <xdr:sp macro="" textlink="">
      <xdr:nvSpPr>
        <xdr:cNvPr id="184" name="扶助費最大値テキスト"/>
        <xdr:cNvSpPr txBox="1"/>
      </xdr:nvSpPr>
      <xdr:spPr>
        <a:xfrm>
          <a:off x="4914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a:t>
          </a:r>
          <a:endParaRPr kumimoji="1" lang="ja-JP" altLang="en-US" sz="1000" b="1">
            <a:latin typeface="ＭＳ Ｐゴシック"/>
          </a:endParaRPr>
        </a:p>
      </xdr:txBody>
    </xdr:sp>
    <xdr:clientData/>
  </xdr:oneCellAnchor>
  <xdr:twoCellAnchor>
    <xdr:from>
      <xdr:col>6</xdr:col>
      <xdr:colOff>612775</xdr:colOff>
      <xdr:row>53</xdr:row>
      <xdr:rowOff>44450</xdr:rowOff>
    </xdr:from>
    <xdr:to>
      <xdr:col>7</xdr:col>
      <xdr:colOff>104775</xdr:colOff>
      <xdr:row>53</xdr:row>
      <xdr:rowOff>44450</xdr:rowOff>
    </xdr:to>
    <xdr:cxnSp macro="">
      <xdr:nvCxnSpPr>
        <xdr:cNvPr id="185" name="直線コネクタ 184"/>
        <xdr:cNvCxnSpPr/>
      </xdr:nvCxnSpPr>
      <xdr:spPr>
        <a:xfrm>
          <a:off x="4737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114300</xdr:rowOff>
    </xdr:from>
    <xdr:to>
      <xdr:col>7</xdr:col>
      <xdr:colOff>15875</xdr:colOff>
      <xdr:row>54</xdr:row>
      <xdr:rowOff>127000</xdr:rowOff>
    </xdr:to>
    <xdr:cxnSp macro="">
      <xdr:nvCxnSpPr>
        <xdr:cNvPr id="186" name="直線コネクタ 185"/>
        <xdr:cNvCxnSpPr/>
      </xdr:nvCxnSpPr>
      <xdr:spPr>
        <a:xfrm>
          <a:off x="3987800" y="93726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56</xdr:row>
      <xdr:rowOff>137177</xdr:rowOff>
    </xdr:from>
    <xdr:ext cx="762000" cy="259045"/>
    <xdr:sp macro="" textlink="">
      <xdr:nvSpPr>
        <xdr:cNvPr id="187" name="扶助費平均値テキスト"/>
        <xdr:cNvSpPr txBox="1"/>
      </xdr:nvSpPr>
      <xdr:spPr>
        <a:xfrm>
          <a:off x="4914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165100</xdr:rowOff>
    </xdr:from>
    <xdr:to>
      <xdr:col>7</xdr:col>
      <xdr:colOff>66675</xdr:colOff>
      <xdr:row>57</xdr:row>
      <xdr:rowOff>95250</xdr:rowOff>
    </xdr:to>
    <xdr:sp macro="" textlink="">
      <xdr:nvSpPr>
        <xdr:cNvPr id="188" name="フローチャート : 判断 187"/>
        <xdr:cNvSpPr/>
      </xdr:nvSpPr>
      <xdr:spPr>
        <a:xfrm>
          <a:off x="47752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63500</xdr:rowOff>
    </xdr:from>
    <xdr:to>
      <xdr:col>5</xdr:col>
      <xdr:colOff>549275</xdr:colOff>
      <xdr:row>54</xdr:row>
      <xdr:rowOff>114300</xdr:rowOff>
    </xdr:to>
    <xdr:cxnSp macro="">
      <xdr:nvCxnSpPr>
        <xdr:cNvPr id="189" name="直線コネクタ 188"/>
        <xdr:cNvCxnSpPr/>
      </xdr:nvCxnSpPr>
      <xdr:spPr>
        <a:xfrm>
          <a:off x="3098800" y="9321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88900</xdr:rowOff>
    </xdr:from>
    <xdr:to>
      <xdr:col>5</xdr:col>
      <xdr:colOff>600075</xdr:colOff>
      <xdr:row>57</xdr:row>
      <xdr:rowOff>19050</xdr:rowOff>
    </xdr:to>
    <xdr:sp macro="" textlink="">
      <xdr:nvSpPr>
        <xdr:cNvPr id="190" name="フローチャート : 判断 189"/>
        <xdr:cNvSpPr/>
      </xdr:nvSpPr>
      <xdr:spPr>
        <a:xfrm>
          <a:off x="39370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57</xdr:row>
      <xdr:rowOff>3827</xdr:rowOff>
    </xdr:from>
    <xdr:ext cx="736600" cy="259045"/>
    <xdr:sp macro="" textlink="">
      <xdr:nvSpPr>
        <xdr:cNvPr id="191" name="テキスト ボックス 190"/>
        <xdr:cNvSpPr txBox="1"/>
      </xdr:nvSpPr>
      <xdr:spPr>
        <a:xfrm>
          <a:off x="3606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50800</xdr:rowOff>
    </xdr:from>
    <xdr:to>
      <xdr:col>4</xdr:col>
      <xdr:colOff>346075</xdr:colOff>
      <xdr:row>54</xdr:row>
      <xdr:rowOff>63500</xdr:rowOff>
    </xdr:to>
    <xdr:cxnSp macro="">
      <xdr:nvCxnSpPr>
        <xdr:cNvPr id="192" name="直線コネクタ 191"/>
        <xdr:cNvCxnSpPr/>
      </xdr:nvCxnSpPr>
      <xdr:spPr>
        <a:xfrm>
          <a:off x="2209800" y="9309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146050</xdr:rowOff>
    </xdr:from>
    <xdr:to>
      <xdr:col>4</xdr:col>
      <xdr:colOff>396875</xdr:colOff>
      <xdr:row>56</xdr:row>
      <xdr:rowOff>76200</xdr:rowOff>
    </xdr:to>
    <xdr:sp macro="" textlink="">
      <xdr:nvSpPr>
        <xdr:cNvPr id="193" name="フローチャート : 判断 192"/>
        <xdr:cNvSpPr/>
      </xdr:nvSpPr>
      <xdr:spPr>
        <a:xfrm>
          <a:off x="30480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60977</xdr:rowOff>
    </xdr:from>
    <xdr:ext cx="762000" cy="259045"/>
    <xdr:sp macro="" textlink="">
      <xdr:nvSpPr>
        <xdr:cNvPr id="194" name="テキスト ボックス 193"/>
        <xdr:cNvSpPr txBox="1"/>
      </xdr:nvSpPr>
      <xdr:spPr>
        <a:xfrm>
          <a:off x="2717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146050</xdr:rowOff>
    </xdr:from>
    <xdr:to>
      <xdr:col>3</xdr:col>
      <xdr:colOff>142875</xdr:colOff>
      <xdr:row>54</xdr:row>
      <xdr:rowOff>50800</xdr:rowOff>
    </xdr:to>
    <xdr:cxnSp macro="">
      <xdr:nvCxnSpPr>
        <xdr:cNvPr id="195" name="直線コネクタ 194"/>
        <xdr:cNvCxnSpPr/>
      </xdr:nvCxnSpPr>
      <xdr:spPr>
        <a:xfrm>
          <a:off x="1320800" y="9232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107950</xdr:rowOff>
    </xdr:from>
    <xdr:to>
      <xdr:col>3</xdr:col>
      <xdr:colOff>193675</xdr:colOff>
      <xdr:row>56</xdr:row>
      <xdr:rowOff>38100</xdr:rowOff>
    </xdr:to>
    <xdr:sp macro="" textlink="">
      <xdr:nvSpPr>
        <xdr:cNvPr id="196" name="フローチャート : 判断 195"/>
        <xdr:cNvSpPr/>
      </xdr:nvSpPr>
      <xdr:spPr>
        <a:xfrm>
          <a:off x="2159000" y="953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22877</xdr:rowOff>
    </xdr:from>
    <xdr:ext cx="762000" cy="259045"/>
    <xdr:sp macro="" textlink="">
      <xdr:nvSpPr>
        <xdr:cNvPr id="197" name="テキスト ボックス 196"/>
        <xdr:cNvSpPr txBox="1"/>
      </xdr:nvSpPr>
      <xdr:spPr>
        <a:xfrm>
          <a:off x="1828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82550</xdr:rowOff>
    </xdr:from>
    <xdr:to>
      <xdr:col>1</xdr:col>
      <xdr:colOff>676275</xdr:colOff>
      <xdr:row>56</xdr:row>
      <xdr:rowOff>12700</xdr:rowOff>
    </xdr:to>
    <xdr:sp macro="" textlink="">
      <xdr:nvSpPr>
        <xdr:cNvPr id="198" name="フローチャート : 判断 197"/>
        <xdr:cNvSpPr/>
      </xdr:nvSpPr>
      <xdr:spPr>
        <a:xfrm>
          <a:off x="12700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168927</xdr:rowOff>
    </xdr:from>
    <xdr:ext cx="762000" cy="259045"/>
    <xdr:sp macro="" textlink="">
      <xdr:nvSpPr>
        <xdr:cNvPr id="199" name="テキスト ボックス 198"/>
        <xdr:cNvSpPr txBox="1"/>
      </xdr:nvSpPr>
      <xdr:spPr>
        <a:xfrm>
          <a:off x="939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54</xdr:row>
      <xdr:rowOff>76200</xdr:rowOff>
    </xdr:from>
    <xdr:to>
      <xdr:col>7</xdr:col>
      <xdr:colOff>66675</xdr:colOff>
      <xdr:row>55</xdr:row>
      <xdr:rowOff>6350</xdr:rowOff>
    </xdr:to>
    <xdr:sp macro="" textlink="">
      <xdr:nvSpPr>
        <xdr:cNvPr id="205" name="円/楕円 204"/>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53</xdr:row>
      <xdr:rowOff>92727</xdr:rowOff>
    </xdr:from>
    <xdr:ext cx="762000" cy="259045"/>
    <xdr:sp macro="" textlink="">
      <xdr:nvSpPr>
        <xdr:cNvPr id="206" name="扶助費該当値テキスト"/>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5.4</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63500</xdr:rowOff>
    </xdr:from>
    <xdr:to>
      <xdr:col>5</xdr:col>
      <xdr:colOff>600075</xdr:colOff>
      <xdr:row>54</xdr:row>
      <xdr:rowOff>165100</xdr:rowOff>
    </xdr:to>
    <xdr:sp macro="" textlink="">
      <xdr:nvSpPr>
        <xdr:cNvPr id="207" name="円/楕円 206"/>
        <xdr:cNvSpPr/>
      </xdr:nvSpPr>
      <xdr:spPr>
        <a:xfrm>
          <a:off x="39370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3827</xdr:rowOff>
    </xdr:from>
    <xdr:ext cx="736600" cy="259045"/>
    <xdr:sp macro="" textlink="">
      <xdr:nvSpPr>
        <xdr:cNvPr id="208" name="テキスト ボックス 207"/>
        <xdr:cNvSpPr txBox="1"/>
      </xdr:nvSpPr>
      <xdr:spPr>
        <a:xfrm>
          <a:off x="3606800" y="9090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12700</xdr:rowOff>
    </xdr:from>
    <xdr:to>
      <xdr:col>4</xdr:col>
      <xdr:colOff>396875</xdr:colOff>
      <xdr:row>54</xdr:row>
      <xdr:rowOff>114300</xdr:rowOff>
    </xdr:to>
    <xdr:sp macro="" textlink="">
      <xdr:nvSpPr>
        <xdr:cNvPr id="209" name="円/楕円 208"/>
        <xdr:cNvSpPr/>
      </xdr:nvSpPr>
      <xdr:spPr>
        <a:xfrm>
          <a:off x="3048000" y="927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52</xdr:row>
      <xdr:rowOff>124477</xdr:rowOff>
    </xdr:from>
    <xdr:ext cx="762000" cy="259045"/>
    <xdr:sp macro="" textlink="">
      <xdr:nvSpPr>
        <xdr:cNvPr id="210" name="テキスト ボックス 209"/>
        <xdr:cNvSpPr txBox="1"/>
      </xdr:nvSpPr>
      <xdr:spPr>
        <a:xfrm>
          <a:off x="2717800" y="903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4.9</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0</xdr:rowOff>
    </xdr:from>
    <xdr:to>
      <xdr:col>3</xdr:col>
      <xdr:colOff>193675</xdr:colOff>
      <xdr:row>54</xdr:row>
      <xdr:rowOff>101600</xdr:rowOff>
    </xdr:to>
    <xdr:sp macro="" textlink="">
      <xdr:nvSpPr>
        <xdr:cNvPr id="211" name="円/楕円 210"/>
        <xdr:cNvSpPr/>
      </xdr:nvSpPr>
      <xdr:spPr>
        <a:xfrm>
          <a:off x="2159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111777</xdr:rowOff>
    </xdr:from>
    <xdr:ext cx="762000" cy="259045"/>
    <xdr:sp macro="" textlink="">
      <xdr:nvSpPr>
        <xdr:cNvPr id="212" name="テキスト ボックス 211"/>
        <xdr:cNvSpPr txBox="1"/>
      </xdr:nvSpPr>
      <xdr:spPr>
        <a:xfrm>
          <a:off x="1828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95250</xdr:rowOff>
    </xdr:from>
    <xdr:to>
      <xdr:col>1</xdr:col>
      <xdr:colOff>676275</xdr:colOff>
      <xdr:row>54</xdr:row>
      <xdr:rowOff>25400</xdr:rowOff>
    </xdr:to>
    <xdr:sp macro="" textlink="">
      <xdr:nvSpPr>
        <xdr:cNvPr id="213" name="円/楕円 212"/>
        <xdr:cNvSpPr/>
      </xdr:nvSpPr>
      <xdr:spPr>
        <a:xfrm>
          <a:off x="1270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35577</xdr:rowOff>
    </xdr:from>
    <xdr:ext cx="762000" cy="259045"/>
    <xdr:sp macro="" textlink="">
      <xdr:nvSpPr>
        <xdr:cNvPr id="214" name="テキスト ボックス 213"/>
        <xdr:cNvSpPr txBox="1"/>
      </xdr:nvSpPr>
      <xdr:spPr>
        <a:xfrm>
          <a:off x="939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4.2</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80/100</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類似団体平均を上回っているのは、高齢化率の高い本町において国民健康保険事業、介護保険事業等への繰出金が多額になってきていることが要因として考えられる。</a:t>
          </a:r>
        </a:p>
        <a:p>
          <a:endParaRPr kumimoji="1" lang="ja-JP" altLang="en-US" sz="1300">
            <a:latin typeface="ＭＳ Ｐゴシック"/>
          </a:endParaRPr>
        </a:p>
      </xdr:txBody>
    </xdr:sp>
    <xdr:clientData/>
  </xdr:twoCellAnchor>
  <xdr:oneCellAnchor>
    <xdr:from>
      <xdr:col>18</xdr:col>
      <xdr:colOff>44450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29" name="直線コネクタ 228"/>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0" name="テキスト ボックス 229"/>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1" name="直線コネクタ 230"/>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2" name="テキスト ボックス 231"/>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3" name="直線コネクタ 232"/>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4" name="テキスト ボックス 233"/>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5" name="直線コネクタ 234"/>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6" name="テキスト ボックス 235"/>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7" name="直線コネクタ 236"/>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38" name="テキスト ボックス 237"/>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9" name="直線コネクタ 23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0" name="テキスト ボックス 239"/>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1"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153670</xdr:rowOff>
    </xdr:from>
    <xdr:to>
      <xdr:col>24</xdr:col>
      <xdr:colOff>31750</xdr:colOff>
      <xdr:row>61</xdr:row>
      <xdr:rowOff>8890</xdr:rowOff>
    </xdr:to>
    <xdr:cxnSp macro="">
      <xdr:nvCxnSpPr>
        <xdr:cNvPr id="242" name="直線コネクタ 241"/>
        <xdr:cNvCxnSpPr/>
      </xdr:nvCxnSpPr>
      <xdr:spPr>
        <a:xfrm flipV="1">
          <a:off x="16510000" y="924052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152417</xdr:rowOff>
    </xdr:from>
    <xdr:ext cx="762000" cy="259045"/>
    <xdr:sp macro="" textlink="">
      <xdr:nvSpPr>
        <xdr:cNvPr id="243" name="その他最小値テキスト"/>
        <xdr:cNvSpPr txBox="1"/>
      </xdr:nvSpPr>
      <xdr:spPr>
        <a:xfrm>
          <a:off x="16598900" y="1043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23</xdr:col>
      <xdr:colOff>628650</xdr:colOff>
      <xdr:row>61</xdr:row>
      <xdr:rowOff>8890</xdr:rowOff>
    </xdr:from>
    <xdr:to>
      <xdr:col>24</xdr:col>
      <xdr:colOff>120650</xdr:colOff>
      <xdr:row>61</xdr:row>
      <xdr:rowOff>8890</xdr:rowOff>
    </xdr:to>
    <xdr:cxnSp macro="">
      <xdr:nvCxnSpPr>
        <xdr:cNvPr id="244" name="直線コネクタ 243"/>
        <xdr:cNvCxnSpPr/>
      </xdr:nvCxnSpPr>
      <xdr:spPr>
        <a:xfrm>
          <a:off x="16421100" y="10467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68597</xdr:rowOff>
    </xdr:from>
    <xdr:ext cx="762000" cy="259045"/>
    <xdr:sp macro="" textlink="">
      <xdr:nvSpPr>
        <xdr:cNvPr id="245" name="その他最大値テキスト"/>
        <xdr:cNvSpPr txBox="1"/>
      </xdr:nvSpPr>
      <xdr:spPr>
        <a:xfrm>
          <a:off x="16598900" y="898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7.1</a:t>
          </a:r>
          <a:endParaRPr kumimoji="1" lang="ja-JP" altLang="en-US" sz="1000" b="1">
            <a:latin typeface="ＭＳ Ｐゴシック"/>
          </a:endParaRPr>
        </a:p>
      </xdr:txBody>
    </xdr:sp>
    <xdr:clientData/>
  </xdr:oneCellAnchor>
  <xdr:twoCellAnchor>
    <xdr:from>
      <xdr:col>23</xdr:col>
      <xdr:colOff>628650</xdr:colOff>
      <xdr:row>53</xdr:row>
      <xdr:rowOff>153670</xdr:rowOff>
    </xdr:from>
    <xdr:to>
      <xdr:col>24</xdr:col>
      <xdr:colOff>120650</xdr:colOff>
      <xdr:row>53</xdr:row>
      <xdr:rowOff>153670</xdr:rowOff>
    </xdr:to>
    <xdr:cxnSp macro="">
      <xdr:nvCxnSpPr>
        <xdr:cNvPr id="246" name="直線コネクタ 245"/>
        <xdr:cNvCxnSpPr/>
      </xdr:nvCxnSpPr>
      <xdr:spPr>
        <a:xfrm>
          <a:off x="16421100" y="9240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153670</xdr:rowOff>
    </xdr:from>
    <xdr:to>
      <xdr:col>24</xdr:col>
      <xdr:colOff>31750</xdr:colOff>
      <xdr:row>58</xdr:row>
      <xdr:rowOff>88900</xdr:rowOff>
    </xdr:to>
    <xdr:cxnSp macro="">
      <xdr:nvCxnSpPr>
        <xdr:cNvPr id="247" name="直線コネクタ 246"/>
        <xdr:cNvCxnSpPr/>
      </xdr:nvCxnSpPr>
      <xdr:spPr>
        <a:xfrm>
          <a:off x="15671800" y="992632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12717</xdr:rowOff>
    </xdr:from>
    <xdr:ext cx="762000" cy="259045"/>
    <xdr:sp macro="" textlink="">
      <xdr:nvSpPr>
        <xdr:cNvPr id="248" name="その他平均値テキスト"/>
        <xdr:cNvSpPr txBox="1"/>
      </xdr:nvSpPr>
      <xdr:spPr>
        <a:xfrm>
          <a:off x="16598900" y="9613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167640</xdr:rowOff>
    </xdr:from>
    <xdr:to>
      <xdr:col>24</xdr:col>
      <xdr:colOff>82550</xdr:colOff>
      <xdr:row>57</xdr:row>
      <xdr:rowOff>97790</xdr:rowOff>
    </xdr:to>
    <xdr:sp macro="" textlink="">
      <xdr:nvSpPr>
        <xdr:cNvPr id="249" name="フローチャート : 判断 248"/>
        <xdr:cNvSpPr/>
      </xdr:nvSpPr>
      <xdr:spPr>
        <a:xfrm>
          <a:off x="164592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138430</xdr:rowOff>
    </xdr:from>
    <xdr:to>
      <xdr:col>22</xdr:col>
      <xdr:colOff>565150</xdr:colOff>
      <xdr:row>57</xdr:row>
      <xdr:rowOff>153670</xdr:rowOff>
    </xdr:to>
    <xdr:cxnSp macro="">
      <xdr:nvCxnSpPr>
        <xdr:cNvPr id="250" name="直線コネクタ 249"/>
        <xdr:cNvCxnSpPr/>
      </xdr:nvCxnSpPr>
      <xdr:spPr>
        <a:xfrm>
          <a:off x="14782800" y="99110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137160</xdr:rowOff>
    </xdr:from>
    <xdr:to>
      <xdr:col>22</xdr:col>
      <xdr:colOff>615950</xdr:colOff>
      <xdr:row>57</xdr:row>
      <xdr:rowOff>67310</xdr:rowOff>
    </xdr:to>
    <xdr:sp macro="" textlink="">
      <xdr:nvSpPr>
        <xdr:cNvPr id="251" name="フローチャート : 判断 250"/>
        <xdr:cNvSpPr/>
      </xdr:nvSpPr>
      <xdr:spPr>
        <a:xfrm>
          <a:off x="156210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77487</xdr:rowOff>
    </xdr:from>
    <xdr:ext cx="736600" cy="259045"/>
    <xdr:sp macro="" textlink="">
      <xdr:nvSpPr>
        <xdr:cNvPr id="252" name="テキスト ボックス 251"/>
        <xdr:cNvSpPr txBox="1"/>
      </xdr:nvSpPr>
      <xdr:spPr>
        <a:xfrm>
          <a:off x="15290800" y="950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115570</xdr:rowOff>
    </xdr:from>
    <xdr:to>
      <xdr:col>21</xdr:col>
      <xdr:colOff>361950</xdr:colOff>
      <xdr:row>57</xdr:row>
      <xdr:rowOff>138430</xdr:rowOff>
    </xdr:to>
    <xdr:cxnSp macro="">
      <xdr:nvCxnSpPr>
        <xdr:cNvPr id="253" name="直線コネクタ 252"/>
        <xdr:cNvCxnSpPr/>
      </xdr:nvCxnSpPr>
      <xdr:spPr>
        <a:xfrm>
          <a:off x="13893800" y="98882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144780</xdr:rowOff>
    </xdr:from>
    <xdr:to>
      <xdr:col>21</xdr:col>
      <xdr:colOff>412750</xdr:colOff>
      <xdr:row>57</xdr:row>
      <xdr:rowOff>74930</xdr:rowOff>
    </xdr:to>
    <xdr:sp macro="" textlink="">
      <xdr:nvSpPr>
        <xdr:cNvPr id="254" name="フローチャート : 判断 253"/>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85107</xdr:rowOff>
    </xdr:from>
    <xdr:ext cx="762000" cy="259045"/>
    <xdr:sp macro="" textlink="">
      <xdr:nvSpPr>
        <xdr:cNvPr id="255" name="テキスト ボックス 254"/>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69850</xdr:rowOff>
    </xdr:from>
    <xdr:to>
      <xdr:col>20</xdr:col>
      <xdr:colOff>158750</xdr:colOff>
      <xdr:row>57</xdr:row>
      <xdr:rowOff>115570</xdr:rowOff>
    </xdr:to>
    <xdr:cxnSp macro="">
      <xdr:nvCxnSpPr>
        <xdr:cNvPr id="256" name="直線コネクタ 255"/>
        <xdr:cNvCxnSpPr/>
      </xdr:nvCxnSpPr>
      <xdr:spPr>
        <a:xfrm>
          <a:off x="13004800" y="98425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114300</xdr:rowOff>
    </xdr:from>
    <xdr:to>
      <xdr:col>20</xdr:col>
      <xdr:colOff>209550</xdr:colOff>
      <xdr:row>57</xdr:row>
      <xdr:rowOff>44450</xdr:rowOff>
    </xdr:to>
    <xdr:sp macro="" textlink="">
      <xdr:nvSpPr>
        <xdr:cNvPr id="257" name="フローチャート : 判断 256"/>
        <xdr:cNvSpPr/>
      </xdr:nvSpPr>
      <xdr:spPr>
        <a:xfrm>
          <a:off x="13843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54627</xdr:rowOff>
    </xdr:from>
    <xdr:ext cx="762000" cy="259045"/>
    <xdr:sp macro="" textlink="">
      <xdr:nvSpPr>
        <xdr:cNvPr id="258" name="テキスト ボックス 257"/>
        <xdr:cNvSpPr txBox="1"/>
      </xdr:nvSpPr>
      <xdr:spPr>
        <a:xfrm>
          <a:off x="13512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99060</xdr:rowOff>
    </xdr:from>
    <xdr:to>
      <xdr:col>19</xdr:col>
      <xdr:colOff>6350</xdr:colOff>
      <xdr:row>57</xdr:row>
      <xdr:rowOff>29210</xdr:rowOff>
    </xdr:to>
    <xdr:sp macro="" textlink="">
      <xdr:nvSpPr>
        <xdr:cNvPr id="259" name="フローチャート : 判断 258"/>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39387</xdr:rowOff>
    </xdr:from>
    <xdr:ext cx="762000" cy="259045"/>
    <xdr:sp macro="" textlink="">
      <xdr:nvSpPr>
        <xdr:cNvPr id="260" name="テキスト ボックス 259"/>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1" name="テキスト ボックス 260"/>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2" name="テキスト ボックス 261"/>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3" name="テキスト ボックス 262"/>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4" name="テキスト ボックス 263"/>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5" name="テキスト ボックス 264"/>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58</xdr:row>
      <xdr:rowOff>38100</xdr:rowOff>
    </xdr:from>
    <xdr:to>
      <xdr:col>24</xdr:col>
      <xdr:colOff>82550</xdr:colOff>
      <xdr:row>58</xdr:row>
      <xdr:rowOff>139700</xdr:rowOff>
    </xdr:to>
    <xdr:sp macro="" textlink="">
      <xdr:nvSpPr>
        <xdr:cNvPr id="266" name="円/楕円 265"/>
        <xdr:cNvSpPr/>
      </xdr:nvSpPr>
      <xdr:spPr>
        <a:xfrm>
          <a:off x="164592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10177</xdr:rowOff>
    </xdr:from>
    <xdr:ext cx="762000" cy="259045"/>
    <xdr:sp macro="" textlink="">
      <xdr:nvSpPr>
        <xdr:cNvPr id="267" name="その他該当値テキスト"/>
        <xdr:cNvSpPr txBox="1"/>
      </xdr:nvSpPr>
      <xdr:spPr>
        <a:xfrm>
          <a:off x="165989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102870</xdr:rowOff>
    </xdr:from>
    <xdr:to>
      <xdr:col>22</xdr:col>
      <xdr:colOff>615950</xdr:colOff>
      <xdr:row>58</xdr:row>
      <xdr:rowOff>33020</xdr:rowOff>
    </xdr:to>
    <xdr:sp macro="" textlink="">
      <xdr:nvSpPr>
        <xdr:cNvPr id="268" name="円/楕円 267"/>
        <xdr:cNvSpPr/>
      </xdr:nvSpPr>
      <xdr:spPr>
        <a:xfrm>
          <a:off x="15621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17797</xdr:rowOff>
    </xdr:from>
    <xdr:ext cx="736600" cy="259045"/>
    <xdr:sp macro="" textlink="">
      <xdr:nvSpPr>
        <xdr:cNvPr id="269" name="テキスト ボックス 268"/>
        <xdr:cNvSpPr txBox="1"/>
      </xdr:nvSpPr>
      <xdr:spPr>
        <a:xfrm>
          <a:off x="15290800" y="9961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16.1</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87630</xdr:rowOff>
    </xdr:from>
    <xdr:to>
      <xdr:col>21</xdr:col>
      <xdr:colOff>412750</xdr:colOff>
      <xdr:row>58</xdr:row>
      <xdr:rowOff>17780</xdr:rowOff>
    </xdr:to>
    <xdr:sp macro="" textlink="">
      <xdr:nvSpPr>
        <xdr:cNvPr id="270" name="円/楕円 269"/>
        <xdr:cNvSpPr/>
      </xdr:nvSpPr>
      <xdr:spPr>
        <a:xfrm>
          <a:off x="14732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2557</xdr:rowOff>
    </xdr:from>
    <xdr:ext cx="762000" cy="259045"/>
    <xdr:sp macro="" textlink="">
      <xdr:nvSpPr>
        <xdr:cNvPr id="271" name="テキスト ボックス 270"/>
        <xdr:cNvSpPr txBox="1"/>
      </xdr:nvSpPr>
      <xdr:spPr>
        <a:xfrm>
          <a:off x="14401800" y="994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64770</xdr:rowOff>
    </xdr:from>
    <xdr:to>
      <xdr:col>20</xdr:col>
      <xdr:colOff>209550</xdr:colOff>
      <xdr:row>57</xdr:row>
      <xdr:rowOff>166370</xdr:rowOff>
    </xdr:to>
    <xdr:sp macro="" textlink="">
      <xdr:nvSpPr>
        <xdr:cNvPr id="272" name="円/楕円 271"/>
        <xdr:cNvSpPr/>
      </xdr:nvSpPr>
      <xdr:spPr>
        <a:xfrm>
          <a:off x="13843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151147</xdr:rowOff>
    </xdr:from>
    <xdr:ext cx="762000" cy="259045"/>
    <xdr:sp macro="" textlink="">
      <xdr:nvSpPr>
        <xdr:cNvPr id="273" name="テキスト ボックス 272"/>
        <xdr:cNvSpPr txBox="1"/>
      </xdr:nvSpPr>
      <xdr:spPr>
        <a:xfrm>
          <a:off x="13512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18</xdr:col>
      <xdr:colOff>590550</xdr:colOff>
      <xdr:row>57</xdr:row>
      <xdr:rowOff>19050</xdr:rowOff>
    </xdr:from>
    <xdr:to>
      <xdr:col>19</xdr:col>
      <xdr:colOff>6350</xdr:colOff>
      <xdr:row>57</xdr:row>
      <xdr:rowOff>120650</xdr:rowOff>
    </xdr:to>
    <xdr:sp macro="" textlink="">
      <xdr:nvSpPr>
        <xdr:cNvPr id="274" name="円/楕円 273"/>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105427</xdr:rowOff>
    </xdr:from>
    <xdr:ext cx="762000" cy="259045"/>
    <xdr:sp macro="" textlink="">
      <xdr:nvSpPr>
        <xdr:cNvPr id="275" name="テキスト ボックス 274"/>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6" name="正方形/長方形 27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7" name="正方形/長方形 276"/>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8" name="正方形/長方形 277"/>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49/100</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9" name="正方形/長方形 278"/>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0" name="正方形/長方形 279"/>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1" name="正方形/長方形 280"/>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2" name="正方形/長方形 281"/>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3" name="正方形/長方形 282"/>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4" name="正方形/長方形 28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5" name="正方形/長方形 284"/>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6" name="テキスト ボックス 285"/>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27</a:t>
          </a:r>
          <a:r>
            <a:rPr kumimoji="1" lang="ja-JP" altLang="en-US" sz="1300">
              <a:latin typeface="ＭＳ Ｐゴシック"/>
            </a:rPr>
            <a:t>年度は過年度支出金等で一時減少したが、地方創生に伴うイベントや対する各団体への補助金、一部事務組合に対する負担金などが多くなったことにより増加したと思われる。</a:t>
          </a:r>
        </a:p>
        <a:p>
          <a:r>
            <a:rPr kumimoji="1" lang="ja-JP" altLang="en-US" sz="1300">
              <a:latin typeface="ＭＳ Ｐゴシック"/>
            </a:rPr>
            <a:t>　また、湯河原町真鶴町衛生組合負担金の負担金の増額が見込まれることから、今後上昇することが予想される。</a:t>
          </a:r>
        </a:p>
      </xdr:txBody>
    </xdr:sp>
    <xdr:clientData/>
  </xdr:twoCellAnchor>
  <xdr:oneCellAnchor>
    <xdr:from>
      <xdr:col>18</xdr:col>
      <xdr:colOff>44450</xdr:colOff>
      <xdr:row>29</xdr:row>
      <xdr:rowOff>107950</xdr:rowOff>
    </xdr:from>
    <xdr:ext cx="298543" cy="225703"/>
    <xdr:sp macro="" textlink="">
      <xdr:nvSpPr>
        <xdr:cNvPr id="287" name="テキスト ボックス 286"/>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8" name="直線コネクタ 287"/>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9" name="テキスト ボックス 288"/>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0" name="直線コネクタ 289"/>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1" name="テキスト ボックス 290"/>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2" name="直線コネクタ 291"/>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3" name="テキスト ボックス 292"/>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4" name="直線コネクタ 293"/>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5" name="テキスト ボックス 294"/>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6" name="直線コネクタ 295"/>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7" name="テキスト ボックス 296"/>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8" name="直線コネクタ 297"/>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9"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81280</xdr:rowOff>
    </xdr:from>
    <xdr:to>
      <xdr:col>24</xdr:col>
      <xdr:colOff>31750</xdr:colOff>
      <xdr:row>40</xdr:row>
      <xdr:rowOff>58420</xdr:rowOff>
    </xdr:to>
    <xdr:cxnSp macro="">
      <xdr:nvCxnSpPr>
        <xdr:cNvPr id="300" name="直線コネクタ 299"/>
        <xdr:cNvCxnSpPr/>
      </xdr:nvCxnSpPr>
      <xdr:spPr>
        <a:xfrm flipV="1">
          <a:off x="16510000" y="5910580"/>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30497</xdr:rowOff>
    </xdr:from>
    <xdr:ext cx="762000" cy="259045"/>
    <xdr:sp macro="" textlink="">
      <xdr:nvSpPr>
        <xdr:cNvPr id="301" name="補助費等最小値テキスト"/>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26.0</a:t>
          </a:r>
          <a:endParaRPr kumimoji="1" lang="ja-JP" altLang="en-US" sz="1000" b="1">
            <a:latin typeface="ＭＳ Ｐゴシック"/>
          </a:endParaRPr>
        </a:p>
      </xdr:txBody>
    </xdr:sp>
    <xdr:clientData/>
  </xdr:oneCellAnchor>
  <xdr:twoCellAnchor>
    <xdr:from>
      <xdr:col>23</xdr:col>
      <xdr:colOff>628650</xdr:colOff>
      <xdr:row>40</xdr:row>
      <xdr:rowOff>58420</xdr:rowOff>
    </xdr:from>
    <xdr:to>
      <xdr:col>24</xdr:col>
      <xdr:colOff>120650</xdr:colOff>
      <xdr:row>40</xdr:row>
      <xdr:rowOff>58420</xdr:rowOff>
    </xdr:to>
    <xdr:cxnSp macro="">
      <xdr:nvCxnSpPr>
        <xdr:cNvPr id="302" name="直線コネクタ 301"/>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167657</xdr:rowOff>
    </xdr:from>
    <xdr:ext cx="762000" cy="259045"/>
    <xdr:sp macro="" textlink="">
      <xdr:nvSpPr>
        <xdr:cNvPr id="303" name="補助費等最大値テキスト"/>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4.0</a:t>
          </a:r>
          <a:endParaRPr kumimoji="1" lang="ja-JP" altLang="en-US" sz="1000" b="1">
            <a:latin typeface="ＭＳ Ｐゴシック"/>
          </a:endParaRPr>
        </a:p>
      </xdr:txBody>
    </xdr:sp>
    <xdr:clientData/>
  </xdr:oneCellAnchor>
  <xdr:twoCellAnchor>
    <xdr:from>
      <xdr:col>23</xdr:col>
      <xdr:colOff>628650</xdr:colOff>
      <xdr:row>34</xdr:row>
      <xdr:rowOff>81280</xdr:rowOff>
    </xdr:from>
    <xdr:to>
      <xdr:col>24</xdr:col>
      <xdr:colOff>120650</xdr:colOff>
      <xdr:row>34</xdr:row>
      <xdr:rowOff>81280</xdr:rowOff>
    </xdr:to>
    <xdr:cxnSp macro="">
      <xdr:nvCxnSpPr>
        <xdr:cNvPr id="304" name="直線コネクタ 303"/>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81280</xdr:rowOff>
    </xdr:from>
    <xdr:to>
      <xdr:col>24</xdr:col>
      <xdr:colOff>31750</xdr:colOff>
      <xdr:row>36</xdr:row>
      <xdr:rowOff>154432</xdr:rowOff>
    </xdr:to>
    <xdr:cxnSp macro="">
      <xdr:nvCxnSpPr>
        <xdr:cNvPr id="305" name="直線コネクタ 304"/>
        <xdr:cNvCxnSpPr/>
      </xdr:nvCxnSpPr>
      <xdr:spPr>
        <a:xfrm>
          <a:off x="15671800" y="625348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98569</xdr:rowOff>
    </xdr:from>
    <xdr:ext cx="762000" cy="259045"/>
    <xdr:sp macro="" textlink="">
      <xdr:nvSpPr>
        <xdr:cNvPr id="306" name="補助費等平均値テキスト"/>
        <xdr:cNvSpPr txBox="1"/>
      </xdr:nvSpPr>
      <xdr:spPr>
        <a:xfrm>
          <a:off x="16598900" y="6270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126492</xdr:rowOff>
    </xdr:from>
    <xdr:to>
      <xdr:col>24</xdr:col>
      <xdr:colOff>82550</xdr:colOff>
      <xdr:row>37</xdr:row>
      <xdr:rowOff>56642</xdr:rowOff>
    </xdr:to>
    <xdr:sp macro="" textlink="">
      <xdr:nvSpPr>
        <xdr:cNvPr id="307" name="フローチャート : 判断 306"/>
        <xdr:cNvSpPr/>
      </xdr:nvSpPr>
      <xdr:spPr>
        <a:xfrm>
          <a:off x="164592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81280</xdr:rowOff>
    </xdr:from>
    <xdr:to>
      <xdr:col>22</xdr:col>
      <xdr:colOff>565150</xdr:colOff>
      <xdr:row>36</xdr:row>
      <xdr:rowOff>117856</xdr:rowOff>
    </xdr:to>
    <xdr:cxnSp macro="">
      <xdr:nvCxnSpPr>
        <xdr:cNvPr id="308" name="直線コネクタ 307"/>
        <xdr:cNvCxnSpPr/>
      </xdr:nvCxnSpPr>
      <xdr:spPr>
        <a:xfrm flipV="1">
          <a:off x="14782800" y="62534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103632</xdr:rowOff>
    </xdr:from>
    <xdr:to>
      <xdr:col>22</xdr:col>
      <xdr:colOff>615950</xdr:colOff>
      <xdr:row>37</xdr:row>
      <xdr:rowOff>33782</xdr:rowOff>
    </xdr:to>
    <xdr:sp macro="" textlink="">
      <xdr:nvSpPr>
        <xdr:cNvPr id="309" name="フローチャート : 判断 308"/>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18559</xdr:rowOff>
    </xdr:from>
    <xdr:ext cx="736600" cy="259045"/>
    <xdr:sp macro="" textlink="">
      <xdr:nvSpPr>
        <xdr:cNvPr id="310" name="テキスト ボックス 309"/>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twoCellAnchor>
    <xdr:from>
      <xdr:col>20</xdr:col>
      <xdr:colOff>158750</xdr:colOff>
      <xdr:row>35</xdr:row>
      <xdr:rowOff>170434</xdr:rowOff>
    </xdr:from>
    <xdr:to>
      <xdr:col>21</xdr:col>
      <xdr:colOff>361950</xdr:colOff>
      <xdr:row>36</xdr:row>
      <xdr:rowOff>117856</xdr:rowOff>
    </xdr:to>
    <xdr:cxnSp macro="">
      <xdr:nvCxnSpPr>
        <xdr:cNvPr id="311" name="直線コネクタ 310"/>
        <xdr:cNvCxnSpPr/>
      </xdr:nvCxnSpPr>
      <xdr:spPr>
        <a:xfrm>
          <a:off x="13893800" y="617118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89916</xdr:rowOff>
    </xdr:from>
    <xdr:to>
      <xdr:col>21</xdr:col>
      <xdr:colOff>412750</xdr:colOff>
      <xdr:row>37</xdr:row>
      <xdr:rowOff>20066</xdr:rowOff>
    </xdr:to>
    <xdr:sp macro="" textlink="">
      <xdr:nvSpPr>
        <xdr:cNvPr id="312" name="フローチャート : 判断 311"/>
        <xdr:cNvSpPr/>
      </xdr:nvSpPr>
      <xdr:spPr>
        <a:xfrm>
          <a:off x="14732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4843</xdr:rowOff>
    </xdr:from>
    <xdr:ext cx="762000" cy="259045"/>
    <xdr:sp macro="" textlink="">
      <xdr:nvSpPr>
        <xdr:cNvPr id="313" name="テキスト ボックス 312"/>
        <xdr:cNvSpPr txBox="1"/>
      </xdr:nvSpPr>
      <xdr:spPr>
        <a:xfrm>
          <a:off x="14401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170434</xdr:rowOff>
    </xdr:from>
    <xdr:to>
      <xdr:col>20</xdr:col>
      <xdr:colOff>158750</xdr:colOff>
      <xdr:row>36</xdr:row>
      <xdr:rowOff>81280</xdr:rowOff>
    </xdr:to>
    <xdr:cxnSp macro="">
      <xdr:nvCxnSpPr>
        <xdr:cNvPr id="314" name="直線コネクタ 313"/>
        <xdr:cNvCxnSpPr/>
      </xdr:nvCxnSpPr>
      <xdr:spPr>
        <a:xfrm flipV="1">
          <a:off x="13004800" y="617118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85344</xdr:rowOff>
    </xdr:from>
    <xdr:to>
      <xdr:col>20</xdr:col>
      <xdr:colOff>209550</xdr:colOff>
      <xdr:row>37</xdr:row>
      <xdr:rowOff>15494</xdr:rowOff>
    </xdr:to>
    <xdr:sp macro="" textlink="">
      <xdr:nvSpPr>
        <xdr:cNvPr id="315" name="フローチャート : 判断 314"/>
        <xdr:cNvSpPr/>
      </xdr:nvSpPr>
      <xdr:spPr>
        <a:xfrm>
          <a:off x="13843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271</xdr:rowOff>
    </xdr:from>
    <xdr:ext cx="762000" cy="259045"/>
    <xdr:sp macro="" textlink="">
      <xdr:nvSpPr>
        <xdr:cNvPr id="316" name="テキスト ボックス 315"/>
        <xdr:cNvSpPr txBox="1"/>
      </xdr:nvSpPr>
      <xdr:spPr>
        <a:xfrm>
          <a:off x="13512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80772</xdr:rowOff>
    </xdr:from>
    <xdr:to>
      <xdr:col>19</xdr:col>
      <xdr:colOff>6350</xdr:colOff>
      <xdr:row>37</xdr:row>
      <xdr:rowOff>10922</xdr:rowOff>
    </xdr:to>
    <xdr:sp macro="" textlink="">
      <xdr:nvSpPr>
        <xdr:cNvPr id="317" name="フローチャート : 判断 316"/>
        <xdr:cNvSpPr/>
      </xdr:nvSpPr>
      <xdr:spPr>
        <a:xfrm>
          <a:off x="12954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167149</xdr:rowOff>
    </xdr:from>
    <xdr:ext cx="762000" cy="259045"/>
    <xdr:sp macro="" textlink="">
      <xdr:nvSpPr>
        <xdr:cNvPr id="318" name="テキスト ボックス 317"/>
        <xdr:cNvSpPr txBox="1"/>
      </xdr:nvSpPr>
      <xdr:spPr>
        <a:xfrm>
          <a:off x="12623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19" name="テキスト ボックス 318"/>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0" name="テキスト ボックス 319"/>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1" name="テキスト ボックス 320"/>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2" name="テキスト ボックス 321"/>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3" name="テキスト ボックス 322"/>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36</xdr:row>
      <xdr:rowOff>103632</xdr:rowOff>
    </xdr:from>
    <xdr:to>
      <xdr:col>24</xdr:col>
      <xdr:colOff>82550</xdr:colOff>
      <xdr:row>37</xdr:row>
      <xdr:rowOff>33782</xdr:rowOff>
    </xdr:to>
    <xdr:sp macro="" textlink="">
      <xdr:nvSpPr>
        <xdr:cNvPr id="324" name="円/楕円 323"/>
        <xdr:cNvSpPr/>
      </xdr:nvSpPr>
      <xdr:spPr>
        <a:xfrm>
          <a:off x="164592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120159</xdr:rowOff>
    </xdr:from>
    <xdr:ext cx="762000" cy="259045"/>
    <xdr:sp macro="" textlink="">
      <xdr:nvSpPr>
        <xdr:cNvPr id="325" name="補助費等該当値テキスト"/>
        <xdr:cNvSpPr txBox="1"/>
      </xdr:nvSpPr>
      <xdr:spPr>
        <a:xfrm>
          <a:off x="16598900" y="612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30480</xdr:rowOff>
    </xdr:from>
    <xdr:to>
      <xdr:col>22</xdr:col>
      <xdr:colOff>615950</xdr:colOff>
      <xdr:row>36</xdr:row>
      <xdr:rowOff>132080</xdr:rowOff>
    </xdr:to>
    <xdr:sp macro="" textlink="">
      <xdr:nvSpPr>
        <xdr:cNvPr id="326" name="円/楕円 325"/>
        <xdr:cNvSpPr/>
      </xdr:nvSpPr>
      <xdr:spPr>
        <a:xfrm>
          <a:off x="15621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142257</xdr:rowOff>
    </xdr:from>
    <xdr:ext cx="736600" cy="259045"/>
    <xdr:sp macro="" textlink="">
      <xdr:nvSpPr>
        <xdr:cNvPr id="327" name="テキスト ボックス 326"/>
        <xdr:cNvSpPr txBox="1"/>
      </xdr:nvSpPr>
      <xdr:spPr>
        <a:xfrm>
          <a:off x="15290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67056</xdr:rowOff>
    </xdr:from>
    <xdr:to>
      <xdr:col>21</xdr:col>
      <xdr:colOff>412750</xdr:colOff>
      <xdr:row>36</xdr:row>
      <xdr:rowOff>168656</xdr:rowOff>
    </xdr:to>
    <xdr:sp macro="" textlink="">
      <xdr:nvSpPr>
        <xdr:cNvPr id="328" name="円/楕円 327"/>
        <xdr:cNvSpPr/>
      </xdr:nvSpPr>
      <xdr:spPr>
        <a:xfrm>
          <a:off x="14732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7383</xdr:rowOff>
    </xdr:from>
    <xdr:ext cx="762000" cy="259045"/>
    <xdr:sp macro="" textlink="">
      <xdr:nvSpPr>
        <xdr:cNvPr id="329" name="テキスト ボックス 328"/>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119634</xdr:rowOff>
    </xdr:from>
    <xdr:to>
      <xdr:col>20</xdr:col>
      <xdr:colOff>209550</xdr:colOff>
      <xdr:row>36</xdr:row>
      <xdr:rowOff>49784</xdr:rowOff>
    </xdr:to>
    <xdr:sp macro="" textlink="">
      <xdr:nvSpPr>
        <xdr:cNvPr id="330" name="円/楕円 329"/>
        <xdr:cNvSpPr/>
      </xdr:nvSpPr>
      <xdr:spPr>
        <a:xfrm>
          <a:off x="13843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59961</xdr:rowOff>
    </xdr:from>
    <xdr:ext cx="762000" cy="259045"/>
    <xdr:sp macro="" textlink="">
      <xdr:nvSpPr>
        <xdr:cNvPr id="331" name="テキスト ボックス 330"/>
        <xdr:cNvSpPr txBox="1"/>
      </xdr:nvSpPr>
      <xdr:spPr>
        <a:xfrm>
          <a:off x="13512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30480</xdr:rowOff>
    </xdr:from>
    <xdr:to>
      <xdr:col>19</xdr:col>
      <xdr:colOff>6350</xdr:colOff>
      <xdr:row>36</xdr:row>
      <xdr:rowOff>132080</xdr:rowOff>
    </xdr:to>
    <xdr:sp macro="" textlink="">
      <xdr:nvSpPr>
        <xdr:cNvPr id="332" name="円/楕円 331"/>
        <xdr:cNvSpPr/>
      </xdr:nvSpPr>
      <xdr:spPr>
        <a:xfrm>
          <a:off x="12954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142257</xdr:rowOff>
    </xdr:from>
    <xdr:ext cx="762000" cy="259045"/>
    <xdr:sp macro="" textlink="">
      <xdr:nvSpPr>
        <xdr:cNvPr id="333" name="テキスト ボックス 332"/>
        <xdr:cNvSpPr txBox="1"/>
      </xdr:nvSpPr>
      <xdr:spPr>
        <a:xfrm>
          <a:off x="12623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4" name="正方形/長方形 333"/>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5" name="正方形/長方形 334"/>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6" name="正方形/長方形 335"/>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42/100</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7" name="正方形/長方形 336"/>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8" name="正方形/長方形 337"/>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39" name="正方形/長方形 338"/>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0" name="正方形/長方形 339"/>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17.0</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1" name="正方形/長方形 340"/>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2" name="正方形/長方形 341"/>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3" name="正方形/長方形 342"/>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4" name="テキスト ボックス 343"/>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地方債の発行抑制や、過去に借り入れた高利率の起債償還の終了により、減少傾向にあり、昨年度の類似団体平均より下回った。</a:t>
          </a:r>
          <a:endParaRPr kumimoji="1" lang="en-US" altLang="ja-JP" sz="1300">
            <a:latin typeface="ＭＳ Ｐゴシック"/>
          </a:endParaRPr>
        </a:p>
        <a:p>
          <a:r>
            <a:rPr kumimoji="1" lang="ja-JP" altLang="en-US" sz="1300">
              <a:latin typeface="ＭＳ Ｐゴシック"/>
            </a:rPr>
            <a:t>　今後も事業の取捨選択を的確に実施し、財政の健全化に努める必要がある。</a:t>
          </a:r>
        </a:p>
        <a:p>
          <a:endParaRPr kumimoji="1" lang="ja-JP" altLang="en-US" sz="1300">
            <a:latin typeface="ＭＳ Ｐゴシック"/>
          </a:endParaRPr>
        </a:p>
      </xdr:txBody>
    </xdr:sp>
    <xdr:clientData/>
  </xdr:twoCellAnchor>
  <xdr:oneCellAnchor>
    <xdr:from>
      <xdr:col>1</xdr:col>
      <xdr:colOff>28575</xdr:colOff>
      <xdr:row>69</xdr:row>
      <xdr:rowOff>107950</xdr:rowOff>
    </xdr:from>
    <xdr:ext cx="298543" cy="225703"/>
    <xdr:sp macro="" textlink="">
      <xdr:nvSpPr>
        <xdr:cNvPr id="345" name="テキスト ボックス 344"/>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6" name="直線コネクタ 345"/>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7" name="テキスト ボックス 346"/>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48" name="直線コネクタ 347"/>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49" name="テキスト ボックス 348"/>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0" name="直線コネクタ 349"/>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1" name="テキスト ボックス 350"/>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2" name="直線コネクタ 351"/>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3" name="テキスト ボックス 352"/>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4" name="直線コネクタ 353"/>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5" name="テキスト ボックス 354"/>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56" name="直線コネクタ 355"/>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57" name="テキスト ボックス 356"/>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59" name="テキスト ボックス 358"/>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62230</xdr:rowOff>
    </xdr:from>
    <xdr:to>
      <xdr:col>7</xdr:col>
      <xdr:colOff>15875</xdr:colOff>
      <xdr:row>81</xdr:row>
      <xdr:rowOff>123189</xdr:rowOff>
    </xdr:to>
    <xdr:cxnSp macro="">
      <xdr:nvCxnSpPr>
        <xdr:cNvPr id="361" name="直線コネクタ 360"/>
        <xdr:cNvCxnSpPr/>
      </xdr:nvCxnSpPr>
      <xdr:spPr>
        <a:xfrm flipV="1">
          <a:off x="4826000" y="12578080"/>
          <a:ext cx="0" cy="1432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95266</xdr:rowOff>
    </xdr:from>
    <xdr:ext cx="762000" cy="259045"/>
    <xdr:sp macro="" textlink="">
      <xdr:nvSpPr>
        <xdr:cNvPr id="362" name="公債費最小値テキスト"/>
        <xdr:cNvSpPr txBox="1"/>
      </xdr:nvSpPr>
      <xdr:spPr>
        <a:xfrm>
          <a:off x="4914900" y="1398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24.7</a:t>
          </a:r>
          <a:endParaRPr kumimoji="1" lang="ja-JP" altLang="en-US" sz="1000" b="1">
            <a:latin typeface="ＭＳ Ｐゴシック"/>
          </a:endParaRPr>
        </a:p>
      </xdr:txBody>
    </xdr:sp>
    <xdr:clientData/>
  </xdr:oneCellAnchor>
  <xdr:twoCellAnchor>
    <xdr:from>
      <xdr:col>6</xdr:col>
      <xdr:colOff>612775</xdr:colOff>
      <xdr:row>81</xdr:row>
      <xdr:rowOff>123189</xdr:rowOff>
    </xdr:from>
    <xdr:to>
      <xdr:col>7</xdr:col>
      <xdr:colOff>104775</xdr:colOff>
      <xdr:row>81</xdr:row>
      <xdr:rowOff>123189</xdr:rowOff>
    </xdr:to>
    <xdr:cxnSp macro="">
      <xdr:nvCxnSpPr>
        <xdr:cNvPr id="363" name="直線コネクタ 362"/>
        <xdr:cNvCxnSpPr/>
      </xdr:nvCxnSpPr>
      <xdr:spPr>
        <a:xfrm>
          <a:off x="4737100" y="1401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148607</xdr:rowOff>
    </xdr:from>
    <xdr:ext cx="762000" cy="259045"/>
    <xdr:sp macro="" textlink="">
      <xdr:nvSpPr>
        <xdr:cNvPr id="364" name="公債費最大値テキスト"/>
        <xdr:cNvSpPr txBox="1"/>
      </xdr:nvSpPr>
      <xdr:spPr>
        <a:xfrm>
          <a:off x="4914900" y="1232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a:t>
          </a:r>
          <a:endParaRPr kumimoji="1" lang="ja-JP" altLang="en-US" sz="1000" b="1">
            <a:latin typeface="ＭＳ Ｐゴシック"/>
          </a:endParaRPr>
        </a:p>
      </xdr:txBody>
    </xdr:sp>
    <xdr:clientData/>
  </xdr:oneCellAnchor>
  <xdr:twoCellAnchor>
    <xdr:from>
      <xdr:col>6</xdr:col>
      <xdr:colOff>612775</xdr:colOff>
      <xdr:row>73</xdr:row>
      <xdr:rowOff>62230</xdr:rowOff>
    </xdr:from>
    <xdr:to>
      <xdr:col>7</xdr:col>
      <xdr:colOff>104775</xdr:colOff>
      <xdr:row>73</xdr:row>
      <xdr:rowOff>62230</xdr:rowOff>
    </xdr:to>
    <xdr:cxnSp macro="">
      <xdr:nvCxnSpPr>
        <xdr:cNvPr id="365" name="直線コネクタ 364"/>
        <xdr:cNvCxnSpPr/>
      </xdr:nvCxnSpPr>
      <xdr:spPr>
        <a:xfrm>
          <a:off x="4737100" y="12578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76</xdr:row>
      <xdr:rowOff>58420</xdr:rowOff>
    </xdr:from>
    <xdr:to>
      <xdr:col>7</xdr:col>
      <xdr:colOff>15875</xdr:colOff>
      <xdr:row>76</xdr:row>
      <xdr:rowOff>66039</xdr:rowOff>
    </xdr:to>
    <xdr:cxnSp macro="">
      <xdr:nvCxnSpPr>
        <xdr:cNvPr id="366" name="直線コネクタ 365"/>
        <xdr:cNvCxnSpPr/>
      </xdr:nvCxnSpPr>
      <xdr:spPr>
        <a:xfrm flipV="1">
          <a:off x="3987800" y="130886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71138</xdr:rowOff>
    </xdr:from>
    <xdr:ext cx="762000" cy="259045"/>
    <xdr:sp macro="" textlink="">
      <xdr:nvSpPr>
        <xdr:cNvPr id="367" name="公債費平均値テキスト"/>
        <xdr:cNvSpPr txBox="1"/>
      </xdr:nvSpPr>
      <xdr:spPr>
        <a:xfrm>
          <a:off x="4914900" y="13101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6</xdr:col>
      <xdr:colOff>650875</xdr:colOff>
      <xdr:row>76</xdr:row>
      <xdr:rowOff>99061</xdr:rowOff>
    </xdr:from>
    <xdr:to>
      <xdr:col>7</xdr:col>
      <xdr:colOff>66675</xdr:colOff>
      <xdr:row>77</xdr:row>
      <xdr:rowOff>29211</xdr:rowOff>
    </xdr:to>
    <xdr:sp macro="" textlink="">
      <xdr:nvSpPr>
        <xdr:cNvPr id="368" name="フローチャート : 判断 367"/>
        <xdr:cNvSpPr/>
      </xdr:nvSpPr>
      <xdr:spPr>
        <a:xfrm>
          <a:off x="4775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76</xdr:row>
      <xdr:rowOff>66039</xdr:rowOff>
    </xdr:from>
    <xdr:to>
      <xdr:col>5</xdr:col>
      <xdr:colOff>549275</xdr:colOff>
      <xdr:row>77</xdr:row>
      <xdr:rowOff>31750</xdr:rowOff>
    </xdr:to>
    <xdr:cxnSp macro="">
      <xdr:nvCxnSpPr>
        <xdr:cNvPr id="369" name="直線コネクタ 368"/>
        <xdr:cNvCxnSpPr/>
      </xdr:nvCxnSpPr>
      <xdr:spPr>
        <a:xfrm flipV="1">
          <a:off x="3098800" y="13096239"/>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76</xdr:row>
      <xdr:rowOff>30480</xdr:rowOff>
    </xdr:from>
    <xdr:to>
      <xdr:col>5</xdr:col>
      <xdr:colOff>600075</xdr:colOff>
      <xdr:row>76</xdr:row>
      <xdr:rowOff>132080</xdr:rowOff>
    </xdr:to>
    <xdr:sp macro="" textlink="">
      <xdr:nvSpPr>
        <xdr:cNvPr id="370" name="フローチャート : 判断 369"/>
        <xdr:cNvSpPr/>
      </xdr:nvSpPr>
      <xdr:spPr>
        <a:xfrm>
          <a:off x="3937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116857</xdr:rowOff>
    </xdr:from>
    <xdr:ext cx="736600" cy="259045"/>
    <xdr:sp macro="" textlink="">
      <xdr:nvSpPr>
        <xdr:cNvPr id="371" name="テキスト ボックス 370"/>
        <xdr:cNvSpPr txBox="1"/>
      </xdr:nvSpPr>
      <xdr:spPr>
        <a:xfrm>
          <a:off x="3606800" y="13147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31750</xdr:rowOff>
    </xdr:from>
    <xdr:to>
      <xdr:col>4</xdr:col>
      <xdr:colOff>346075</xdr:colOff>
      <xdr:row>77</xdr:row>
      <xdr:rowOff>168911</xdr:rowOff>
    </xdr:to>
    <xdr:cxnSp macro="">
      <xdr:nvCxnSpPr>
        <xdr:cNvPr id="372" name="直線コネクタ 371"/>
        <xdr:cNvCxnSpPr/>
      </xdr:nvCxnSpPr>
      <xdr:spPr>
        <a:xfrm flipV="1">
          <a:off x="2209800" y="13233400"/>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76</xdr:row>
      <xdr:rowOff>144780</xdr:rowOff>
    </xdr:from>
    <xdr:to>
      <xdr:col>4</xdr:col>
      <xdr:colOff>396875</xdr:colOff>
      <xdr:row>77</xdr:row>
      <xdr:rowOff>74930</xdr:rowOff>
    </xdr:to>
    <xdr:sp macro="" textlink="">
      <xdr:nvSpPr>
        <xdr:cNvPr id="373" name="フローチャート : 判断 372"/>
        <xdr:cNvSpPr/>
      </xdr:nvSpPr>
      <xdr:spPr>
        <a:xfrm>
          <a:off x="3048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85107</xdr:rowOff>
    </xdr:from>
    <xdr:ext cx="762000" cy="259045"/>
    <xdr:sp macro="" textlink="">
      <xdr:nvSpPr>
        <xdr:cNvPr id="374" name="テキスト ボックス 373"/>
        <xdr:cNvSpPr txBox="1"/>
      </xdr:nvSpPr>
      <xdr:spPr>
        <a:xfrm>
          <a:off x="2717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168911</xdr:rowOff>
    </xdr:from>
    <xdr:to>
      <xdr:col>3</xdr:col>
      <xdr:colOff>142875</xdr:colOff>
      <xdr:row>78</xdr:row>
      <xdr:rowOff>50800</xdr:rowOff>
    </xdr:to>
    <xdr:cxnSp macro="">
      <xdr:nvCxnSpPr>
        <xdr:cNvPr id="375" name="直線コネクタ 374"/>
        <xdr:cNvCxnSpPr/>
      </xdr:nvCxnSpPr>
      <xdr:spPr>
        <a:xfrm flipV="1">
          <a:off x="1320800" y="1337056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76</xdr:row>
      <xdr:rowOff>160020</xdr:rowOff>
    </xdr:from>
    <xdr:to>
      <xdr:col>3</xdr:col>
      <xdr:colOff>193675</xdr:colOff>
      <xdr:row>77</xdr:row>
      <xdr:rowOff>90170</xdr:rowOff>
    </xdr:to>
    <xdr:sp macro="" textlink="">
      <xdr:nvSpPr>
        <xdr:cNvPr id="376" name="フローチャート : 判断 375"/>
        <xdr:cNvSpPr/>
      </xdr:nvSpPr>
      <xdr:spPr>
        <a:xfrm>
          <a:off x="2159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100347</xdr:rowOff>
    </xdr:from>
    <xdr:ext cx="762000" cy="259045"/>
    <xdr:sp macro="" textlink="">
      <xdr:nvSpPr>
        <xdr:cNvPr id="377" name="テキスト ボックス 376"/>
        <xdr:cNvSpPr txBox="1"/>
      </xdr:nvSpPr>
      <xdr:spPr>
        <a:xfrm>
          <a:off x="1828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19050</xdr:rowOff>
    </xdr:from>
    <xdr:to>
      <xdr:col>1</xdr:col>
      <xdr:colOff>676275</xdr:colOff>
      <xdr:row>77</xdr:row>
      <xdr:rowOff>120650</xdr:rowOff>
    </xdr:to>
    <xdr:sp macro="" textlink="">
      <xdr:nvSpPr>
        <xdr:cNvPr id="378" name="フローチャート : 判断 377"/>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130827</xdr:rowOff>
    </xdr:from>
    <xdr:ext cx="762000" cy="259045"/>
    <xdr:sp macro="" textlink="">
      <xdr:nvSpPr>
        <xdr:cNvPr id="379" name="テキスト ボックス 378"/>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15.0</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0" name="テキスト ボックス 37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1" name="テキスト ボックス 38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2" name="テキスト ボックス 38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3" name="テキスト ボックス 38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4" name="テキスト ボックス 38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76</xdr:row>
      <xdr:rowOff>7620</xdr:rowOff>
    </xdr:from>
    <xdr:to>
      <xdr:col>7</xdr:col>
      <xdr:colOff>66675</xdr:colOff>
      <xdr:row>76</xdr:row>
      <xdr:rowOff>109220</xdr:rowOff>
    </xdr:to>
    <xdr:sp macro="" textlink="">
      <xdr:nvSpPr>
        <xdr:cNvPr id="385" name="円/楕円 384"/>
        <xdr:cNvSpPr/>
      </xdr:nvSpPr>
      <xdr:spPr>
        <a:xfrm>
          <a:off x="47752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24147</xdr:rowOff>
    </xdr:from>
    <xdr:ext cx="762000" cy="259045"/>
    <xdr:sp macro="" textlink="">
      <xdr:nvSpPr>
        <xdr:cNvPr id="386" name="公債費該当値テキスト"/>
        <xdr:cNvSpPr txBox="1"/>
      </xdr:nvSpPr>
      <xdr:spPr>
        <a:xfrm>
          <a:off x="49149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12.6</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15239</xdr:rowOff>
    </xdr:from>
    <xdr:to>
      <xdr:col>5</xdr:col>
      <xdr:colOff>600075</xdr:colOff>
      <xdr:row>76</xdr:row>
      <xdr:rowOff>116839</xdr:rowOff>
    </xdr:to>
    <xdr:sp macro="" textlink="">
      <xdr:nvSpPr>
        <xdr:cNvPr id="387" name="円/楕円 386"/>
        <xdr:cNvSpPr/>
      </xdr:nvSpPr>
      <xdr:spPr>
        <a:xfrm>
          <a:off x="3937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74</xdr:row>
      <xdr:rowOff>127017</xdr:rowOff>
    </xdr:from>
    <xdr:ext cx="736600" cy="259045"/>
    <xdr:sp macro="" textlink="">
      <xdr:nvSpPr>
        <xdr:cNvPr id="388" name="テキスト ボックス 387"/>
        <xdr:cNvSpPr txBox="1"/>
      </xdr:nvSpPr>
      <xdr:spPr>
        <a:xfrm>
          <a:off x="3606800" y="1281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a:t>
          </a:r>
          <a:endParaRPr kumimoji="1" lang="ja-JP" altLang="en-US" sz="1000" b="1">
            <a:solidFill>
              <a:srgbClr val="FF0000"/>
            </a:solidFill>
            <a:latin typeface="ＭＳ Ｐゴシック"/>
          </a:endParaRPr>
        </a:p>
      </xdr:txBody>
    </xdr:sp>
    <xdr:clientData/>
  </xdr:oneCellAnchor>
  <xdr:twoCellAnchor>
    <xdr:from>
      <xdr:col>4</xdr:col>
      <xdr:colOff>295275</xdr:colOff>
      <xdr:row>76</xdr:row>
      <xdr:rowOff>152400</xdr:rowOff>
    </xdr:from>
    <xdr:to>
      <xdr:col>4</xdr:col>
      <xdr:colOff>396875</xdr:colOff>
      <xdr:row>77</xdr:row>
      <xdr:rowOff>82550</xdr:rowOff>
    </xdr:to>
    <xdr:sp macro="" textlink="">
      <xdr:nvSpPr>
        <xdr:cNvPr id="389" name="円/楕円 388"/>
        <xdr:cNvSpPr/>
      </xdr:nvSpPr>
      <xdr:spPr>
        <a:xfrm>
          <a:off x="3048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77</xdr:row>
      <xdr:rowOff>67327</xdr:rowOff>
    </xdr:from>
    <xdr:ext cx="762000" cy="259045"/>
    <xdr:sp macro="" textlink="">
      <xdr:nvSpPr>
        <xdr:cNvPr id="390" name="テキスト ボックス 389"/>
        <xdr:cNvSpPr txBox="1"/>
      </xdr:nvSpPr>
      <xdr:spPr>
        <a:xfrm>
          <a:off x="2717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14.5</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118111</xdr:rowOff>
    </xdr:from>
    <xdr:to>
      <xdr:col>3</xdr:col>
      <xdr:colOff>193675</xdr:colOff>
      <xdr:row>78</xdr:row>
      <xdr:rowOff>48261</xdr:rowOff>
    </xdr:to>
    <xdr:sp macro="" textlink="">
      <xdr:nvSpPr>
        <xdr:cNvPr id="391" name="円/楕円 390"/>
        <xdr:cNvSpPr/>
      </xdr:nvSpPr>
      <xdr:spPr>
        <a:xfrm>
          <a:off x="2159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33038</xdr:rowOff>
    </xdr:from>
    <xdr:ext cx="762000" cy="259045"/>
    <xdr:sp macro="" textlink="">
      <xdr:nvSpPr>
        <xdr:cNvPr id="392" name="テキスト ボックス 391"/>
        <xdr:cNvSpPr txBox="1"/>
      </xdr:nvSpPr>
      <xdr:spPr>
        <a:xfrm>
          <a:off x="18288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0</xdr:rowOff>
    </xdr:from>
    <xdr:to>
      <xdr:col>1</xdr:col>
      <xdr:colOff>676275</xdr:colOff>
      <xdr:row>78</xdr:row>
      <xdr:rowOff>101600</xdr:rowOff>
    </xdr:to>
    <xdr:sp macro="" textlink="">
      <xdr:nvSpPr>
        <xdr:cNvPr id="393" name="円/楕円 392"/>
        <xdr:cNvSpPr/>
      </xdr:nvSpPr>
      <xdr:spPr>
        <a:xfrm>
          <a:off x="1270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86377</xdr:rowOff>
    </xdr:from>
    <xdr:ext cx="762000" cy="259045"/>
    <xdr:sp macro="" textlink="">
      <xdr:nvSpPr>
        <xdr:cNvPr id="394" name="テキスト ボックス 393"/>
        <xdr:cNvSpPr txBox="1"/>
      </xdr:nvSpPr>
      <xdr:spPr>
        <a:xfrm>
          <a:off x="939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5" name="正方形/長方形 39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6" name="正方形/長方形 39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7" name="正方形/長方形 39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97/100</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8" name="正方形/長方形 39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9" name="正方形/長方形 39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0" name="正方形/長方形 39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1" name="正方形/長方形 40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81.4</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2" name="正方形/長方形 40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3" name="正方形/長方形 40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4" name="正方形/長方形 40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5" name="テキスト ボックス 40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類似団体平均を上回っている。</a:t>
          </a:r>
          <a:endParaRPr kumimoji="1" lang="en-US" altLang="ja-JP" sz="1300">
            <a:latin typeface="ＭＳ Ｐゴシック"/>
          </a:endParaRPr>
        </a:p>
        <a:p>
          <a:r>
            <a:rPr kumimoji="1" lang="ja-JP" altLang="en-US" sz="1300">
              <a:latin typeface="ＭＳ Ｐゴシック"/>
            </a:rPr>
            <a:t>　主な増要因は人件費によるものと考えられる。</a:t>
          </a:r>
        </a:p>
      </xdr:txBody>
    </xdr:sp>
    <xdr:clientData/>
  </xdr:twoCellAnchor>
  <xdr:oneCellAnchor>
    <xdr:from>
      <xdr:col>18</xdr:col>
      <xdr:colOff>44450</xdr:colOff>
      <xdr:row>69</xdr:row>
      <xdr:rowOff>107950</xdr:rowOff>
    </xdr:from>
    <xdr:ext cx="298543" cy="225703"/>
    <xdr:sp macro="" textlink="">
      <xdr:nvSpPr>
        <xdr:cNvPr id="406" name="テキスト ボックス 40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7" name="直線コネクタ 40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8" name="テキスト ボックス 40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09" name="直線コネクタ 408"/>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0" name="テキスト ボックス 409"/>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1" name="直線コネクタ 410"/>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2" name="テキスト ボックス 411"/>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3" name="直線コネクタ 412"/>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4" name="テキスト ボックス 413"/>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5" name="直線コネクタ 414"/>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6" name="テキスト ボックス 415"/>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7" name="直線コネクタ 41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8" name="テキスト ボックス 41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24130</xdr:rowOff>
    </xdr:from>
    <xdr:to>
      <xdr:col>24</xdr:col>
      <xdr:colOff>31750</xdr:colOff>
      <xdr:row>81</xdr:row>
      <xdr:rowOff>69850</xdr:rowOff>
    </xdr:to>
    <xdr:cxnSp macro="">
      <xdr:nvCxnSpPr>
        <xdr:cNvPr id="420" name="直線コネクタ 419"/>
        <xdr:cNvCxnSpPr/>
      </xdr:nvCxnSpPr>
      <xdr:spPr>
        <a:xfrm flipV="1">
          <a:off x="16510000" y="1253998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41927</xdr:rowOff>
    </xdr:from>
    <xdr:ext cx="762000" cy="259045"/>
    <xdr:sp macro="" textlink="">
      <xdr:nvSpPr>
        <xdr:cNvPr id="421" name="公債費以外最小値テキスト"/>
        <xdr:cNvSpPr txBox="1"/>
      </xdr:nvSpPr>
      <xdr:spPr>
        <a:xfrm>
          <a:off x="1659890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90.0</a:t>
          </a:r>
          <a:endParaRPr kumimoji="1" lang="ja-JP" altLang="en-US" sz="1000" b="1">
            <a:latin typeface="ＭＳ Ｐゴシック"/>
          </a:endParaRPr>
        </a:p>
      </xdr:txBody>
    </xdr:sp>
    <xdr:clientData/>
  </xdr:oneCellAnchor>
  <xdr:twoCellAnchor>
    <xdr:from>
      <xdr:col>23</xdr:col>
      <xdr:colOff>628650</xdr:colOff>
      <xdr:row>81</xdr:row>
      <xdr:rowOff>69850</xdr:rowOff>
    </xdr:from>
    <xdr:to>
      <xdr:col>24</xdr:col>
      <xdr:colOff>120650</xdr:colOff>
      <xdr:row>81</xdr:row>
      <xdr:rowOff>69850</xdr:rowOff>
    </xdr:to>
    <xdr:cxnSp macro="">
      <xdr:nvCxnSpPr>
        <xdr:cNvPr id="422" name="直線コネクタ 421"/>
        <xdr:cNvCxnSpPr/>
      </xdr:nvCxnSpPr>
      <xdr:spPr>
        <a:xfrm>
          <a:off x="16421100" y="13957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110507</xdr:rowOff>
    </xdr:from>
    <xdr:ext cx="762000" cy="259045"/>
    <xdr:sp macro="" textlink="">
      <xdr:nvSpPr>
        <xdr:cNvPr id="423" name="公債費以外最大値テキスト"/>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59.0</a:t>
          </a:r>
          <a:endParaRPr kumimoji="1" lang="ja-JP" altLang="en-US" sz="1000" b="1">
            <a:latin typeface="ＭＳ Ｐゴシック"/>
          </a:endParaRPr>
        </a:p>
      </xdr:txBody>
    </xdr:sp>
    <xdr:clientData/>
  </xdr:oneCellAnchor>
  <xdr:twoCellAnchor>
    <xdr:from>
      <xdr:col>23</xdr:col>
      <xdr:colOff>628650</xdr:colOff>
      <xdr:row>73</xdr:row>
      <xdr:rowOff>24130</xdr:rowOff>
    </xdr:from>
    <xdr:to>
      <xdr:col>24</xdr:col>
      <xdr:colOff>120650</xdr:colOff>
      <xdr:row>73</xdr:row>
      <xdr:rowOff>24130</xdr:rowOff>
    </xdr:to>
    <xdr:cxnSp macro="">
      <xdr:nvCxnSpPr>
        <xdr:cNvPr id="424" name="直線コネクタ 423"/>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136144</xdr:rowOff>
    </xdr:from>
    <xdr:to>
      <xdr:col>24</xdr:col>
      <xdr:colOff>31750</xdr:colOff>
      <xdr:row>80</xdr:row>
      <xdr:rowOff>17272</xdr:rowOff>
    </xdr:to>
    <xdr:cxnSp macro="">
      <xdr:nvCxnSpPr>
        <xdr:cNvPr id="425" name="直線コネクタ 424"/>
        <xdr:cNvCxnSpPr/>
      </xdr:nvCxnSpPr>
      <xdr:spPr>
        <a:xfrm>
          <a:off x="15671800" y="13509244"/>
          <a:ext cx="8382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122445</xdr:rowOff>
    </xdr:from>
    <xdr:ext cx="762000" cy="259045"/>
    <xdr:sp macro="" textlink="">
      <xdr:nvSpPr>
        <xdr:cNvPr id="426" name="公債費以外平均値テキスト"/>
        <xdr:cNvSpPr txBox="1"/>
      </xdr:nvSpPr>
      <xdr:spPr>
        <a:xfrm>
          <a:off x="16598900" y="13152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76.9</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105918</xdr:rowOff>
    </xdr:from>
    <xdr:to>
      <xdr:col>24</xdr:col>
      <xdr:colOff>82550</xdr:colOff>
      <xdr:row>78</xdr:row>
      <xdr:rowOff>36068</xdr:rowOff>
    </xdr:to>
    <xdr:sp macro="" textlink="">
      <xdr:nvSpPr>
        <xdr:cNvPr id="427" name="フローチャート : 判断 426"/>
        <xdr:cNvSpPr/>
      </xdr:nvSpPr>
      <xdr:spPr>
        <a:xfrm>
          <a:off x="164592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78</xdr:row>
      <xdr:rowOff>136144</xdr:rowOff>
    </xdr:from>
    <xdr:to>
      <xdr:col>22</xdr:col>
      <xdr:colOff>565150</xdr:colOff>
      <xdr:row>79</xdr:row>
      <xdr:rowOff>56135</xdr:rowOff>
    </xdr:to>
    <xdr:cxnSp macro="">
      <xdr:nvCxnSpPr>
        <xdr:cNvPr id="428" name="直線コネクタ 427"/>
        <xdr:cNvCxnSpPr/>
      </xdr:nvCxnSpPr>
      <xdr:spPr>
        <a:xfrm flipV="1">
          <a:off x="14782800" y="13509244"/>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158496</xdr:rowOff>
    </xdr:from>
    <xdr:to>
      <xdr:col>22</xdr:col>
      <xdr:colOff>615950</xdr:colOff>
      <xdr:row>77</xdr:row>
      <xdr:rowOff>88646</xdr:rowOff>
    </xdr:to>
    <xdr:sp macro="" textlink="">
      <xdr:nvSpPr>
        <xdr:cNvPr id="429" name="フローチャート : 判断 428"/>
        <xdr:cNvSpPr/>
      </xdr:nvSpPr>
      <xdr:spPr>
        <a:xfrm>
          <a:off x="15621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98823</xdr:rowOff>
    </xdr:from>
    <xdr:ext cx="736600" cy="259045"/>
    <xdr:sp macro="" textlink="">
      <xdr:nvSpPr>
        <xdr:cNvPr id="430" name="テキスト ボックス 429"/>
        <xdr:cNvSpPr txBox="1"/>
      </xdr:nvSpPr>
      <xdr:spPr>
        <a:xfrm>
          <a:off x="15290800" y="12957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74.3</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78994</xdr:rowOff>
    </xdr:from>
    <xdr:to>
      <xdr:col>21</xdr:col>
      <xdr:colOff>361950</xdr:colOff>
      <xdr:row>79</xdr:row>
      <xdr:rowOff>56135</xdr:rowOff>
    </xdr:to>
    <xdr:cxnSp macro="">
      <xdr:nvCxnSpPr>
        <xdr:cNvPr id="431" name="直線コネクタ 430"/>
        <xdr:cNvCxnSpPr/>
      </xdr:nvCxnSpPr>
      <xdr:spPr>
        <a:xfrm>
          <a:off x="13893800" y="13280644"/>
          <a:ext cx="889000" cy="32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144780</xdr:rowOff>
    </xdr:from>
    <xdr:to>
      <xdr:col>21</xdr:col>
      <xdr:colOff>412750</xdr:colOff>
      <xdr:row>77</xdr:row>
      <xdr:rowOff>74930</xdr:rowOff>
    </xdr:to>
    <xdr:sp macro="" textlink="">
      <xdr:nvSpPr>
        <xdr:cNvPr id="432" name="フローチャート : 判断 431"/>
        <xdr:cNvSpPr/>
      </xdr:nvSpPr>
      <xdr:spPr>
        <a:xfrm>
          <a:off x="14732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85107</xdr:rowOff>
    </xdr:from>
    <xdr:ext cx="762000" cy="259045"/>
    <xdr:sp macro="" textlink="">
      <xdr:nvSpPr>
        <xdr:cNvPr id="433" name="テキスト ボックス 432"/>
        <xdr:cNvSpPr txBox="1"/>
      </xdr:nvSpPr>
      <xdr:spPr>
        <a:xfrm>
          <a:off x="14401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74.0</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78994</xdr:rowOff>
    </xdr:from>
    <xdr:to>
      <xdr:col>20</xdr:col>
      <xdr:colOff>158750</xdr:colOff>
      <xdr:row>79</xdr:row>
      <xdr:rowOff>24130</xdr:rowOff>
    </xdr:to>
    <xdr:cxnSp macro="">
      <xdr:nvCxnSpPr>
        <xdr:cNvPr id="434" name="直線コネクタ 433"/>
        <xdr:cNvCxnSpPr/>
      </xdr:nvCxnSpPr>
      <xdr:spPr>
        <a:xfrm flipV="1">
          <a:off x="13004800" y="13280644"/>
          <a:ext cx="889000" cy="28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80772</xdr:rowOff>
    </xdr:from>
    <xdr:to>
      <xdr:col>20</xdr:col>
      <xdr:colOff>209550</xdr:colOff>
      <xdr:row>77</xdr:row>
      <xdr:rowOff>10922</xdr:rowOff>
    </xdr:to>
    <xdr:sp macro="" textlink="">
      <xdr:nvSpPr>
        <xdr:cNvPr id="435" name="フローチャート : 判断 434"/>
        <xdr:cNvSpPr/>
      </xdr:nvSpPr>
      <xdr:spPr>
        <a:xfrm>
          <a:off x="13843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21099</xdr:rowOff>
    </xdr:from>
    <xdr:ext cx="762000" cy="259045"/>
    <xdr:sp macro="" textlink="">
      <xdr:nvSpPr>
        <xdr:cNvPr id="436" name="テキスト ボックス 435"/>
        <xdr:cNvSpPr txBox="1"/>
      </xdr:nvSpPr>
      <xdr:spPr>
        <a:xfrm>
          <a:off x="13512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72.6</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62485</xdr:rowOff>
    </xdr:from>
    <xdr:to>
      <xdr:col>19</xdr:col>
      <xdr:colOff>6350</xdr:colOff>
      <xdr:row>76</xdr:row>
      <xdr:rowOff>164085</xdr:rowOff>
    </xdr:to>
    <xdr:sp macro="" textlink="">
      <xdr:nvSpPr>
        <xdr:cNvPr id="437" name="フローチャート : 判断 436"/>
        <xdr:cNvSpPr/>
      </xdr:nvSpPr>
      <xdr:spPr>
        <a:xfrm>
          <a:off x="12954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2811</xdr:rowOff>
    </xdr:from>
    <xdr:ext cx="762000" cy="259045"/>
    <xdr:sp macro="" textlink="">
      <xdr:nvSpPr>
        <xdr:cNvPr id="438" name="テキスト ボックス 437"/>
        <xdr:cNvSpPr txBox="1"/>
      </xdr:nvSpPr>
      <xdr:spPr>
        <a:xfrm>
          <a:off x="12623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72.2</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9" name="テキスト ボックス 43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0" name="テキスト ボックス 43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1" name="テキスト ボックス 44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2" name="テキスト ボックス 44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3" name="テキスト ボックス 44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79</xdr:row>
      <xdr:rowOff>137922</xdr:rowOff>
    </xdr:from>
    <xdr:to>
      <xdr:col>24</xdr:col>
      <xdr:colOff>82550</xdr:colOff>
      <xdr:row>80</xdr:row>
      <xdr:rowOff>68072</xdr:rowOff>
    </xdr:to>
    <xdr:sp macro="" textlink="">
      <xdr:nvSpPr>
        <xdr:cNvPr id="444" name="円/楕円 443"/>
        <xdr:cNvSpPr/>
      </xdr:nvSpPr>
      <xdr:spPr>
        <a:xfrm>
          <a:off x="16459200" y="1368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79</xdr:row>
      <xdr:rowOff>109999</xdr:rowOff>
    </xdr:from>
    <xdr:ext cx="762000" cy="259045"/>
    <xdr:sp macro="" textlink="">
      <xdr:nvSpPr>
        <xdr:cNvPr id="445" name="公債費以外該当値テキスト"/>
        <xdr:cNvSpPr txBox="1"/>
      </xdr:nvSpPr>
      <xdr:spPr>
        <a:xfrm>
          <a:off x="16598900" y="1365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85.1</a:t>
          </a:r>
          <a:endParaRPr kumimoji="1" lang="ja-JP" altLang="en-US" sz="1000" b="1">
            <a:solidFill>
              <a:srgbClr val="FF0000"/>
            </a:solidFill>
            <a:latin typeface="ＭＳ Ｐゴシック"/>
          </a:endParaRPr>
        </a:p>
      </xdr:txBody>
    </xdr:sp>
    <xdr:clientData/>
  </xdr:oneCellAnchor>
  <xdr:twoCellAnchor>
    <xdr:from>
      <xdr:col>22</xdr:col>
      <xdr:colOff>514350</xdr:colOff>
      <xdr:row>78</xdr:row>
      <xdr:rowOff>85344</xdr:rowOff>
    </xdr:from>
    <xdr:to>
      <xdr:col>22</xdr:col>
      <xdr:colOff>615950</xdr:colOff>
      <xdr:row>79</xdr:row>
      <xdr:rowOff>15494</xdr:rowOff>
    </xdr:to>
    <xdr:sp macro="" textlink="">
      <xdr:nvSpPr>
        <xdr:cNvPr id="446" name="円/楕円 445"/>
        <xdr:cNvSpPr/>
      </xdr:nvSpPr>
      <xdr:spPr>
        <a:xfrm>
          <a:off x="156210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79</xdr:row>
      <xdr:rowOff>271</xdr:rowOff>
    </xdr:from>
    <xdr:ext cx="736600" cy="259045"/>
    <xdr:sp macro="" textlink="">
      <xdr:nvSpPr>
        <xdr:cNvPr id="447" name="テキスト ボックス 446"/>
        <xdr:cNvSpPr txBox="1"/>
      </xdr:nvSpPr>
      <xdr:spPr>
        <a:xfrm>
          <a:off x="15290800" y="13544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80.2</a:t>
          </a:r>
          <a:endParaRPr kumimoji="1" lang="ja-JP" altLang="en-US" sz="1000" b="1">
            <a:solidFill>
              <a:srgbClr val="FF0000"/>
            </a:solidFill>
            <a:latin typeface="ＭＳ Ｐゴシック"/>
          </a:endParaRPr>
        </a:p>
      </xdr:txBody>
    </xdr:sp>
    <xdr:clientData/>
  </xdr:oneCellAnchor>
  <xdr:twoCellAnchor>
    <xdr:from>
      <xdr:col>21</xdr:col>
      <xdr:colOff>311150</xdr:colOff>
      <xdr:row>79</xdr:row>
      <xdr:rowOff>5335</xdr:rowOff>
    </xdr:from>
    <xdr:to>
      <xdr:col>21</xdr:col>
      <xdr:colOff>412750</xdr:colOff>
      <xdr:row>79</xdr:row>
      <xdr:rowOff>106935</xdr:rowOff>
    </xdr:to>
    <xdr:sp macro="" textlink="">
      <xdr:nvSpPr>
        <xdr:cNvPr id="448" name="円/楕円 447"/>
        <xdr:cNvSpPr/>
      </xdr:nvSpPr>
      <xdr:spPr>
        <a:xfrm>
          <a:off x="14732000" y="1354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79</xdr:row>
      <xdr:rowOff>91712</xdr:rowOff>
    </xdr:from>
    <xdr:ext cx="762000" cy="259045"/>
    <xdr:sp macro="" textlink="">
      <xdr:nvSpPr>
        <xdr:cNvPr id="449" name="テキスト ボックス 448"/>
        <xdr:cNvSpPr txBox="1"/>
      </xdr:nvSpPr>
      <xdr:spPr>
        <a:xfrm>
          <a:off x="14401800" y="1363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82.2</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28194</xdr:rowOff>
    </xdr:from>
    <xdr:to>
      <xdr:col>20</xdr:col>
      <xdr:colOff>209550</xdr:colOff>
      <xdr:row>77</xdr:row>
      <xdr:rowOff>129794</xdr:rowOff>
    </xdr:to>
    <xdr:sp macro="" textlink="">
      <xdr:nvSpPr>
        <xdr:cNvPr id="450" name="円/楕円 449"/>
        <xdr:cNvSpPr/>
      </xdr:nvSpPr>
      <xdr:spPr>
        <a:xfrm>
          <a:off x="13843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114571</xdr:rowOff>
    </xdr:from>
    <xdr:ext cx="762000" cy="259045"/>
    <xdr:sp macro="" textlink="">
      <xdr:nvSpPr>
        <xdr:cNvPr id="451" name="テキスト ボックス 450"/>
        <xdr:cNvSpPr txBox="1"/>
      </xdr:nvSpPr>
      <xdr:spPr>
        <a:xfrm>
          <a:off x="13512800" y="1331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75.2</a:t>
          </a:r>
          <a:endParaRPr kumimoji="1" lang="ja-JP" altLang="en-US" sz="1000" b="1">
            <a:solidFill>
              <a:srgbClr val="FF0000"/>
            </a:solidFill>
            <a:latin typeface="ＭＳ Ｐゴシック"/>
          </a:endParaRPr>
        </a:p>
      </xdr:txBody>
    </xdr:sp>
    <xdr:clientData/>
  </xdr:oneCellAnchor>
  <xdr:twoCellAnchor>
    <xdr:from>
      <xdr:col>18</xdr:col>
      <xdr:colOff>590550</xdr:colOff>
      <xdr:row>78</xdr:row>
      <xdr:rowOff>144780</xdr:rowOff>
    </xdr:from>
    <xdr:to>
      <xdr:col>19</xdr:col>
      <xdr:colOff>6350</xdr:colOff>
      <xdr:row>79</xdr:row>
      <xdr:rowOff>74930</xdr:rowOff>
    </xdr:to>
    <xdr:sp macro="" textlink="">
      <xdr:nvSpPr>
        <xdr:cNvPr id="452" name="円/楕円 451"/>
        <xdr:cNvSpPr/>
      </xdr:nvSpPr>
      <xdr:spPr>
        <a:xfrm>
          <a:off x="12954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79</xdr:row>
      <xdr:rowOff>59707</xdr:rowOff>
    </xdr:from>
    <xdr:ext cx="762000" cy="259045"/>
    <xdr:sp macro="" textlink="">
      <xdr:nvSpPr>
        <xdr:cNvPr id="453" name="テキスト ボックス 452"/>
        <xdr:cNvSpPr txBox="1"/>
      </xdr:nvSpPr>
      <xdr:spPr>
        <a:xfrm>
          <a:off x="12623800" y="1360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81.5</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神奈川県湯河原町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64554</xdr:rowOff>
    </xdr:from>
    <xdr:to>
      <xdr:col>4</xdr:col>
      <xdr:colOff>1117600</xdr:colOff>
      <xdr:row>20</xdr:row>
      <xdr:rowOff>125672</xdr:rowOff>
    </xdr:to>
    <xdr:cxnSp macro="">
      <xdr:nvCxnSpPr>
        <xdr:cNvPr id="47" name="直線コネクタ 46"/>
        <xdr:cNvCxnSpPr/>
      </xdr:nvCxnSpPr>
      <xdr:spPr bwMode="auto">
        <a:xfrm flipV="1">
          <a:off x="5651500" y="2169579"/>
          <a:ext cx="0" cy="14327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97749</xdr:rowOff>
    </xdr:from>
    <xdr:ext cx="762000" cy="259045"/>
    <xdr:sp macro="" textlink="">
      <xdr:nvSpPr>
        <xdr:cNvPr id="48" name="人口1人当たり決算額の推移最小値テキスト130"/>
        <xdr:cNvSpPr txBox="1"/>
      </xdr:nvSpPr>
      <xdr:spPr>
        <a:xfrm>
          <a:off x="5740400" y="3574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40,498</a:t>
          </a:r>
          <a:endParaRPr kumimoji="1" lang="ja-JP" altLang="en-US" sz="1000" b="1">
            <a:latin typeface="ＭＳ Ｐゴシック"/>
          </a:endParaRPr>
        </a:p>
      </xdr:txBody>
    </xdr:sp>
    <xdr:clientData/>
  </xdr:oneCellAnchor>
  <xdr:twoCellAnchor>
    <xdr:from>
      <xdr:col>4</xdr:col>
      <xdr:colOff>1028700</xdr:colOff>
      <xdr:row>20</xdr:row>
      <xdr:rowOff>125672</xdr:rowOff>
    </xdr:from>
    <xdr:to>
      <xdr:col>5</xdr:col>
      <xdr:colOff>73025</xdr:colOff>
      <xdr:row>20</xdr:row>
      <xdr:rowOff>125672</xdr:rowOff>
    </xdr:to>
    <xdr:cxnSp macro="">
      <xdr:nvCxnSpPr>
        <xdr:cNvPr id="49" name="直線コネクタ 48"/>
        <xdr:cNvCxnSpPr/>
      </xdr:nvCxnSpPr>
      <xdr:spPr bwMode="auto">
        <a:xfrm>
          <a:off x="5562600" y="360229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150931</xdr:rowOff>
    </xdr:from>
    <xdr:ext cx="762000" cy="259045"/>
    <xdr:sp macro="" textlink="">
      <xdr:nvSpPr>
        <xdr:cNvPr id="50" name="人口1人当たり決算額の推移最大値テキスト130"/>
        <xdr:cNvSpPr txBox="1"/>
      </xdr:nvSpPr>
      <xdr:spPr>
        <a:xfrm>
          <a:off x="5740400" y="1913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128,241</a:t>
          </a:r>
          <a:endParaRPr kumimoji="1" lang="ja-JP" altLang="en-US" sz="1000" b="1">
            <a:latin typeface="ＭＳ Ｐゴシック"/>
          </a:endParaRPr>
        </a:p>
      </xdr:txBody>
    </xdr:sp>
    <xdr:clientData/>
  </xdr:oneCellAnchor>
  <xdr:twoCellAnchor>
    <xdr:from>
      <xdr:col>4</xdr:col>
      <xdr:colOff>1028700</xdr:colOff>
      <xdr:row>12</xdr:row>
      <xdr:rowOff>64554</xdr:rowOff>
    </xdr:from>
    <xdr:to>
      <xdr:col>5</xdr:col>
      <xdr:colOff>73025</xdr:colOff>
      <xdr:row>12</xdr:row>
      <xdr:rowOff>64554</xdr:rowOff>
    </xdr:to>
    <xdr:cxnSp macro="">
      <xdr:nvCxnSpPr>
        <xdr:cNvPr id="51" name="直線コネクタ 50"/>
        <xdr:cNvCxnSpPr/>
      </xdr:nvCxnSpPr>
      <xdr:spPr bwMode="auto">
        <a:xfrm>
          <a:off x="5562600" y="216957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15</xdr:row>
      <xdr:rowOff>160827</xdr:rowOff>
    </xdr:from>
    <xdr:to>
      <xdr:col>4</xdr:col>
      <xdr:colOff>1117600</xdr:colOff>
      <xdr:row>15</xdr:row>
      <xdr:rowOff>165857</xdr:rowOff>
    </xdr:to>
    <xdr:cxnSp macro="">
      <xdr:nvCxnSpPr>
        <xdr:cNvPr id="52" name="直線コネクタ 51"/>
        <xdr:cNvCxnSpPr/>
      </xdr:nvCxnSpPr>
      <xdr:spPr bwMode="auto">
        <a:xfrm>
          <a:off x="5003800" y="2780202"/>
          <a:ext cx="647700" cy="50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17</xdr:row>
      <xdr:rowOff>102662</xdr:rowOff>
    </xdr:from>
    <xdr:ext cx="762000" cy="259045"/>
    <xdr:sp macro="" textlink="">
      <xdr:nvSpPr>
        <xdr:cNvPr id="53" name="人口1人当たり決算額の推移平均値テキスト130"/>
        <xdr:cNvSpPr txBox="1"/>
      </xdr:nvSpPr>
      <xdr:spPr>
        <a:xfrm>
          <a:off x="5740400" y="3064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68,586</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130585</xdr:rowOff>
    </xdr:from>
    <xdr:to>
      <xdr:col>5</xdr:col>
      <xdr:colOff>34925</xdr:colOff>
      <xdr:row>18</xdr:row>
      <xdr:rowOff>60735</xdr:rowOff>
    </xdr:to>
    <xdr:sp macro="" textlink="">
      <xdr:nvSpPr>
        <xdr:cNvPr id="54" name="フローチャート : 判断 53"/>
        <xdr:cNvSpPr/>
      </xdr:nvSpPr>
      <xdr:spPr bwMode="auto">
        <a:xfrm>
          <a:off x="5600700" y="30928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15</xdr:row>
      <xdr:rowOff>160827</xdr:rowOff>
    </xdr:from>
    <xdr:to>
      <xdr:col>4</xdr:col>
      <xdr:colOff>469900</xdr:colOff>
      <xdr:row>16</xdr:row>
      <xdr:rowOff>54463</xdr:rowOff>
    </xdr:to>
    <xdr:cxnSp macro="">
      <xdr:nvCxnSpPr>
        <xdr:cNvPr id="55" name="直線コネクタ 54"/>
        <xdr:cNvCxnSpPr/>
      </xdr:nvCxnSpPr>
      <xdr:spPr bwMode="auto">
        <a:xfrm flipV="1">
          <a:off x="4305300" y="2780202"/>
          <a:ext cx="698500" cy="650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151502</xdr:rowOff>
    </xdr:from>
    <xdr:to>
      <xdr:col>4</xdr:col>
      <xdr:colOff>520700</xdr:colOff>
      <xdr:row>18</xdr:row>
      <xdr:rowOff>81652</xdr:rowOff>
    </xdr:to>
    <xdr:sp macro="" textlink="">
      <xdr:nvSpPr>
        <xdr:cNvPr id="56" name="フローチャート : 判断 55"/>
        <xdr:cNvSpPr/>
      </xdr:nvSpPr>
      <xdr:spPr bwMode="auto">
        <a:xfrm>
          <a:off x="4953000" y="3113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66429</xdr:rowOff>
    </xdr:from>
    <xdr:ext cx="736600" cy="259045"/>
    <xdr:sp macro="" textlink="">
      <xdr:nvSpPr>
        <xdr:cNvPr id="57" name="テキスト ボックス 56"/>
        <xdr:cNvSpPr txBox="1"/>
      </xdr:nvSpPr>
      <xdr:spPr>
        <a:xfrm>
          <a:off x="4622800" y="32001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67,305</a:t>
          </a:r>
          <a:endParaRPr kumimoji="1" lang="ja-JP" altLang="en-US" sz="1000" b="1">
            <a:solidFill>
              <a:srgbClr val="000080"/>
            </a:solidFill>
            <a:latin typeface="ＭＳ Ｐゴシック"/>
          </a:endParaRPr>
        </a:p>
      </xdr:txBody>
    </xdr:sp>
    <xdr:clientData/>
  </xdr:oneCellAnchor>
  <xdr:twoCellAnchor>
    <xdr:from>
      <xdr:col>3</xdr:col>
      <xdr:colOff>206375</xdr:colOff>
      <xdr:row>16</xdr:row>
      <xdr:rowOff>54463</xdr:rowOff>
    </xdr:from>
    <xdr:to>
      <xdr:col>3</xdr:col>
      <xdr:colOff>904875</xdr:colOff>
      <xdr:row>16</xdr:row>
      <xdr:rowOff>63346</xdr:rowOff>
    </xdr:to>
    <xdr:cxnSp macro="">
      <xdr:nvCxnSpPr>
        <xdr:cNvPr id="58" name="直線コネクタ 57"/>
        <xdr:cNvCxnSpPr/>
      </xdr:nvCxnSpPr>
      <xdr:spPr bwMode="auto">
        <a:xfrm flipV="1">
          <a:off x="3606800" y="2845288"/>
          <a:ext cx="698500" cy="88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96066</xdr:rowOff>
    </xdr:from>
    <xdr:to>
      <xdr:col>3</xdr:col>
      <xdr:colOff>955675</xdr:colOff>
      <xdr:row>18</xdr:row>
      <xdr:rowOff>26216</xdr:rowOff>
    </xdr:to>
    <xdr:sp macro="" textlink="">
      <xdr:nvSpPr>
        <xdr:cNvPr id="59" name="フローチャート : 判断 58"/>
        <xdr:cNvSpPr/>
      </xdr:nvSpPr>
      <xdr:spPr bwMode="auto">
        <a:xfrm>
          <a:off x="4254500" y="3058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10993</xdr:rowOff>
    </xdr:from>
    <xdr:ext cx="762000" cy="259045"/>
    <xdr:sp macro="" textlink="">
      <xdr:nvSpPr>
        <xdr:cNvPr id="60" name="テキスト ボックス 59"/>
        <xdr:cNvSpPr txBox="1"/>
      </xdr:nvSpPr>
      <xdr:spPr>
        <a:xfrm>
          <a:off x="3924300" y="3144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70,700</a:t>
          </a:r>
          <a:endParaRPr kumimoji="1" lang="ja-JP" altLang="en-US" sz="1000" b="1">
            <a:solidFill>
              <a:srgbClr val="000080"/>
            </a:solidFill>
            <a:latin typeface="ＭＳ Ｐゴシック"/>
          </a:endParaRPr>
        </a:p>
      </xdr:txBody>
    </xdr:sp>
    <xdr:clientData/>
  </xdr:oneCellAnchor>
  <xdr:twoCellAnchor>
    <xdr:from>
      <xdr:col>2</xdr:col>
      <xdr:colOff>641350</xdr:colOff>
      <xdr:row>16</xdr:row>
      <xdr:rowOff>48536</xdr:rowOff>
    </xdr:from>
    <xdr:to>
      <xdr:col>3</xdr:col>
      <xdr:colOff>206375</xdr:colOff>
      <xdr:row>16</xdr:row>
      <xdr:rowOff>63346</xdr:rowOff>
    </xdr:to>
    <xdr:cxnSp macro="">
      <xdr:nvCxnSpPr>
        <xdr:cNvPr id="61" name="直線コネクタ 60"/>
        <xdr:cNvCxnSpPr/>
      </xdr:nvCxnSpPr>
      <xdr:spPr bwMode="auto">
        <a:xfrm>
          <a:off x="2908300" y="2839361"/>
          <a:ext cx="698500" cy="14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117032</xdr:rowOff>
    </xdr:from>
    <xdr:to>
      <xdr:col>3</xdr:col>
      <xdr:colOff>257175</xdr:colOff>
      <xdr:row>18</xdr:row>
      <xdr:rowOff>47182</xdr:rowOff>
    </xdr:to>
    <xdr:sp macro="" textlink="">
      <xdr:nvSpPr>
        <xdr:cNvPr id="62" name="フローチャート : 判断 61"/>
        <xdr:cNvSpPr/>
      </xdr:nvSpPr>
      <xdr:spPr bwMode="auto">
        <a:xfrm>
          <a:off x="3556000" y="3079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31959</xdr:rowOff>
    </xdr:from>
    <xdr:ext cx="762000" cy="259045"/>
    <xdr:sp macro="" textlink="">
      <xdr:nvSpPr>
        <xdr:cNvPr id="63" name="テキスト ボックス 62"/>
        <xdr:cNvSpPr txBox="1"/>
      </xdr:nvSpPr>
      <xdr:spPr>
        <a:xfrm>
          <a:off x="3225800" y="3165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69,416</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100687</xdr:rowOff>
    </xdr:from>
    <xdr:to>
      <xdr:col>2</xdr:col>
      <xdr:colOff>692150</xdr:colOff>
      <xdr:row>18</xdr:row>
      <xdr:rowOff>30837</xdr:rowOff>
    </xdr:to>
    <xdr:sp macro="" textlink="">
      <xdr:nvSpPr>
        <xdr:cNvPr id="64" name="フローチャート : 判断 63"/>
        <xdr:cNvSpPr/>
      </xdr:nvSpPr>
      <xdr:spPr bwMode="auto">
        <a:xfrm>
          <a:off x="2857500" y="30629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15614</xdr:rowOff>
    </xdr:from>
    <xdr:ext cx="762000" cy="259045"/>
    <xdr:sp macro="" textlink="">
      <xdr:nvSpPr>
        <xdr:cNvPr id="65" name="テキスト ボックス 64"/>
        <xdr:cNvSpPr txBox="1"/>
      </xdr:nvSpPr>
      <xdr:spPr>
        <a:xfrm>
          <a:off x="2527300" y="3149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70,417</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15</xdr:row>
      <xdr:rowOff>115057</xdr:rowOff>
    </xdr:from>
    <xdr:to>
      <xdr:col>5</xdr:col>
      <xdr:colOff>34925</xdr:colOff>
      <xdr:row>16</xdr:row>
      <xdr:rowOff>45207</xdr:rowOff>
    </xdr:to>
    <xdr:sp macro="" textlink="">
      <xdr:nvSpPr>
        <xdr:cNvPr id="71" name="円/楕円 70"/>
        <xdr:cNvSpPr/>
      </xdr:nvSpPr>
      <xdr:spPr bwMode="auto">
        <a:xfrm>
          <a:off x="5600700" y="27344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14</xdr:row>
      <xdr:rowOff>131584</xdr:rowOff>
    </xdr:from>
    <xdr:ext cx="762000" cy="259045"/>
    <xdr:sp macro="" textlink="">
      <xdr:nvSpPr>
        <xdr:cNvPr id="72" name="人口1人当たり決算額の推移該当値テキスト130"/>
        <xdr:cNvSpPr txBox="1"/>
      </xdr:nvSpPr>
      <xdr:spPr>
        <a:xfrm>
          <a:off x="5740400" y="2579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90,537</a:t>
          </a:r>
          <a:endParaRPr kumimoji="1" lang="ja-JP" altLang="en-US" sz="1000" b="1">
            <a:solidFill>
              <a:srgbClr val="FF0000"/>
            </a:solidFill>
            <a:latin typeface="ＭＳ Ｐゴシック"/>
          </a:endParaRPr>
        </a:p>
      </xdr:txBody>
    </xdr:sp>
    <xdr:clientData/>
  </xdr:oneCellAnchor>
  <xdr:twoCellAnchor>
    <xdr:from>
      <xdr:col>4</xdr:col>
      <xdr:colOff>419100</xdr:colOff>
      <xdr:row>15</xdr:row>
      <xdr:rowOff>110027</xdr:rowOff>
    </xdr:from>
    <xdr:to>
      <xdr:col>4</xdr:col>
      <xdr:colOff>520700</xdr:colOff>
      <xdr:row>16</xdr:row>
      <xdr:rowOff>40177</xdr:rowOff>
    </xdr:to>
    <xdr:sp macro="" textlink="">
      <xdr:nvSpPr>
        <xdr:cNvPr id="73" name="円/楕円 72"/>
        <xdr:cNvSpPr/>
      </xdr:nvSpPr>
      <xdr:spPr bwMode="auto">
        <a:xfrm>
          <a:off x="4953000" y="27294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14</xdr:row>
      <xdr:rowOff>50354</xdr:rowOff>
    </xdr:from>
    <xdr:ext cx="736600" cy="259045"/>
    <xdr:sp macro="" textlink="">
      <xdr:nvSpPr>
        <xdr:cNvPr id="74" name="テキスト ボックス 73"/>
        <xdr:cNvSpPr txBox="1"/>
      </xdr:nvSpPr>
      <xdr:spPr>
        <a:xfrm>
          <a:off x="4622800" y="24982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90,845</a:t>
          </a:r>
          <a:endParaRPr kumimoji="1" lang="ja-JP" altLang="en-US" sz="1000" b="1">
            <a:solidFill>
              <a:srgbClr val="FF0000"/>
            </a:solidFill>
            <a:latin typeface="ＭＳ Ｐゴシック"/>
          </a:endParaRPr>
        </a:p>
      </xdr:txBody>
    </xdr:sp>
    <xdr:clientData/>
  </xdr:oneCellAnchor>
  <xdr:twoCellAnchor>
    <xdr:from>
      <xdr:col>3</xdr:col>
      <xdr:colOff>854075</xdr:colOff>
      <xdr:row>16</xdr:row>
      <xdr:rowOff>3663</xdr:rowOff>
    </xdr:from>
    <xdr:to>
      <xdr:col>3</xdr:col>
      <xdr:colOff>955675</xdr:colOff>
      <xdr:row>16</xdr:row>
      <xdr:rowOff>105263</xdr:rowOff>
    </xdr:to>
    <xdr:sp macro="" textlink="">
      <xdr:nvSpPr>
        <xdr:cNvPr id="75" name="円/楕円 74"/>
        <xdr:cNvSpPr/>
      </xdr:nvSpPr>
      <xdr:spPr bwMode="auto">
        <a:xfrm>
          <a:off x="4254500" y="27944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14</xdr:row>
      <xdr:rowOff>115440</xdr:rowOff>
    </xdr:from>
    <xdr:ext cx="762000" cy="259045"/>
    <xdr:sp macro="" textlink="">
      <xdr:nvSpPr>
        <xdr:cNvPr id="76" name="テキスト ボックス 75"/>
        <xdr:cNvSpPr txBox="1"/>
      </xdr:nvSpPr>
      <xdr:spPr>
        <a:xfrm>
          <a:off x="3924300" y="2563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86,859</a:t>
          </a:r>
          <a:endParaRPr kumimoji="1" lang="ja-JP" altLang="en-US" sz="1000" b="1">
            <a:solidFill>
              <a:srgbClr val="FF0000"/>
            </a:solidFill>
            <a:latin typeface="ＭＳ Ｐゴシック"/>
          </a:endParaRPr>
        </a:p>
      </xdr:txBody>
    </xdr:sp>
    <xdr:clientData/>
  </xdr:oneCellAnchor>
  <xdr:twoCellAnchor>
    <xdr:from>
      <xdr:col>3</xdr:col>
      <xdr:colOff>155575</xdr:colOff>
      <xdr:row>16</xdr:row>
      <xdr:rowOff>12546</xdr:rowOff>
    </xdr:from>
    <xdr:to>
      <xdr:col>3</xdr:col>
      <xdr:colOff>257175</xdr:colOff>
      <xdr:row>16</xdr:row>
      <xdr:rowOff>114146</xdr:rowOff>
    </xdr:to>
    <xdr:sp macro="" textlink="">
      <xdr:nvSpPr>
        <xdr:cNvPr id="77" name="円/楕円 76"/>
        <xdr:cNvSpPr/>
      </xdr:nvSpPr>
      <xdr:spPr bwMode="auto">
        <a:xfrm>
          <a:off x="3556000" y="28033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14</xdr:row>
      <xdr:rowOff>124323</xdr:rowOff>
    </xdr:from>
    <xdr:ext cx="762000" cy="259045"/>
    <xdr:sp macro="" textlink="">
      <xdr:nvSpPr>
        <xdr:cNvPr id="78" name="テキスト ボックス 77"/>
        <xdr:cNvSpPr txBox="1"/>
      </xdr:nvSpPr>
      <xdr:spPr>
        <a:xfrm>
          <a:off x="3225800" y="2572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86,315</a:t>
          </a:r>
          <a:endParaRPr kumimoji="1" lang="ja-JP" altLang="en-US" sz="1000" b="1">
            <a:solidFill>
              <a:srgbClr val="FF0000"/>
            </a:solidFill>
            <a:latin typeface="ＭＳ Ｐゴシック"/>
          </a:endParaRPr>
        </a:p>
      </xdr:txBody>
    </xdr:sp>
    <xdr:clientData/>
  </xdr:oneCellAnchor>
  <xdr:twoCellAnchor>
    <xdr:from>
      <xdr:col>2</xdr:col>
      <xdr:colOff>590550</xdr:colOff>
      <xdr:row>15</xdr:row>
      <xdr:rowOff>169186</xdr:rowOff>
    </xdr:from>
    <xdr:to>
      <xdr:col>2</xdr:col>
      <xdr:colOff>692150</xdr:colOff>
      <xdr:row>16</xdr:row>
      <xdr:rowOff>99336</xdr:rowOff>
    </xdr:to>
    <xdr:sp macro="" textlink="">
      <xdr:nvSpPr>
        <xdr:cNvPr id="79" name="円/楕円 78"/>
        <xdr:cNvSpPr/>
      </xdr:nvSpPr>
      <xdr:spPr bwMode="auto">
        <a:xfrm>
          <a:off x="2857500" y="27885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14</xdr:row>
      <xdr:rowOff>109513</xdr:rowOff>
    </xdr:from>
    <xdr:ext cx="762000" cy="259045"/>
    <xdr:sp macro="" textlink="">
      <xdr:nvSpPr>
        <xdr:cNvPr id="80" name="テキスト ボックス 79"/>
        <xdr:cNvSpPr txBox="1"/>
      </xdr:nvSpPr>
      <xdr:spPr>
        <a:xfrm>
          <a:off x="2527300" y="2557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87,222</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289577</xdr:rowOff>
    </xdr:from>
    <xdr:ext cx="762000" cy="259045"/>
    <xdr:sp macro="" textlink="">
      <xdr:nvSpPr>
        <xdr:cNvPr id="97" name="テキスト ボックス 96"/>
        <xdr:cNvSpPr txBox="1"/>
      </xdr:nvSpPr>
      <xdr:spPr>
        <a:xfrm>
          <a:off x="14097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50800</xdr:rowOff>
    </xdr:from>
    <xdr:to>
      <xdr:col>5</xdr:col>
      <xdr:colOff>733425</xdr:colOff>
      <xdr:row>37</xdr:row>
      <xdr:rowOff>50800</xdr:rowOff>
    </xdr:to>
    <xdr:cxnSp macro="">
      <xdr:nvCxnSpPr>
        <xdr:cNvPr id="98" name="直線コネクタ 97"/>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9" name="テキスト ボックス 98"/>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100" name="直線コネクタ 99"/>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101" name="テキスト ボックス 100"/>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102" name="直線コネクタ 101"/>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3" name="テキスト ボックス 102"/>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4" name="直線コネクタ 103"/>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5" name="テキスト ボックス 104"/>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7" name="テキスト ボックス 106"/>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279591</xdr:rowOff>
    </xdr:from>
    <xdr:to>
      <xdr:col>4</xdr:col>
      <xdr:colOff>1117600</xdr:colOff>
      <xdr:row>38</xdr:row>
      <xdr:rowOff>160833</xdr:rowOff>
    </xdr:to>
    <xdr:cxnSp macro="">
      <xdr:nvCxnSpPr>
        <xdr:cNvPr id="109" name="直線コネクタ 108"/>
        <xdr:cNvCxnSpPr/>
      </xdr:nvCxnSpPr>
      <xdr:spPr bwMode="auto">
        <a:xfrm flipV="1">
          <a:off x="5651500" y="6204141"/>
          <a:ext cx="0" cy="142429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132910</xdr:rowOff>
    </xdr:from>
    <xdr:ext cx="762000" cy="259045"/>
    <xdr:sp macro="" textlink="">
      <xdr:nvSpPr>
        <xdr:cNvPr id="110" name="人口1人当たり決算額の推移最小値テキスト445"/>
        <xdr:cNvSpPr txBox="1"/>
      </xdr:nvSpPr>
      <xdr:spPr>
        <a:xfrm>
          <a:off x="5740400" y="7600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-1,888</a:t>
          </a:r>
          <a:endParaRPr kumimoji="1" lang="ja-JP" altLang="en-US" sz="1000" b="1">
            <a:latin typeface="ＭＳ Ｐゴシック"/>
          </a:endParaRPr>
        </a:p>
      </xdr:txBody>
    </xdr:sp>
    <xdr:clientData/>
  </xdr:oneCellAnchor>
  <xdr:twoCellAnchor>
    <xdr:from>
      <xdr:col>4</xdr:col>
      <xdr:colOff>1028700</xdr:colOff>
      <xdr:row>38</xdr:row>
      <xdr:rowOff>160833</xdr:rowOff>
    </xdr:from>
    <xdr:to>
      <xdr:col>5</xdr:col>
      <xdr:colOff>73025</xdr:colOff>
      <xdr:row>38</xdr:row>
      <xdr:rowOff>160833</xdr:rowOff>
    </xdr:to>
    <xdr:cxnSp macro="">
      <xdr:nvCxnSpPr>
        <xdr:cNvPr id="111" name="直線コネクタ 110"/>
        <xdr:cNvCxnSpPr/>
      </xdr:nvCxnSpPr>
      <xdr:spPr bwMode="auto">
        <a:xfrm>
          <a:off x="5562600" y="76284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23068</xdr:rowOff>
    </xdr:from>
    <xdr:ext cx="762000" cy="259045"/>
    <xdr:sp macro="" textlink="">
      <xdr:nvSpPr>
        <xdr:cNvPr id="112" name="人口1人当たり決算額の推移最大値テキスト445"/>
        <xdr:cNvSpPr txBox="1"/>
      </xdr:nvSpPr>
      <xdr:spPr>
        <a:xfrm>
          <a:off x="5740400" y="5947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35,495</a:t>
          </a:r>
          <a:endParaRPr kumimoji="1" lang="ja-JP" altLang="en-US" sz="1000" b="1">
            <a:latin typeface="ＭＳ Ｐゴシック"/>
          </a:endParaRPr>
        </a:p>
      </xdr:txBody>
    </xdr:sp>
    <xdr:clientData/>
  </xdr:oneCellAnchor>
  <xdr:twoCellAnchor>
    <xdr:from>
      <xdr:col>4</xdr:col>
      <xdr:colOff>1028700</xdr:colOff>
      <xdr:row>33</xdr:row>
      <xdr:rowOff>279591</xdr:rowOff>
    </xdr:from>
    <xdr:to>
      <xdr:col>5</xdr:col>
      <xdr:colOff>73025</xdr:colOff>
      <xdr:row>33</xdr:row>
      <xdr:rowOff>279591</xdr:rowOff>
    </xdr:to>
    <xdr:cxnSp macro="">
      <xdr:nvCxnSpPr>
        <xdr:cNvPr id="113" name="直線コネクタ 112"/>
        <xdr:cNvCxnSpPr/>
      </xdr:nvCxnSpPr>
      <xdr:spPr bwMode="auto">
        <a:xfrm>
          <a:off x="5562600" y="62041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38</xdr:row>
      <xdr:rowOff>27597</xdr:rowOff>
    </xdr:from>
    <xdr:to>
      <xdr:col>4</xdr:col>
      <xdr:colOff>1117600</xdr:colOff>
      <xdr:row>38</xdr:row>
      <xdr:rowOff>56782</xdr:rowOff>
    </xdr:to>
    <xdr:cxnSp macro="">
      <xdr:nvCxnSpPr>
        <xdr:cNvPr id="114" name="直線コネクタ 113"/>
        <xdr:cNvCxnSpPr/>
      </xdr:nvCxnSpPr>
      <xdr:spPr bwMode="auto">
        <a:xfrm flipV="1">
          <a:off x="5003800" y="7495197"/>
          <a:ext cx="647700" cy="291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249128</xdr:rowOff>
    </xdr:from>
    <xdr:ext cx="762000" cy="259045"/>
    <xdr:sp macro="" textlink="">
      <xdr:nvSpPr>
        <xdr:cNvPr id="115" name="人口1人当たり決算額の推移平均値テキスト445"/>
        <xdr:cNvSpPr txBox="1"/>
      </xdr:nvSpPr>
      <xdr:spPr>
        <a:xfrm>
          <a:off x="5740400" y="68594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12,895</a:t>
          </a:r>
          <a:endParaRPr kumimoji="1" lang="ja-JP" altLang="en-US" sz="1000" b="1">
            <a:solidFill>
              <a:srgbClr val="000080"/>
            </a:solidFill>
            <a:latin typeface="ＭＳ Ｐゴシック"/>
          </a:endParaRPr>
        </a:p>
      </xdr:txBody>
    </xdr:sp>
    <xdr:clientData/>
  </xdr:oneCellAnchor>
  <xdr:twoCellAnchor>
    <xdr:from>
      <xdr:col>4</xdr:col>
      <xdr:colOff>1066800</xdr:colOff>
      <xdr:row>36</xdr:row>
      <xdr:rowOff>61151</xdr:rowOff>
    </xdr:from>
    <xdr:to>
      <xdr:col>5</xdr:col>
      <xdr:colOff>34925</xdr:colOff>
      <xdr:row>36</xdr:row>
      <xdr:rowOff>162751</xdr:rowOff>
    </xdr:to>
    <xdr:sp macro="" textlink="">
      <xdr:nvSpPr>
        <xdr:cNvPr id="116" name="フローチャート : 判断 115"/>
        <xdr:cNvSpPr/>
      </xdr:nvSpPr>
      <xdr:spPr bwMode="auto">
        <a:xfrm>
          <a:off x="5600700" y="70144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38</xdr:row>
      <xdr:rowOff>29578</xdr:rowOff>
    </xdr:from>
    <xdr:to>
      <xdr:col>4</xdr:col>
      <xdr:colOff>469900</xdr:colOff>
      <xdr:row>38</xdr:row>
      <xdr:rowOff>56782</xdr:rowOff>
    </xdr:to>
    <xdr:cxnSp macro="">
      <xdr:nvCxnSpPr>
        <xdr:cNvPr id="117" name="直線コネクタ 116"/>
        <xdr:cNvCxnSpPr/>
      </xdr:nvCxnSpPr>
      <xdr:spPr bwMode="auto">
        <a:xfrm>
          <a:off x="4305300" y="7497178"/>
          <a:ext cx="698500" cy="272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36</xdr:row>
      <xdr:rowOff>101422</xdr:rowOff>
    </xdr:from>
    <xdr:to>
      <xdr:col>4</xdr:col>
      <xdr:colOff>520700</xdr:colOff>
      <xdr:row>37</xdr:row>
      <xdr:rowOff>31572</xdr:rowOff>
    </xdr:to>
    <xdr:sp macro="" textlink="">
      <xdr:nvSpPr>
        <xdr:cNvPr id="118" name="フローチャート : 判断 117"/>
        <xdr:cNvSpPr/>
      </xdr:nvSpPr>
      <xdr:spPr bwMode="auto">
        <a:xfrm>
          <a:off x="4953000" y="7054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213199</xdr:rowOff>
    </xdr:from>
    <xdr:ext cx="736600" cy="259045"/>
    <xdr:sp macro="" textlink="">
      <xdr:nvSpPr>
        <xdr:cNvPr id="119" name="テキスト ボックス 118"/>
        <xdr:cNvSpPr txBox="1"/>
      </xdr:nvSpPr>
      <xdr:spPr>
        <a:xfrm>
          <a:off x="4622800" y="6823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11,838</a:t>
          </a:r>
          <a:endParaRPr kumimoji="1" lang="ja-JP" altLang="en-US" sz="1000" b="1">
            <a:solidFill>
              <a:srgbClr val="000080"/>
            </a:solidFill>
            <a:latin typeface="ＭＳ Ｐゴシック"/>
          </a:endParaRPr>
        </a:p>
      </xdr:txBody>
    </xdr:sp>
    <xdr:clientData/>
  </xdr:oneCellAnchor>
  <xdr:twoCellAnchor>
    <xdr:from>
      <xdr:col>3</xdr:col>
      <xdr:colOff>206375</xdr:colOff>
      <xdr:row>37</xdr:row>
      <xdr:rowOff>177978</xdr:rowOff>
    </xdr:from>
    <xdr:to>
      <xdr:col>3</xdr:col>
      <xdr:colOff>904875</xdr:colOff>
      <xdr:row>38</xdr:row>
      <xdr:rowOff>29578</xdr:rowOff>
    </xdr:to>
    <xdr:cxnSp macro="">
      <xdr:nvCxnSpPr>
        <xdr:cNvPr id="120" name="直線コネクタ 119"/>
        <xdr:cNvCxnSpPr/>
      </xdr:nvCxnSpPr>
      <xdr:spPr bwMode="auto">
        <a:xfrm>
          <a:off x="3606800" y="7302678"/>
          <a:ext cx="698500" cy="1945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36</xdr:row>
      <xdr:rowOff>49149</xdr:rowOff>
    </xdr:from>
    <xdr:to>
      <xdr:col>3</xdr:col>
      <xdr:colOff>955675</xdr:colOff>
      <xdr:row>36</xdr:row>
      <xdr:rowOff>150749</xdr:rowOff>
    </xdr:to>
    <xdr:sp macro="" textlink="">
      <xdr:nvSpPr>
        <xdr:cNvPr id="121" name="フローチャート : 判断 120"/>
        <xdr:cNvSpPr/>
      </xdr:nvSpPr>
      <xdr:spPr bwMode="auto">
        <a:xfrm>
          <a:off x="4254500" y="70023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160926</xdr:rowOff>
    </xdr:from>
    <xdr:ext cx="762000" cy="259045"/>
    <xdr:sp macro="" textlink="">
      <xdr:nvSpPr>
        <xdr:cNvPr id="122" name="テキスト ボックス 121"/>
        <xdr:cNvSpPr txBox="1"/>
      </xdr:nvSpPr>
      <xdr:spPr>
        <a:xfrm>
          <a:off x="3924300" y="6771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13,210</a:t>
          </a:r>
          <a:endParaRPr kumimoji="1" lang="ja-JP" altLang="en-US" sz="1000" b="1">
            <a:solidFill>
              <a:srgbClr val="000080"/>
            </a:solidFill>
            <a:latin typeface="ＭＳ Ｐゴシック"/>
          </a:endParaRPr>
        </a:p>
      </xdr:txBody>
    </xdr:sp>
    <xdr:clientData/>
  </xdr:oneCellAnchor>
  <xdr:twoCellAnchor>
    <xdr:from>
      <xdr:col>2</xdr:col>
      <xdr:colOff>641350</xdr:colOff>
      <xdr:row>37</xdr:row>
      <xdr:rowOff>98082</xdr:rowOff>
    </xdr:from>
    <xdr:to>
      <xdr:col>3</xdr:col>
      <xdr:colOff>206375</xdr:colOff>
      <xdr:row>37</xdr:row>
      <xdr:rowOff>177978</xdr:rowOff>
    </xdr:to>
    <xdr:cxnSp macro="">
      <xdr:nvCxnSpPr>
        <xdr:cNvPr id="123" name="直線コネクタ 122"/>
        <xdr:cNvCxnSpPr/>
      </xdr:nvCxnSpPr>
      <xdr:spPr bwMode="auto">
        <a:xfrm>
          <a:off x="2908300" y="7222782"/>
          <a:ext cx="698500" cy="79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325260</xdr:rowOff>
    </xdr:from>
    <xdr:to>
      <xdr:col>3</xdr:col>
      <xdr:colOff>257175</xdr:colOff>
      <xdr:row>36</xdr:row>
      <xdr:rowOff>83960</xdr:rowOff>
    </xdr:to>
    <xdr:sp macro="" textlink="">
      <xdr:nvSpPr>
        <xdr:cNvPr id="124" name="フローチャート : 判断 123"/>
        <xdr:cNvSpPr/>
      </xdr:nvSpPr>
      <xdr:spPr bwMode="auto">
        <a:xfrm>
          <a:off x="3556000" y="69356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94137</xdr:rowOff>
    </xdr:from>
    <xdr:ext cx="762000" cy="259045"/>
    <xdr:sp macro="" textlink="">
      <xdr:nvSpPr>
        <xdr:cNvPr id="125" name="テキスト ボックス 124"/>
        <xdr:cNvSpPr txBox="1"/>
      </xdr:nvSpPr>
      <xdr:spPr>
        <a:xfrm>
          <a:off x="3225800" y="6704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14,963</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278664</xdr:rowOff>
    </xdr:from>
    <xdr:to>
      <xdr:col>2</xdr:col>
      <xdr:colOff>692150</xdr:colOff>
      <xdr:row>36</xdr:row>
      <xdr:rowOff>37364</xdr:rowOff>
    </xdr:to>
    <xdr:sp macro="" textlink="">
      <xdr:nvSpPr>
        <xdr:cNvPr id="126" name="フローチャート : 判断 125"/>
        <xdr:cNvSpPr/>
      </xdr:nvSpPr>
      <xdr:spPr bwMode="auto">
        <a:xfrm>
          <a:off x="2857500" y="68890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47541</xdr:rowOff>
    </xdr:from>
    <xdr:ext cx="762000" cy="259045"/>
    <xdr:sp macro="" textlink="">
      <xdr:nvSpPr>
        <xdr:cNvPr id="127" name="テキスト ボックス 126"/>
        <xdr:cNvSpPr txBox="1"/>
      </xdr:nvSpPr>
      <xdr:spPr>
        <a:xfrm>
          <a:off x="2527300" y="6657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16,186</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37</xdr:row>
      <xdr:rowOff>319697</xdr:rowOff>
    </xdr:from>
    <xdr:to>
      <xdr:col>5</xdr:col>
      <xdr:colOff>34925</xdr:colOff>
      <xdr:row>38</xdr:row>
      <xdr:rowOff>78397</xdr:rowOff>
    </xdr:to>
    <xdr:sp macro="" textlink="">
      <xdr:nvSpPr>
        <xdr:cNvPr id="133" name="円/楕円 132"/>
        <xdr:cNvSpPr/>
      </xdr:nvSpPr>
      <xdr:spPr bwMode="auto">
        <a:xfrm>
          <a:off x="5600700" y="7444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37</xdr:row>
      <xdr:rowOff>291774</xdr:rowOff>
    </xdr:from>
    <xdr:ext cx="762000" cy="259045"/>
    <xdr:sp macro="" textlink="">
      <xdr:nvSpPr>
        <xdr:cNvPr id="134" name="人口1人当たり決算額の推移該当値テキスト445"/>
        <xdr:cNvSpPr txBox="1"/>
      </xdr:nvSpPr>
      <xdr:spPr>
        <a:xfrm>
          <a:off x="5740400" y="7416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1,609</a:t>
          </a:r>
          <a:endParaRPr kumimoji="1" lang="ja-JP" altLang="en-US" sz="1000" b="1">
            <a:solidFill>
              <a:srgbClr val="FF0000"/>
            </a:solidFill>
            <a:latin typeface="ＭＳ Ｐゴシック"/>
          </a:endParaRPr>
        </a:p>
      </xdr:txBody>
    </xdr:sp>
    <xdr:clientData/>
  </xdr:oneCellAnchor>
  <xdr:twoCellAnchor>
    <xdr:from>
      <xdr:col>4</xdr:col>
      <xdr:colOff>419100</xdr:colOff>
      <xdr:row>38</xdr:row>
      <xdr:rowOff>5982</xdr:rowOff>
    </xdr:from>
    <xdr:to>
      <xdr:col>4</xdr:col>
      <xdr:colOff>520700</xdr:colOff>
      <xdr:row>38</xdr:row>
      <xdr:rowOff>107582</xdr:rowOff>
    </xdr:to>
    <xdr:sp macro="" textlink="">
      <xdr:nvSpPr>
        <xdr:cNvPr id="135" name="円/楕円 134"/>
        <xdr:cNvSpPr/>
      </xdr:nvSpPr>
      <xdr:spPr bwMode="auto">
        <a:xfrm>
          <a:off x="4953000" y="74735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38</xdr:row>
      <xdr:rowOff>92359</xdr:rowOff>
    </xdr:from>
    <xdr:ext cx="736600" cy="259045"/>
    <xdr:sp macro="" textlink="">
      <xdr:nvSpPr>
        <xdr:cNvPr id="136" name="テキスト ボックス 135"/>
        <xdr:cNvSpPr txBox="1"/>
      </xdr:nvSpPr>
      <xdr:spPr>
        <a:xfrm>
          <a:off x="4622800" y="7559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843</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321678</xdr:rowOff>
    </xdr:from>
    <xdr:to>
      <xdr:col>3</xdr:col>
      <xdr:colOff>955675</xdr:colOff>
      <xdr:row>38</xdr:row>
      <xdr:rowOff>80378</xdr:rowOff>
    </xdr:to>
    <xdr:sp macro="" textlink="">
      <xdr:nvSpPr>
        <xdr:cNvPr id="137" name="円/楕円 136"/>
        <xdr:cNvSpPr/>
      </xdr:nvSpPr>
      <xdr:spPr bwMode="auto">
        <a:xfrm>
          <a:off x="4254500" y="7446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38</xdr:row>
      <xdr:rowOff>65155</xdr:rowOff>
    </xdr:from>
    <xdr:ext cx="762000" cy="259045"/>
    <xdr:sp macro="" textlink="">
      <xdr:nvSpPr>
        <xdr:cNvPr id="138" name="テキスト ボックス 137"/>
        <xdr:cNvSpPr txBox="1"/>
      </xdr:nvSpPr>
      <xdr:spPr>
        <a:xfrm>
          <a:off x="3924300" y="7532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1,557</a:t>
          </a:r>
          <a:endParaRPr kumimoji="1" lang="ja-JP" altLang="en-US" sz="1000" b="1">
            <a:solidFill>
              <a:srgbClr val="FF0000"/>
            </a:solidFill>
            <a:latin typeface="ＭＳ Ｐゴシック"/>
          </a:endParaRPr>
        </a:p>
      </xdr:txBody>
    </xdr:sp>
    <xdr:clientData/>
  </xdr:oneCellAnchor>
  <xdr:twoCellAnchor>
    <xdr:from>
      <xdr:col>3</xdr:col>
      <xdr:colOff>155575</xdr:colOff>
      <xdr:row>37</xdr:row>
      <xdr:rowOff>127178</xdr:rowOff>
    </xdr:from>
    <xdr:to>
      <xdr:col>3</xdr:col>
      <xdr:colOff>257175</xdr:colOff>
      <xdr:row>37</xdr:row>
      <xdr:rowOff>228778</xdr:rowOff>
    </xdr:to>
    <xdr:sp macro="" textlink="">
      <xdr:nvSpPr>
        <xdr:cNvPr id="139" name="円/楕円 138"/>
        <xdr:cNvSpPr/>
      </xdr:nvSpPr>
      <xdr:spPr bwMode="auto">
        <a:xfrm>
          <a:off x="3556000" y="72518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213555</xdr:rowOff>
    </xdr:from>
    <xdr:ext cx="762000" cy="259045"/>
    <xdr:sp macro="" textlink="">
      <xdr:nvSpPr>
        <xdr:cNvPr id="140" name="テキスト ボックス 139"/>
        <xdr:cNvSpPr txBox="1"/>
      </xdr:nvSpPr>
      <xdr:spPr>
        <a:xfrm>
          <a:off x="3225800" y="733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6,662</a:t>
          </a:r>
          <a:endParaRPr kumimoji="1" lang="ja-JP" altLang="en-US" sz="1000" b="1">
            <a:solidFill>
              <a:srgbClr val="FF0000"/>
            </a:solidFill>
            <a:latin typeface="ＭＳ Ｐゴシック"/>
          </a:endParaRPr>
        </a:p>
      </xdr:txBody>
    </xdr:sp>
    <xdr:clientData/>
  </xdr:oneCellAnchor>
  <xdr:twoCellAnchor>
    <xdr:from>
      <xdr:col>2</xdr:col>
      <xdr:colOff>590550</xdr:colOff>
      <xdr:row>37</xdr:row>
      <xdr:rowOff>47282</xdr:rowOff>
    </xdr:from>
    <xdr:to>
      <xdr:col>2</xdr:col>
      <xdr:colOff>692150</xdr:colOff>
      <xdr:row>37</xdr:row>
      <xdr:rowOff>148882</xdr:rowOff>
    </xdr:to>
    <xdr:sp macro="" textlink="">
      <xdr:nvSpPr>
        <xdr:cNvPr id="141" name="円/楕円 140"/>
        <xdr:cNvSpPr/>
      </xdr:nvSpPr>
      <xdr:spPr bwMode="auto">
        <a:xfrm>
          <a:off x="2857500" y="71719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133659</xdr:rowOff>
    </xdr:from>
    <xdr:ext cx="762000" cy="259045"/>
    <xdr:sp macro="" textlink="">
      <xdr:nvSpPr>
        <xdr:cNvPr id="142" name="テキスト ボックス 141"/>
        <xdr:cNvSpPr txBox="1"/>
      </xdr:nvSpPr>
      <xdr:spPr>
        <a:xfrm>
          <a:off x="2527300" y="7258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8,759</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神奈川県湯河原町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25,683
25,406
40.97
10,335,383
9,837,898
422,429
5,524,290
8,269,089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0.7
20.5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4/100</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58,722</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91351</xdr:rowOff>
    </xdr:from>
    <xdr:to>
      <xdr:col>6</xdr:col>
      <xdr:colOff>510540</xdr:colOff>
      <xdr:row>39</xdr:row>
      <xdr:rowOff>138271</xdr:rowOff>
    </xdr:to>
    <xdr:cxnSp macro="">
      <xdr:nvCxnSpPr>
        <xdr:cNvPr id="56" name="直線コネクタ 55"/>
        <xdr:cNvCxnSpPr/>
      </xdr:nvCxnSpPr>
      <xdr:spPr>
        <a:xfrm flipV="1">
          <a:off x="4633595" y="5406301"/>
          <a:ext cx="1270" cy="1418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142098</xdr:rowOff>
    </xdr:from>
    <xdr:ext cx="534377" cy="259045"/>
    <xdr:sp macro="" textlink="">
      <xdr:nvSpPr>
        <xdr:cNvPr id="57" name="人件費最小値テキスト"/>
        <xdr:cNvSpPr txBox="1"/>
      </xdr:nvSpPr>
      <xdr:spPr>
        <a:xfrm>
          <a:off x="4686300" y="6828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35,075</a:t>
          </a:r>
          <a:endParaRPr kumimoji="1" lang="ja-JP" altLang="en-US" sz="1000" b="1">
            <a:latin typeface="ＭＳ Ｐゴシック"/>
          </a:endParaRPr>
        </a:p>
      </xdr:txBody>
    </xdr:sp>
    <xdr:clientData/>
  </xdr:oneCellAnchor>
  <xdr:twoCellAnchor>
    <xdr:from>
      <xdr:col>6</xdr:col>
      <xdr:colOff>422275</xdr:colOff>
      <xdr:row>39</xdr:row>
      <xdr:rowOff>138271</xdr:rowOff>
    </xdr:from>
    <xdr:to>
      <xdr:col>6</xdr:col>
      <xdr:colOff>600075</xdr:colOff>
      <xdr:row>39</xdr:row>
      <xdr:rowOff>138271</xdr:rowOff>
    </xdr:to>
    <xdr:cxnSp macro="">
      <xdr:nvCxnSpPr>
        <xdr:cNvPr id="58" name="直線コネクタ 57"/>
        <xdr:cNvCxnSpPr/>
      </xdr:nvCxnSpPr>
      <xdr:spPr>
        <a:xfrm>
          <a:off x="4546600" y="6824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38028</xdr:rowOff>
    </xdr:from>
    <xdr:ext cx="599010" cy="259045"/>
    <xdr:sp macro="" textlink="">
      <xdr:nvSpPr>
        <xdr:cNvPr id="59" name="人件費最大値テキスト"/>
        <xdr:cNvSpPr txBox="1"/>
      </xdr:nvSpPr>
      <xdr:spPr>
        <a:xfrm>
          <a:off x="4686300" y="5181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109,538</a:t>
          </a:r>
          <a:endParaRPr kumimoji="1" lang="ja-JP" altLang="en-US" sz="1000" b="1">
            <a:latin typeface="ＭＳ Ｐゴシック"/>
          </a:endParaRPr>
        </a:p>
      </xdr:txBody>
    </xdr:sp>
    <xdr:clientData/>
  </xdr:oneCellAnchor>
  <xdr:twoCellAnchor>
    <xdr:from>
      <xdr:col>6</xdr:col>
      <xdr:colOff>422275</xdr:colOff>
      <xdr:row>31</xdr:row>
      <xdr:rowOff>91351</xdr:rowOff>
    </xdr:from>
    <xdr:to>
      <xdr:col>6</xdr:col>
      <xdr:colOff>600075</xdr:colOff>
      <xdr:row>31</xdr:row>
      <xdr:rowOff>91351</xdr:rowOff>
    </xdr:to>
    <xdr:cxnSp macro="">
      <xdr:nvCxnSpPr>
        <xdr:cNvPr id="60" name="直線コネクタ 59"/>
        <xdr:cNvCxnSpPr/>
      </xdr:nvCxnSpPr>
      <xdr:spPr>
        <a:xfrm>
          <a:off x="4546600" y="5406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166999</xdr:rowOff>
    </xdr:from>
    <xdr:to>
      <xdr:col>6</xdr:col>
      <xdr:colOff>511175</xdr:colOff>
      <xdr:row>34</xdr:row>
      <xdr:rowOff>1664</xdr:rowOff>
    </xdr:to>
    <xdr:cxnSp macro="">
      <xdr:nvCxnSpPr>
        <xdr:cNvPr id="61" name="直線コネクタ 60"/>
        <xdr:cNvCxnSpPr/>
      </xdr:nvCxnSpPr>
      <xdr:spPr>
        <a:xfrm>
          <a:off x="3797300" y="5824849"/>
          <a:ext cx="838200" cy="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13130</xdr:rowOff>
    </xdr:from>
    <xdr:ext cx="534377" cy="259045"/>
    <xdr:sp macro="" textlink="">
      <xdr:nvSpPr>
        <xdr:cNvPr id="62" name="人件費平均値テキスト"/>
        <xdr:cNvSpPr txBox="1"/>
      </xdr:nvSpPr>
      <xdr:spPr>
        <a:xfrm>
          <a:off x="4686300" y="63567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55,845</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34703</xdr:rowOff>
    </xdr:from>
    <xdr:to>
      <xdr:col>6</xdr:col>
      <xdr:colOff>561975</xdr:colOff>
      <xdr:row>37</xdr:row>
      <xdr:rowOff>136303</xdr:rowOff>
    </xdr:to>
    <xdr:sp macro="" textlink="">
      <xdr:nvSpPr>
        <xdr:cNvPr id="63" name="フローチャート : 判断 62"/>
        <xdr:cNvSpPr/>
      </xdr:nvSpPr>
      <xdr:spPr>
        <a:xfrm>
          <a:off x="4584700" y="6378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162636</xdr:rowOff>
    </xdr:from>
    <xdr:to>
      <xdr:col>5</xdr:col>
      <xdr:colOff>358775</xdr:colOff>
      <xdr:row>33</xdr:row>
      <xdr:rowOff>166999</xdr:rowOff>
    </xdr:to>
    <xdr:cxnSp macro="">
      <xdr:nvCxnSpPr>
        <xdr:cNvPr id="64" name="直線コネクタ 63"/>
        <xdr:cNvCxnSpPr/>
      </xdr:nvCxnSpPr>
      <xdr:spPr>
        <a:xfrm>
          <a:off x="2908300" y="5820486"/>
          <a:ext cx="889000" cy="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44190</xdr:rowOff>
    </xdr:from>
    <xdr:to>
      <xdr:col>5</xdr:col>
      <xdr:colOff>409575</xdr:colOff>
      <xdr:row>37</xdr:row>
      <xdr:rowOff>145790</xdr:rowOff>
    </xdr:to>
    <xdr:sp macro="" textlink="">
      <xdr:nvSpPr>
        <xdr:cNvPr id="65" name="フローチャート : 判断 64"/>
        <xdr:cNvSpPr/>
      </xdr:nvSpPr>
      <xdr:spPr>
        <a:xfrm>
          <a:off x="3746500" y="638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136917</xdr:rowOff>
    </xdr:from>
    <xdr:ext cx="534377" cy="259045"/>
    <xdr:sp macro="" textlink="">
      <xdr:nvSpPr>
        <xdr:cNvPr id="66" name="テキスト ボックス 65"/>
        <xdr:cNvSpPr txBox="1"/>
      </xdr:nvSpPr>
      <xdr:spPr>
        <a:xfrm>
          <a:off x="3530111" y="648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55,347</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162636</xdr:rowOff>
    </xdr:from>
    <xdr:to>
      <xdr:col>4</xdr:col>
      <xdr:colOff>155575</xdr:colOff>
      <xdr:row>34</xdr:row>
      <xdr:rowOff>10427</xdr:rowOff>
    </xdr:to>
    <xdr:cxnSp macro="">
      <xdr:nvCxnSpPr>
        <xdr:cNvPr id="67" name="直線コネクタ 66"/>
        <xdr:cNvCxnSpPr/>
      </xdr:nvCxnSpPr>
      <xdr:spPr>
        <a:xfrm flipV="1">
          <a:off x="2019300" y="5820486"/>
          <a:ext cx="889000" cy="1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140087</xdr:rowOff>
    </xdr:from>
    <xdr:to>
      <xdr:col>4</xdr:col>
      <xdr:colOff>206375</xdr:colOff>
      <xdr:row>37</xdr:row>
      <xdr:rowOff>70237</xdr:rowOff>
    </xdr:to>
    <xdr:sp macro="" textlink="">
      <xdr:nvSpPr>
        <xdr:cNvPr id="68" name="フローチャート : 判断 67"/>
        <xdr:cNvSpPr/>
      </xdr:nvSpPr>
      <xdr:spPr>
        <a:xfrm>
          <a:off x="2857500" y="6312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61364</xdr:rowOff>
    </xdr:from>
    <xdr:ext cx="534377" cy="259045"/>
    <xdr:sp macro="" textlink="">
      <xdr:nvSpPr>
        <xdr:cNvPr id="69" name="テキスト ボックス 68"/>
        <xdr:cNvSpPr txBox="1"/>
      </xdr:nvSpPr>
      <xdr:spPr>
        <a:xfrm>
          <a:off x="2641111" y="640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59,313</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165227</xdr:rowOff>
    </xdr:from>
    <xdr:to>
      <xdr:col>2</xdr:col>
      <xdr:colOff>638175</xdr:colOff>
      <xdr:row>34</xdr:row>
      <xdr:rowOff>10427</xdr:rowOff>
    </xdr:to>
    <xdr:cxnSp macro="">
      <xdr:nvCxnSpPr>
        <xdr:cNvPr id="70" name="直線コネクタ 69"/>
        <xdr:cNvCxnSpPr/>
      </xdr:nvCxnSpPr>
      <xdr:spPr>
        <a:xfrm>
          <a:off x="1130300" y="5823077"/>
          <a:ext cx="889000" cy="16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151022</xdr:rowOff>
    </xdr:from>
    <xdr:to>
      <xdr:col>3</xdr:col>
      <xdr:colOff>3175</xdr:colOff>
      <xdr:row>37</xdr:row>
      <xdr:rowOff>81172</xdr:rowOff>
    </xdr:to>
    <xdr:sp macro="" textlink="">
      <xdr:nvSpPr>
        <xdr:cNvPr id="71" name="フローチャート : 判断 70"/>
        <xdr:cNvSpPr/>
      </xdr:nvSpPr>
      <xdr:spPr>
        <a:xfrm>
          <a:off x="1968500" y="6323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72299</xdr:rowOff>
    </xdr:from>
    <xdr:ext cx="534377" cy="259045"/>
    <xdr:sp macro="" textlink="">
      <xdr:nvSpPr>
        <xdr:cNvPr id="72" name="テキスト ボックス 71"/>
        <xdr:cNvSpPr txBox="1"/>
      </xdr:nvSpPr>
      <xdr:spPr>
        <a:xfrm>
          <a:off x="1752111" y="641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58,739</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132067</xdr:rowOff>
    </xdr:from>
    <xdr:to>
      <xdr:col>1</xdr:col>
      <xdr:colOff>485775</xdr:colOff>
      <xdr:row>37</xdr:row>
      <xdr:rowOff>62217</xdr:rowOff>
    </xdr:to>
    <xdr:sp macro="" textlink="">
      <xdr:nvSpPr>
        <xdr:cNvPr id="73" name="フローチャート : 判断 72"/>
        <xdr:cNvSpPr/>
      </xdr:nvSpPr>
      <xdr:spPr>
        <a:xfrm>
          <a:off x="1079500" y="6304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53344</xdr:rowOff>
    </xdr:from>
    <xdr:ext cx="534377" cy="259045"/>
    <xdr:sp macro="" textlink="">
      <xdr:nvSpPr>
        <xdr:cNvPr id="74" name="テキスト ボックス 73"/>
        <xdr:cNvSpPr txBox="1"/>
      </xdr:nvSpPr>
      <xdr:spPr>
        <a:xfrm>
          <a:off x="863111" y="639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59,734</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33</xdr:row>
      <xdr:rowOff>122314</xdr:rowOff>
    </xdr:from>
    <xdr:to>
      <xdr:col>6</xdr:col>
      <xdr:colOff>561975</xdr:colOff>
      <xdr:row>34</xdr:row>
      <xdr:rowOff>52464</xdr:rowOff>
    </xdr:to>
    <xdr:sp macro="" textlink="">
      <xdr:nvSpPr>
        <xdr:cNvPr id="80" name="円/楕円 79"/>
        <xdr:cNvSpPr/>
      </xdr:nvSpPr>
      <xdr:spPr>
        <a:xfrm>
          <a:off x="4584700" y="578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145191</xdr:rowOff>
    </xdr:from>
    <xdr:ext cx="534377" cy="259045"/>
    <xdr:sp macro="" textlink="">
      <xdr:nvSpPr>
        <xdr:cNvPr id="81" name="人件費該当値テキスト"/>
        <xdr:cNvSpPr txBox="1"/>
      </xdr:nvSpPr>
      <xdr:spPr>
        <a:xfrm>
          <a:off x="4686300" y="563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87,246</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116199</xdr:rowOff>
    </xdr:from>
    <xdr:to>
      <xdr:col>5</xdr:col>
      <xdr:colOff>409575</xdr:colOff>
      <xdr:row>34</xdr:row>
      <xdr:rowOff>46349</xdr:rowOff>
    </xdr:to>
    <xdr:sp macro="" textlink="">
      <xdr:nvSpPr>
        <xdr:cNvPr id="82" name="円/楕円 81"/>
        <xdr:cNvSpPr/>
      </xdr:nvSpPr>
      <xdr:spPr>
        <a:xfrm>
          <a:off x="3746500" y="577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32</xdr:row>
      <xdr:rowOff>62876</xdr:rowOff>
    </xdr:from>
    <xdr:ext cx="534377" cy="259045"/>
    <xdr:sp macro="" textlink="">
      <xdr:nvSpPr>
        <xdr:cNvPr id="83" name="テキスト ボックス 82"/>
        <xdr:cNvSpPr txBox="1"/>
      </xdr:nvSpPr>
      <xdr:spPr>
        <a:xfrm>
          <a:off x="3530111" y="5549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87,567</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111836</xdr:rowOff>
    </xdr:from>
    <xdr:to>
      <xdr:col>4</xdr:col>
      <xdr:colOff>206375</xdr:colOff>
      <xdr:row>34</xdr:row>
      <xdr:rowOff>41986</xdr:rowOff>
    </xdr:to>
    <xdr:sp macro="" textlink="">
      <xdr:nvSpPr>
        <xdr:cNvPr id="84" name="円/楕円 83"/>
        <xdr:cNvSpPr/>
      </xdr:nvSpPr>
      <xdr:spPr>
        <a:xfrm>
          <a:off x="2857500" y="576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32</xdr:row>
      <xdr:rowOff>58513</xdr:rowOff>
    </xdr:from>
    <xdr:ext cx="534377" cy="259045"/>
    <xdr:sp macro="" textlink="">
      <xdr:nvSpPr>
        <xdr:cNvPr id="85" name="テキスト ボックス 84"/>
        <xdr:cNvSpPr txBox="1"/>
      </xdr:nvSpPr>
      <xdr:spPr>
        <a:xfrm>
          <a:off x="2641111" y="554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87,796</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131077</xdr:rowOff>
    </xdr:from>
    <xdr:to>
      <xdr:col>3</xdr:col>
      <xdr:colOff>3175</xdr:colOff>
      <xdr:row>34</xdr:row>
      <xdr:rowOff>61227</xdr:rowOff>
    </xdr:to>
    <xdr:sp macro="" textlink="">
      <xdr:nvSpPr>
        <xdr:cNvPr id="86" name="円/楕円 85"/>
        <xdr:cNvSpPr/>
      </xdr:nvSpPr>
      <xdr:spPr>
        <a:xfrm>
          <a:off x="1968500" y="578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32</xdr:row>
      <xdr:rowOff>77754</xdr:rowOff>
    </xdr:from>
    <xdr:ext cx="534377" cy="259045"/>
    <xdr:sp macro="" textlink="">
      <xdr:nvSpPr>
        <xdr:cNvPr id="87" name="テキスト ボックス 86"/>
        <xdr:cNvSpPr txBox="1"/>
      </xdr:nvSpPr>
      <xdr:spPr>
        <a:xfrm>
          <a:off x="1752111" y="556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86,786</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114427</xdr:rowOff>
    </xdr:from>
    <xdr:to>
      <xdr:col>1</xdr:col>
      <xdr:colOff>485775</xdr:colOff>
      <xdr:row>34</xdr:row>
      <xdr:rowOff>44577</xdr:rowOff>
    </xdr:to>
    <xdr:sp macro="" textlink="">
      <xdr:nvSpPr>
        <xdr:cNvPr id="88" name="円/楕円 87"/>
        <xdr:cNvSpPr/>
      </xdr:nvSpPr>
      <xdr:spPr>
        <a:xfrm>
          <a:off x="1079500" y="577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32</xdr:row>
      <xdr:rowOff>61104</xdr:rowOff>
    </xdr:from>
    <xdr:ext cx="534377" cy="259045"/>
    <xdr:sp macro="" textlink="">
      <xdr:nvSpPr>
        <xdr:cNvPr id="89" name="テキスト ボックス 88"/>
        <xdr:cNvSpPr txBox="1"/>
      </xdr:nvSpPr>
      <xdr:spPr>
        <a:xfrm>
          <a:off x="863111" y="5547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87,660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38/100</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45,314</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75074</xdr:rowOff>
    </xdr:from>
    <xdr:to>
      <xdr:col>6</xdr:col>
      <xdr:colOff>510540</xdr:colOff>
      <xdr:row>57</xdr:row>
      <xdr:rowOff>155579</xdr:rowOff>
    </xdr:to>
    <xdr:cxnSp macro="">
      <xdr:nvCxnSpPr>
        <xdr:cNvPr id="111" name="直線コネクタ 110"/>
        <xdr:cNvCxnSpPr/>
      </xdr:nvCxnSpPr>
      <xdr:spPr>
        <a:xfrm flipV="1">
          <a:off x="4633595" y="8819024"/>
          <a:ext cx="1270" cy="110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159406</xdr:rowOff>
    </xdr:from>
    <xdr:ext cx="534377" cy="259045"/>
    <xdr:sp macro="" textlink="">
      <xdr:nvSpPr>
        <xdr:cNvPr id="112" name="物件費最小値テキスト"/>
        <xdr:cNvSpPr txBox="1"/>
      </xdr:nvSpPr>
      <xdr:spPr>
        <a:xfrm>
          <a:off x="4686300" y="993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34,027</a:t>
          </a:r>
          <a:endParaRPr kumimoji="1" lang="ja-JP" altLang="en-US" sz="1000" b="1">
            <a:latin typeface="ＭＳ Ｐゴシック"/>
          </a:endParaRPr>
        </a:p>
      </xdr:txBody>
    </xdr:sp>
    <xdr:clientData/>
  </xdr:oneCellAnchor>
  <xdr:twoCellAnchor>
    <xdr:from>
      <xdr:col>6</xdr:col>
      <xdr:colOff>422275</xdr:colOff>
      <xdr:row>57</xdr:row>
      <xdr:rowOff>155579</xdr:rowOff>
    </xdr:from>
    <xdr:to>
      <xdr:col>6</xdr:col>
      <xdr:colOff>600075</xdr:colOff>
      <xdr:row>57</xdr:row>
      <xdr:rowOff>155579</xdr:rowOff>
    </xdr:to>
    <xdr:cxnSp macro="">
      <xdr:nvCxnSpPr>
        <xdr:cNvPr id="113" name="直線コネクタ 112"/>
        <xdr:cNvCxnSpPr/>
      </xdr:nvCxnSpPr>
      <xdr:spPr>
        <a:xfrm>
          <a:off x="4546600" y="9928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21751</xdr:rowOff>
    </xdr:from>
    <xdr:ext cx="599010" cy="259045"/>
    <xdr:sp macro="" textlink="">
      <xdr:nvSpPr>
        <xdr:cNvPr id="114" name="物件費最大値テキスト"/>
        <xdr:cNvSpPr txBox="1"/>
      </xdr:nvSpPr>
      <xdr:spPr>
        <a:xfrm>
          <a:off x="4686300" y="8594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276,635</a:t>
          </a:r>
          <a:endParaRPr kumimoji="1" lang="ja-JP" altLang="en-US" sz="1000" b="1">
            <a:latin typeface="ＭＳ Ｐゴシック"/>
          </a:endParaRPr>
        </a:p>
      </xdr:txBody>
    </xdr:sp>
    <xdr:clientData/>
  </xdr:oneCellAnchor>
  <xdr:twoCellAnchor>
    <xdr:from>
      <xdr:col>6</xdr:col>
      <xdr:colOff>422275</xdr:colOff>
      <xdr:row>51</xdr:row>
      <xdr:rowOff>75074</xdr:rowOff>
    </xdr:from>
    <xdr:to>
      <xdr:col>6</xdr:col>
      <xdr:colOff>600075</xdr:colOff>
      <xdr:row>51</xdr:row>
      <xdr:rowOff>75074</xdr:rowOff>
    </xdr:to>
    <xdr:cxnSp macro="">
      <xdr:nvCxnSpPr>
        <xdr:cNvPr id="115" name="直線コネクタ 114"/>
        <xdr:cNvCxnSpPr/>
      </xdr:nvCxnSpPr>
      <xdr:spPr>
        <a:xfrm>
          <a:off x="4546600" y="8819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51232</xdr:rowOff>
    </xdr:from>
    <xdr:to>
      <xdr:col>6</xdr:col>
      <xdr:colOff>511175</xdr:colOff>
      <xdr:row>57</xdr:row>
      <xdr:rowOff>68742</xdr:rowOff>
    </xdr:to>
    <xdr:cxnSp macro="">
      <xdr:nvCxnSpPr>
        <xdr:cNvPr id="116" name="直線コネクタ 115"/>
        <xdr:cNvCxnSpPr/>
      </xdr:nvCxnSpPr>
      <xdr:spPr>
        <a:xfrm flipV="1">
          <a:off x="3797300" y="9823882"/>
          <a:ext cx="838200" cy="17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16547</xdr:rowOff>
    </xdr:from>
    <xdr:ext cx="534377" cy="259045"/>
    <xdr:sp macro="" textlink="">
      <xdr:nvSpPr>
        <xdr:cNvPr id="117" name="物件費平均値テキスト"/>
        <xdr:cNvSpPr txBox="1"/>
      </xdr:nvSpPr>
      <xdr:spPr>
        <a:xfrm>
          <a:off x="4686300" y="96177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58,329</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165120</xdr:rowOff>
    </xdr:from>
    <xdr:to>
      <xdr:col>6</xdr:col>
      <xdr:colOff>561975</xdr:colOff>
      <xdr:row>57</xdr:row>
      <xdr:rowOff>95270</xdr:rowOff>
    </xdr:to>
    <xdr:sp macro="" textlink="">
      <xdr:nvSpPr>
        <xdr:cNvPr id="118" name="フローチャート : 判断 117"/>
        <xdr:cNvSpPr/>
      </xdr:nvSpPr>
      <xdr:spPr>
        <a:xfrm>
          <a:off x="4584700" y="9766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68742</xdr:rowOff>
    </xdr:from>
    <xdr:to>
      <xdr:col>5</xdr:col>
      <xdr:colOff>358775</xdr:colOff>
      <xdr:row>57</xdr:row>
      <xdr:rowOff>85106</xdr:rowOff>
    </xdr:to>
    <xdr:cxnSp macro="">
      <xdr:nvCxnSpPr>
        <xdr:cNvPr id="119" name="直線コネクタ 118"/>
        <xdr:cNvCxnSpPr/>
      </xdr:nvCxnSpPr>
      <xdr:spPr>
        <a:xfrm flipV="1">
          <a:off x="2908300" y="9841392"/>
          <a:ext cx="889000" cy="1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14792</xdr:rowOff>
    </xdr:from>
    <xdr:to>
      <xdr:col>5</xdr:col>
      <xdr:colOff>409575</xdr:colOff>
      <xdr:row>57</xdr:row>
      <xdr:rowOff>116392</xdr:rowOff>
    </xdr:to>
    <xdr:sp macro="" textlink="">
      <xdr:nvSpPr>
        <xdr:cNvPr id="120" name="フローチャート : 判断 119"/>
        <xdr:cNvSpPr/>
      </xdr:nvSpPr>
      <xdr:spPr>
        <a:xfrm>
          <a:off x="3746500" y="9787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132919</xdr:rowOff>
    </xdr:from>
    <xdr:ext cx="534377" cy="259045"/>
    <xdr:sp macro="" textlink="">
      <xdr:nvSpPr>
        <xdr:cNvPr id="121" name="テキスト ボックス 120"/>
        <xdr:cNvSpPr txBox="1"/>
      </xdr:nvSpPr>
      <xdr:spPr>
        <a:xfrm>
          <a:off x="3530111" y="9562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53,709</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85106</xdr:rowOff>
    </xdr:from>
    <xdr:to>
      <xdr:col>4</xdr:col>
      <xdr:colOff>155575</xdr:colOff>
      <xdr:row>57</xdr:row>
      <xdr:rowOff>100724</xdr:rowOff>
    </xdr:to>
    <xdr:cxnSp macro="">
      <xdr:nvCxnSpPr>
        <xdr:cNvPr id="122" name="直線コネクタ 121"/>
        <xdr:cNvCxnSpPr/>
      </xdr:nvCxnSpPr>
      <xdr:spPr>
        <a:xfrm flipV="1">
          <a:off x="2019300" y="9857756"/>
          <a:ext cx="889000" cy="15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10413</xdr:rowOff>
    </xdr:from>
    <xdr:to>
      <xdr:col>4</xdr:col>
      <xdr:colOff>206375</xdr:colOff>
      <xdr:row>57</xdr:row>
      <xdr:rowOff>112013</xdr:rowOff>
    </xdr:to>
    <xdr:sp macro="" textlink="">
      <xdr:nvSpPr>
        <xdr:cNvPr id="123" name="フローチャート : 判断 122"/>
        <xdr:cNvSpPr/>
      </xdr:nvSpPr>
      <xdr:spPr>
        <a:xfrm>
          <a:off x="2857500" y="9783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55</xdr:row>
      <xdr:rowOff>128540</xdr:rowOff>
    </xdr:from>
    <xdr:ext cx="534377" cy="259045"/>
    <xdr:sp macro="" textlink="">
      <xdr:nvSpPr>
        <xdr:cNvPr id="124" name="テキスト ボックス 123"/>
        <xdr:cNvSpPr txBox="1"/>
      </xdr:nvSpPr>
      <xdr:spPr>
        <a:xfrm>
          <a:off x="2641111" y="9558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54,667</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99068</xdr:rowOff>
    </xdr:from>
    <xdr:to>
      <xdr:col>2</xdr:col>
      <xdr:colOff>638175</xdr:colOff>
      <xdr:row>57</xdr:row>
      <xdr:rowOff>100724</xdr:rowOff>
    </xdr:to>
    <xdr:cxnSp macro="">
      <xdr:nvCxnSpPr>
        <xdr:cNvPr id="125" name="直線コネクタ 124"/>
        <xdr:cNvCxnSpPr/>
      </xdr:nvCxnSpPr>
      <xdr:spPr>
        <a:xfrm>
          <a:off x="1130300" y="9871718"/>
          <a:ext cx="889000" cy="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24060</xdr:rowOff>
    </xdr:from>
    <xdr:to>
      <xdr:col>3</xdr:col>
      <xdr:colOff>3175</xdr:colOff>
      <xdr:row>57</xdr:row>
      <xdr:rowOff>125660</xdr:rowOff>
    </xdr:to>
    <xdr:sp macro="" textlink="">
      <xdr:nvSpPr>
        <xdr:cNvPr id="126" name="フローチャート : 判断 125"/>
        <xdr:cNvSpPr/>
      </xdr:nvSpPr>
      <xdr:spPr>
        <a:xfrm>
          <a:off x="1968500" y="979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142187</xdr:rowOff>
    </xdr:from>
    <xdr:ext cx="534377" cy="259045"/>
    <xdr:sp macro="" textlink="">
      <xdr:nvSpPr>
        <xdr:cNvPr id="127" name="テキスト ボックス 126"/>
        <xdr:cNvSpPr txBox="1"/>
      </xdr:nvSpPr>
      <xdr:spPr>
        <a:xfrm>
          <a:off x="1752111" y="957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51,682</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27279</xdr:rowOff>
    </xdr:from>
    <xdr:to>
      <xdr:col>1</xdr:col>
      <xdr:colOff>485775</xdr:colOff>
      <xdr:row>57</xdr:row>
      <xdr:rowOff>128879</xdr:rowOff>
    </xdr:to>
    <xdr:sp macro="" textlink="">
      <xdr:nvSpPr>
        <xdr:cNvPr id="128" name="フローチャート : 判断 127"/>
        <xdr:cNvSpPr/>
      </xdr:nvSpPr>
      <xdr:spPr>
        <a:xfrm>
          <a:off x="1079500" y="97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145406</xdr:rowOff>
    </xdr:from>
    <xdr:ext cx="534377" cy="259045"/>
    <xdr:sp macro="" textlink="">
      <xdr:nvSpPr>
        <xdr:cNvPr id="129" name="テキスト ボックス 128"/>
        <xdr:cNvSpPr txBox="1"/>
      </xdr:nvSpPr>
      <xdr:spPr>
        <a:xfrm>
          <a:off x="863111" y="957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50,978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432</xdr:rowOff>
    </xdr:from>
    <xdr:to>
      <xdr:col>6</xdr:col>
      <xdr:colOff>561975</xdr:colOff>
      <xdr:row>57</xdr:row>
      <xdr:rowOff>102032</xdr:rowOff>
    </xdr:to>
    <xdr:sp macro="" textlink="">
      <xdr:nvSpPr>
        <xdr:cNvPr id="135" name="円/楕円 134"/>
        <xdr:cNvSpPr/>
      </xdr:nvSpPr>
      <xdr:spPr>
        <a:xfrm>
          <a:off x="4584700" y="977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143547</xdr:rowOff>
    </xdr:from>
    <xdr:ext cx="534377" cy="259045"/>
    <xdr:sp macro="" textlink="">
      <xdr:nvSpPr>
        <xdr:cNvPr id="136" name="物件費該当値テキスト"/>
        <xdr:cNvSpPr txBox="1"/>
      </xdr:nvSpPr>
      <xdr:spPr>
        <a:xfrm>
          <a:off x="4686300" y="9744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56,850</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17942</xdr:rowOff>
    </xdr:from>
    <xdr:to>
      <xdr:col>5</xdr:col>
      <xdr:colOff>409575</xdr:colOff>
      <xdr:row>57</xdr:row>
      <xdr:rowOff>119542</xdr:rowOff>
    </xdr:to>
    <xdr:sp macro="" textlink="">
      <xdr:nvSpPr>
        <xdr:cNvPr id="137" name="円/楕円 136"/>
        <xdr:cNvSpPr/>
      </xdr:nvSpPr>
      <xdr:spPr>
        <a:xfrm>
          <a:off x="3746500" y="979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110669</xdr:rowOff>
    </xdr:from>
    <xdr:ext cx="534377" cy="259045"/>
    <xdr:sp macro="" textlink="">
      <xdr:nvSpPr>
        <xdr:cNvPr id="138" name="テキスト ボックス 137"/>
        <xdr:cNvSpPr txBox="1"/>
      </xdr:nvSpPr>
      <xdr:spPr>
        <a:xfrm>
          <a:off x="3530111" y="988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53,020</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34306</xdr:rowOff>
    </xdr:from>
    <xdr:to>
      <xdr:col>4</xdr:col>
      <xdr:colOff>206375</xdr:colOff>
      <xdr:row>57</xdr:row>
      <xdr:rowOff>135906</xdr:rowOff>
    </xdr:to>
    <xdr:sp macro="" textlink="">
      <xdr:nvSpPr>
        <xdr:cNvPr id="139" name="円/楕円 138"/>
        <xdr:cNvSpPr/>
      </xdr:nvSpPr>
      <xdr:spPr>
        <a:xfrm>
          <a:off x="2857500" y="980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127033</xdr:rowOff>
    </xdr:from>
    <xdr:ext cx="534377" cy="259045"/>
    <xdr:sp macro="" textlink="">
      <xdr:nvSpPr>
        <xdr:cNvPr id="140" name="テキスト ボックス 139"/>
        <xdr:cNvSpPr txBox="1"/>
      </xdr:nvSpPr>
      <xdr:spPr>
        <a:xfrm>
          <a:off x="2641111" y="989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49,441</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49924</xdr:rowOff>
    </xdr:from>
    <xdr:to>
      <xdr:col>3</xdr:col>
      <xdr:colOff>3175</xdr:colOff>
      <xdr:row>57</xdr:row>
      <xdr:rowOff>151524</xdr:rowOff>
    </xdr:to>
    <xdr:sp macro="" textlink="">
      <xdr:nvSpPr>
        <xdr:cNvPr id="141" name="円/楕円 140"/>
        <xdr:cNvSpPr/>
      </xdr:nvSpPr>
      <xdr:spPr>
        <a:xfrm>
          <a:off x="1968500" y="982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142651</xdr:rowOff>
    </xdr:from>
    <xdr:ext cx="534377" cy="259045"/>
    <xdr:sp macro="" textlink="">
      <xdr:nvSpPr>
        <xdr:cNvPr id="142" name="テキスト ボックス 141"/>
        <xdr:cNvSpPr txBox="1"/>
      </xdr:nvSpPr>
      <xdr:spPr>
        <a:xfrm>
          <a:off x="1752111" y="991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46,025</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48268</xdr:rowOff>
    </xdr:from>
    <xdr:to>
      <xdr:col>1</xdr:col>
      <xdr:colOff>485775</xdr:colOff>
      <xdr:row>57</xdr:row>
      <xdr:rowOff>149868</xdr:rowOff>
    </xdr:to>
    <xdr:sp macro="" textlink="">
      <xdr:nvSpPr>
        <xdr:cNvPr id="143" name="円/楕円 142"/>
        <xdr:cNvSpPr/>
      </xdr:nvSpPr>
      <xdr:spPr>
        <a:xfrm>
          <a:off x="1079500" y="982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140995</xdr:rowOff>
    </xdr:from>
    <xdr:ext cx="534377" cy="259045"/>
    <xdr:sp macro="" textlink="">
      <xdr:nvSpPr>
        <xdr:cNvPr id="144" name="テキスト ボックス 143"/>
        <xdr:cNvSpPr txBox="1"/>
      </xdr:nvSpPr>
      <xdr:spPr>
        <a:xfrm>
          <a:off x="863111" y="9913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46,387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64/100</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3,297</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55" name="直線コネクタ 154"/>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56" name="テキスト ボックス 155"/>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57" name="直線コネクタ 156"/>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35577</xdr:rowOff>
    </xdr:from>
    <xdr:ext cx="467179" cy="259045"/>
    <xdr:sp macro="" textlink="">
      <xdr:nvSpPr>
        <xdr:cNvPr id="158" name="テキスト ボックス 157"/>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59" name="直線コネクタ 158"/>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0" name="テキスト ボックス 159"/>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1" name="直線コネクタ 160"/>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2" name="テキスト ボックス 161"/>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3" name="直線コネクタ 162"/>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92727</xdr:rowOff>
    </xdr:from>
    <xdr:ext cx="531299" cy="259045"/>
    <xdr:sp macro="" textlink="">
      <xdr:nvSpPr>
        <xdr:cNvPr id="164" name="テキスト ボックス 163"/>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67614</xdr:rowOff>
    </xdr:from>
    <xdr:to>
      <xdr:col>6</xdr:col>
      <xdr:colOff>510540</xdr:colOff>
      <xdr:row>79</xdr:row>
      <xdr:rowOff>15647</xdr:rowOff>
    </xdr:to>
    <xdr:cxnSp macro="">
      <xdr:nvCxnSpPr>
        <xdr:cNvPr id="168" name="直線コネクタ 167"/>
        <xdr:cNvCxnSpPr/>
      </xdr:nvCxnSpPr>
      <xdr:spPr>
        <a:xfrm flipV="1">
          <a:off x="4633595" y="12069114"/>
          <a:ext cx="1270" cy="1491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19474</xdr:rowOff>
    </xdr:from>
    <xdr:ext cx="378565" cy="259045"/>
    <xdr:sp macro="" textlink="">
      <xdr:nvSpPr>
        <xdr:cNvPr id="169" name="維持補修費最小値テキスト"/>
        <xdr:cNvSpPr txBox="1"/>
      </xdr:nvSpPr>
      <xdr:spPr>
        <a:xfrm>
          <a:off x="4686300" y="135640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378</a:t>
          </a:r>
          <a:endParaRPr kumimoji="1" lang="ja-JP" altLang="en-US" sz="1000" b="1">
            <a:latin typeface="ＭＳ Ｐゴシック"/>
          </a:endParaRPr>
        </a:p>
      </xdr:txBody>
    </xdr:sp>
    <xdr:clientData/>
  </xdr:oneCellAnchor>
  <xdr:twoCellAnchor>
    <xdr:from>
      <xdr:col>6</xdr:col>
      <xdr:colOff>422275</xdr:colOff>
      <xdr:row>79</xdr:row>
      <xdr:rowOff>15647</xdr:rowOff>
    </xdr:from>
    <xdr:to>
      <xdr:col>6</xdr:col>
      <xdr:colOff>600075</xdr:colOff>
      <xdr:row>79</xdr:row>
      <xdr:rowOff>15647</xdr:rowOff>
    </xdr:to>
    <xdr:cxnSp macro="">
      <xdr:nvCxnSpPr>
        <xdr:cNvPr id="170" name="直線コネクタ 169"/>
        <xdr:cNvCxnSpPr/>
      </xdr:nvCxnSpPr>
      <xdr:spPr>
        <a:xfrm>
          <a:off x="4546600" y="13560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14291</xdr:rowOff>
    </xdr:from>
    <xdr:ext cx="534377" cy="259045"/>
    <xdr:sp macro="" textlink="">
      <xdr:nvSpPr>
        <xdr:cNvPr id="171" name="維持補修費最大値テキスト"/>
        <xdr:cNvSpPr txBox="1"/>
      </xdr:nvSpPr>
      <xdr:spPr>
        <a:xfrm>
          <a:off x="4686300" y="1184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19,946</a:t>
          </a:r>
          <a:endParaRPr kumimoji="1" lang="ja-JP" altLang="en-US" sz="1000" b="1">
            <a:latin typeface="ＭＳ Ｐゴシック"/>
          </a:endParaRPr>
        </a:p>
      </xdr:txBody>
    </xdr:sp>
    <xdr:clientData/>
  </xdr:oneCellAnchor>
  <xdr:twoCellAnchor>
    <xdr:from>
      <xdr:col>6</xdr:col>
      <xdr:colOff>422275</xdr:colOff>
      <xdr:row>70</xdr:row>
      <xdr:rowOff>67614</xdr:rowOff>
    </xdr:from>
    <xdr:to>
      <xdr:col>6</xdr:col>
      <xdr:colOff>600075</xdr:colOff>
      <xdr:row>70</xdr:row>
      <xdr:rowOff>67614</xdr:rowOff>
    </xdr:to>
    <xdr:cxnSp macro="">
      <xdr:nvCxnSpPr>
        <xdr:cNvPr id="172" name="直線コネクタ 171"/>
        <xdr:cNvCxnSpPr/>
      </xdr:nvCxnSpPr>
      <xdr:spPr>
        <a:xfrm>
          <a:off x="4546600" y="12069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162179</xdr:rowOff>
    </xdr:from>
    <xdr:to>
      <xdr:col>6</xdr:col>
      <xdr:colOff>511175</xdr:colOff>
      <xdr:row>78</xdr:row>
      <xdr:rowOff>55347</xdr:rowOff>
    </xdr:to>
    <xdr:cxnSp macro="">
      <xdr:nvCxnSpPr>
        <xdr:cNvPr id="173" name="直線コネクタ 172"/>
        <xdr:cNvCxnSpPr/>
      </xdr:nvCxnSpPr>
      <xdr:spPr>
        <a:xfrm>
          <a:off x="3797300" y="13363829"/>
          <a:ext cx="838200" cy="6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93184</xdr:rowOff>
    </xdr:from>
    <xdr:ext cx="469744" cy="259045"/>
    <xdr:sp macro="" textlink="">
      <xdr:nvSpPr>
        <xdr:cNvPr id="174" name="維持補修費平均値テキスト"/>
        <xdr:cNvSpPr txBox="1"/>
      </xdr:nvSpPr>
      <xdr:spPr>
        <a:xfrm>
          <a:off x="4686300" y="131233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3,494</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70307</xdr:rowOff>
    </xdr:from>
    <xdr:to>
      <xdr:col>6</xdr:col>
      <xdr:colOff>561975</xdr:colOff>
      <xdr:row>78</xdr:row>
      <xdr:rowOff>457</xdr:rowOff>
    </xdr:to>
    <xdr:sp macro="" textlink="">
      <xdr:nvSpPr>
        <xdr:cNvPr id="175" name="フローチャート : 判断 174"/>
        <xdr:cNvSpPr/>
      </xdr:nvSpPr>
      <xdr:spPr>
        <a:xfrm>
          <a:off x="4584700" y="1327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162179</xdr:rowOff>
    </xdr:from>
    <xdr:to>
      <xdr:col>5</xdr:col>
      <xdr:colOff>358775</xdr:colOff>
      <xdr:row>78</xdr:row>
      <xdr:rowOff>54890</xdr:rowOff>
    </xdr:to>
    <xdr:cxnSp macro="">
      <xdr:nvCxnSpPr>
        <xdr:cNvPr id="176" name="直線コネクタ 175"/>
        <xdr:cNvCxnSpPr/>
      </xdr:nvCxnSpPr>
      <xdr:spPr>
        <a:xfrm flipV="1">
          <a:off x="2908300" y="13363829"/>
          <a:ext cx="889000" cy="6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69850</xdr:rowOff>
    </xdr:from>
    <xdr:to>
      <xdr:col>5</xdr:col>
      <xdr:colOff>409575</xdr:colOff>
      <xdr:row>78</xdr:row>
      <xdr:rowOff>0</xdr:rowOff>
    </xdr:to>
    <xdr:sp macro="" textlink="">
      <xdr:nvSpPr>
        <xdr:cNvPr id="177" name="フローチャート : 判断 176"/>
        <xdr:cNvSpPr/>
      </xdr:nvSpPr>
      <xdr:spPr>
        <a:xfrm>
          <a:off x="3746500" y="1327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76</xdr:row>
      <xdr:rowOff>16527</xdr:rowOff>
    </xdr:from>
    <xdr:ext cx="469744" cy="259045"/>
    <xdr:sp macro="" textlink="">
      <xdr:nvSpPr>
        <xdr:cNvPr id="178" name="テキスト ボックス 177"/>
        <xdr:cNvSpPr txBox="1"/>
      </xdr:nvSpPr>
      <xdr:spPr>
        <a:xfrm>
          <a:off x="3562427" y="1304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3,500</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54890</xdr:rowOff>
    </xdr:from>
    <xdr:to>
      <xdr:col>4</xdr:col>
      <xdr:colOff>155575</xdr:colOff>
      <xdr:row>78</xdr:row>
      <xdr:rowOff>65405</xdr:rowOff>
    </xdr:to>
    <xdr:cxnSp macro="">
      <xdr:nvCxnSpPr>
        <xdr:cNvPr id="179" name="直線コネクタ 178"/>
        <xdr:cNvCxnSpPr/>
      </xdr:nvCxnSpPr>
      <xdr:spPr>
        <a:xfrm flipV="1">
          <a:off x="2019300" y="13427990"/>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51563</xdr:rowOff>
    </xdr:from>
    <xdr:to>
      <xdr:col>4</xdr:col>
      <xdr:colOff>206375</xdr:colOff>
      <xdr:row>77</xdr:row>
      <xdr:rowOff>153163</xdr:rowOff>
    </xdr:to>
    <xdr:sp macro="" textlink="">
      <xdr:nvSpPr>
        <xdr:cNvPr id="180" name="フローチャート : 判断 179"/>
        <xdr:cNvSpPr/>
      </xdr:nvSpPr>
      <xdr:spPr>
        <a:xfrm>
          <a:off x="2857500" y="1325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75</xdr:row>
      <xdr:rowOff>169690</xdr:rowOff>
    </xdr:from>
    <xdr:ext cx="469744" cy="259045"/>
    <xdr:sp macro="" textlink="">
      <xdr:nvSpPr>
        <xdr:cNvPr id="181" name="テキスト ボックス 180"/>
        <xdr:cNvSpPr txBox="1"/>
      </xdr:nvSpPr>
      <xdr:spPr>
        <a:xfrm>
          <a:off x="2673427" y="13028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3,740</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65405</xdr:rowOff>
    </xdr:from>
    <xdr:to>
      <xdr:col>2</xdr:col>
      <xdr:colOff>638175</xdr:colOff>
      <xdr:row>78</xdr:row>
      <xdr:rowOff>73558</xdr:rowOff>
    </xdr:to>
    <xdr:cxnSp macro="">
      <xdr:nvCxnSpPr>
        <xdr:cNvPr id="182" name="直線コネクタ 181"/>
        <xdr:cNvCxnSpPr/>
      </xdr:nvCxnSpPr>
      <xdr:spPr>
        <a:xfrm flipV="1">
          <a:off x="1130300" y="13438505"/>
          <a:ext cx="8890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68631</xdr:rowOff>
    </xdr:from>
    <xdr:to>
      <xdr:col>3</xdr:col>
      <xdr:colOff>3175</xdr:colOff>
      <xdr:row>77</xdr:row>
      <xdr:rowOff>170231</xdr:rowOff>
    </xdr:to>
    <xdr:sp macro="" textlink="">
      <xdr:nvSpPr>
        <xdr:cNvPr id="183" name="フローチャート : 判断 182"/>
        <xdr:cNvSpPr/>
      </xdr:nvSpPr>
      <xdr:spPr>
        <a:xfrm>
          <a:off x="1968500" y="1327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76</xdr:row>
      <xdr:rowOff>15308</xdr:rowOff>
    </xdr:from>
    <xdr:ext cx="469744" cy="259045"/>
    <xdr:sp macro="" textlink="">
      <xdr:nvSpPr>
        <xdr:cNvPr id="184" name="テキスト ボックス 183"/>
        <xdr:cNvSpPr txBox="1"/>
      </xdr:nvSpPr>
      <xdr:spPr>
        <a:xfrm>
          <a:off x="1784427" y="1304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3,516</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58496</xdr:rowOff>
    </xdr:from>
    <xdr:to>
      <xdr:col>1</xdr:col>
      <xdr:colOff>485775</xdr:colOff>
      <xdr:row>77</xdr:row>
      <xdr:rowOff>160096</xdr:rowOff>
    </xdr:to>
    <xdr:sp macro="" textlink="">
      <xdr:nvSpPr>
        <xdr:cNvPr id="185" name="フローチャート : 判断 184"/>
        <xdr:cNvSpPr/>
      </xdr:nvSpPr>
      <xdr:spPr>
        <a:xfrm>
          <a:off x="1079500" y="13260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76</xdr:row>
      <xdr:rowOff>5173</xdr:rowOff>
    </xdr:from>
    <xdr:ext cx="469744" cy="259045"/>
    <xdr:sp macro="" textlink="">
      <xdr:nvSpPr>
        <xdr:cNvPr id="186" name="テキスト ボックス 185"/>
        <xdr:cNvSpPr txBox="1"/>
      </xdr:nvSpPr>
      <xdr:spPr>
        <a:xfrm>
          <a:off x="895427" y="13035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3,649</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78</xdr:row>
      <xdr:rowOff>4547</xdr:rowOff>
    </xdr:from>
    <xdr:to>
      <xdr:col>6</xdr:col>
      <xdr:colOff>561975</xdr:colOff>
      <xdr:row>78</xdr:row>
      <xdr:rowOff>106147</xdr:rowOff>
    </xdr:to>
    <xdr:sp macro="" textlink="">
      <xdr:nvSpPr>
        <xdr:cNvPr id="192" name="円/楕円 191"/>
        <xdr:cNvSpPr/>
      </xdr:nvSpPr>
      <xdr:spPr>
        <a:xfrm>
          <a:off x="4584700" y="1337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154424</xdr:rowOff>
    </xdr:from>
    <xdr:ext cx="469744" cy="259045"/>
    <xdr:sp macro="" textlink="">
      <xdr:nvSpPr>
        <xdr:cNvPr id="193" name="維持補修費該当値テキスト"/>
        <xdr:cNvSpPr txBox="1"/>
      </xdr:nvSpPr>
      <xdr:spPr>
        <a:xfrm>
          <a:off x="4686300" y="13356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2,107</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111379</xdr:rowOff>
    </xdr:from>
    <xdr:to>
      <xdr:col>5</xdr:col>
      <xdr:colOff>409575</xdr:colOff>
      <xdr:row>78</xdr:row>
      <xdr:rowOff>41529</xdr:rowOff>
    </xdr:to>
    <xdr:sp macro="" textlink="">
      <xdr:nvSpPr>
        <xdr:cNvPr id="194" name="円/楕円 193"/>
        <xdr:cNvSpPr/>
      </xdr:nvSpPr>
      <xdr:spPr>
        <a:xfrm>
          <a:off x="3746500" y="1331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32656</xdr:rowOff>
    </xdr:from>
    <xdr:ext cx="469744" cy="259045"/>
    <xdr:sp macro="" textlink="">
      <xdr:nvSpPr>
        <xdr:cNvPr id="195" name="テキスト ボックス 194"/>
        <xdr:cNvSpPr txBox="1"/>
      </xdr:nvSpPr>
      <xdr:spPr>
        <a:xfrm>
          <a:off x="3562427" y="1340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2,955</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4090</xdr:rowOff>
    </xdr:from>
    <xdr:to>
      <xdr:col>4</xdr:col>
      <xdr:colOff>206375</xdr:colOff>
      <xdr:row>78</xdr:row>
      <xdr:rowOff>105690</xdr:rowOff>
    </xdr:to>
    <xdr:sp macro="" textlink="">
      <xdr:nvSpPr>
        <xdr:cNvPr id="196" name="円/楕円 195"/>
        <xdr:cNvSpPr/>
      </xdr:nvSpPr>
      <xdr:spPr>
        <a:xfrm>
          <a:off x="2857500" y="1337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96817</xdr:rowOff>
    </xdr:from>
    <xdr:ext cx="469744" cy="259045"/>
    <xdr:sp macro="" textlink="">
      <xdr:nvSpPr>
        <xdr:cNvPr id="197" name="テキスト ボックス 196"/>
        <xdr:cNvSpPr txBox="1"/>
      </xdr:nvSpPr>
      <xdr:spPr>
        <a:xfrm>
          <a:off x="2673427" y="1346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2,113</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14605</xdr:rowOff>
    </xdr:from>
    <xdr:to>
      <xdr:col>3</xdr:col>
      <xdr:colOff>3175</xdr:colOff>
      <xdr:row>78</xdr:row>
      <xdr:rowOff>116205</xdr:rowOff>
    </xdr:to>
    <xdr:sp macro="" textlink="">
      <xdr:nvSpPr>
        <xdr:cNvPr id="198" name="円/楕円 197"/>
        <xdr:cNvSpPr/>
      </xdr:nvSpPr>
      <xdr:spPr>
        <a:xfrm>
          <a:off x="1968500" y="1338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107332</xdr:rowOff>
    </xdr:from>
    <xdr:ext cx="469744" cy="259045"/>
    <xdr:sp macro="" textlink="">
      <xdr:nvSpPr>
        <xdr:cNvPr id="199" name="テキスト ボックス 198"/>
        <xdr:cNvSpPr txBox="1"/>
      </xdr:nvSpPr>
      <xdr:spPr>
        <a:xfrm>
          <a:off x="1784427" y="1348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1,975</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22758</xdr:rowOff>
    </xdr:from>
    <xdr:to>
      <xdr:col>1</xdr:col>
      <xdr:colOff>485775</xdr:colOff>
      <xdr:row>78</xdr:row>
      <xdr:rowOff>124358</xdr:rowOff>
    </xdr:to>
    <xdr:sp macro="" textlink="">
      <xdr:nvSpPr>
        <xdr:cNvPr id="200" name="円/楕円 199"/>
        <xdr:cNvSpPr/>
      </xdr:nvSpPr>
      <xdr:spPr>
        <a:xfrm>
          <a:off x="1079500" y="1339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115485</xdr:rowOff>
    </xdr:from>
    <xdr:ext cx="469744" cy="259045"/>
    <xdr:sp macro="" textlink="">
      <xdr:nvSpPr>
        <xdr:cNvPr id="201" name="テキスト ボックス 200"/>
        <xdr:cNvSpPr txBox="1"/>
      </xdr:nvSpPr>
      <xdr:spPr>
        <a:xfrm>
          <a:off x="895427" y="1348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1,868</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99/100</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103,514</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3" name="直線コネクタ 212"/>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4" name="テキスト ボックス 213"/>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5" name="直線コネクタ 214"/>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6" name="テキスト ボックス 215"/>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7" name="直線コネクタ 216"/>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8" name="テキスト ボックス 217"/>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19" name="直線コネクタ 218"/>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0" name="テキスト ボックス 219"/>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1" name="直線コネクタ 220"/>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3" name="直線コネクタ 222"/>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21693</xdr:rowOff>
    </xdr:from>
    <xdr:to>
      <xdr:col>6</xdr:col>
      <xdr:colOff>510540</xdr:colOff>
      <xdr:row>97</xdr:row>
      <xdr:rowOff>141675</xdr:rowOff>
    </xdr:to>
    <xdr:cxnSp macro="">
      <xdr:nvCxnSpPr>
        <xdr:cNvPr id="228" name="直線コネクタ 227"/>
        <xdr:cNvCxnSpPr/>
      </xdr:nvCxnSpPr>
      <xdr:spPr>
        <a:xfrm flipV="1">
          <a:off x="4633595" y="15452193"/>
          <a:ext cx="1270" cy="1320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145502</xdr:rowOff>
    </xdr:from>
    <xdr:ext cx="534377" cy="259045"/>
    <xdr:sp macro="" textlink="">
      <xdr:nvSpPr>
        <xdr:cNvPr id="229" name="扶助費最小値テキスト"/>
        <xdr:cNvSpPr txBox="1"/>
      </xdr:nvSpPr>
      <xdr:spPr>
        <a:xfrm>
          <a:off x="4686300" y="1677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38,379</a:t>
          </a:r>
          <a:endParaRPr kumimoji="1" lang="ja-JP" altLang="en-US" sz="1000" b="1">
            <a:latin typeface="ＭＳ Ｐゴシック"/>
          </a:endParaRPr>
        </a:p>
      </xdr:txBody>
    </xdr:sp>
    <xdr:clientData/>
  </xdr:oneCellAnchor>
  <xdr:twoCellAnchor>
    <xdr:from>
      <xdr:col>6</xdr:col>
      <xdr:colOff>422275</xdr:colOff>
      <xdr:row>97</xdr:row>
      <xdr:rowOff>141675</xdr:rowOff>
    </xdr:from>
    <xdr:to>
      <xdr:col>6</xdr:col>
      <xdr:colOff>600075</xdr:colOff>
      <xdr:row>97</xdr:row>
      <xdr:rowOff>141675</xdr:rowOff>
    </xdr:to>
    <xdr:cxnSp macro="">
      <xdr:nvCxnSpPr>
        <xdr:cNvPr id="230" name="直線コネクタ 229"/>
        <xdr:cNvCxnSpPr/>
      </xdr:nvCxnSpPr>
      <xdr:spPr>
        <a:xfrm>
          <a:off x="4546600" y="167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139820</xdr:rowOff>
    </xdr:from>
    <xdr:ext cx="599010" cy="259045"/>
    <xdr:sp macro="" textlink="">
      <xdr:nvSpPr>
        <xdr:cNvPr id="231" name="扶助費最大値テキスト"/>
        <xdr:cNvSpPr txBox="1"/>
      </xdr:nvSpPr>
      <xdr:spPr>
        <a:xfrm>
          <a:off x="4686300" y="15227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119,227</a:t>
          </a:r>
          <a:endParaRPr kumimoji="1" lang="ja-JP" altLang="en-US" sz="1000" b="1">
            <a:latin typeface="ＭＳ Ｐゴシック"/>
          </a:endParaRPr>
        </a:p>
      </xdr:txBody>
    </xdr:sp>
    <xdr:clientData/>
  </xdr:oneCellAnchor>
  <xdr:twoCellAnchor>
    <xdr:from>
      <xdr:col>6</xdr:col>
      <xdr:colOff>422275</xdr:colOff>
      <xdr:row>90</xdr:row>
      <xdr:rowOff>21693</xdr:rowOff>
    </xdr:from>
    <xdr:to>
      <xdr:col>6</xdr:col>
      <xdr:colOff>600075</xdr:colOff>
      <xdr:row>90</xdr:row>
      <xdr:rowOff>21693</xdr:rowOff>
    </xdr:to>
    <xdr:cxnSp macro="">
      <xdr:nvCxnSpPr>
        <xdr:cNvPr id="232" name="直線コネクタ 231"/>
        <xdr:cNvCxnSpPr/>
      </xdr:nvCxnSpPr>
      <xdr:spPr>
        <a:xfrm>
          <a:off x="4546600" y="15452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57322</xdr:rowOff>
    </xdr:from>
    <xdr:to>
      <xdr:col>6</xdr:col>
      <xdr:colOff>511175</xdr:colOff>
      <xdr:row>97</xdr:row>
      <xdr:rowOff>106096</xdr:rowOff>
    </xdr:to>
    <xdr:cxnSp macro="">
      <xdr:nvCxnSpPr>
        <xdr:cNvPr id="233" name="直線コネクタ 232"/>
        <xdr:cNvCxnSpPr/>
      </xdr:nvCxnSpPr>
      <xdr:spPr>
        <a:xfrm flipV="1">
          <a:off x="3797300" y="16687972"/>
          <a:ext cx="838200" cy="48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16026</xdr:rowOff>
    </xdr:from>
    <xdr:ext cx="534377" cy="259045"/>
    <xdr:sp macro="" textlink="">
      <xdr:nvSpPr>
        <xdr:cNvPr id="234" name="扶助費平均値テキスト"/>
        <xdr:cNvSpPr txBox="1"/>
      </xdr:nvSpPr>
      <xdr:spPr>
        <a:xfrm>
          <a:off x="4686300" y="161323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65,364</a:t>
          </a:r>
          <a:endParaRPr kumimoji="1" lang="ja-JP" altLang="en-US" sz="1000" b="1">
            <a:solidFill>
              <a:srgbClr val="000080"/>
            </a:solidFill>
            <a:latin typeface="ＭＳ Ｐゴシック"/>
          </a:endParaRPr>
        </a:p>
      </xdr:txBody>
    </xdr:sp>
    <xdr:clientData/>
  </xdr:oneCellAnchor>
  <xdr:twoCellAnchor>
    <xdr:from>
      <xdr:col>6</xdr:col>
      <xdr:colOff>460375</xdr:colOff>
      <xdr:row>94</xdr:row>
      <xdr:rowOff>164599</xdr:rowOff>
    </xdr:from>
    <xdr:to>
      <xdr:col>6</xdr:col>
      <xdr:colOff>561975</xdr:colOff>
      <xdr:row>95</xdr:row>
      <xdr:rowOff>94749</xdr:rowOff>
    </xdr:to>
    <xdr:sp macro="" textlink="">
      <xdr:nvSpPr>
        <xdr:cNvPr id="235" name="フローチャート : 判断 234"/>
        <xdr:cNvSpPr/>
      </xdr:nvSpPr>
      <xdr:spPr>
        <a:xfrm>
          <a:off x="4584700" y="16280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106096</xdr:rowOff>
    </xdr:from>
    <xdr:to>
      <xdr:col>5</xdr:col>
      <xdr:colOff>358775</xdr:colOff>
      <xdr:row>98</xdr:row>
      <xdr:rowOff>6606</xdr:rowOff>
    </xdr:to>
    <xdr:cxnSp macro="">
      <xdr:nvCxnSpPr>
        <xdr:cNvPr id="236" name="直線コネクタ 235"/>
        <xdr:cNvCxnSpPr/>
      </xdr:nvCxnSpPr>
      <xdr:spPr>
        <a:xfrm flipV="1">
          <a:off x="2908300" y="16736746"/>
          <a:ext cx="889000" cy="7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85488</xdr:rowOff>
    </xdr:from>
    <xdr:to>
      <xdr:col>5</xdr:col>
      <xdr:colOff>409575</xdr:colOff>
      <xdr:row>96</xdr:row>
      <xdr:rowOff>15638</xdr:rowOff>
    </xdr:to>
    <xdr:sp macro="" textlink="">
      <xdr:nvSpPr>
        <xdr:cNvPr id="237" name="フローチャート : 判断 236"/>
        <xdr:cNvSpPr/>
      </xdr:nvSpPr>
      <xdr:spPr>
        <a:xfrm>
          <a:off x="3746500" y="16373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32165</xdr:rowOff>
    </xdr:from>
    <xdr:ext cx="534377" cy="259045"/>
    <xdr:sp macro="" textlink="">
      <xdr:nvSpPr>
        <xdr:cNvPr id="238" name="テキスト ボックス 237"/>
        <xdr:cNvSpPr txBox="1"/>
      </xdr:nvSpPr>
      <xdr:spPr>
        <a:xfrm>
          <a:off x="3530111" y="1614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59,709</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6606</xdr:rowOff>
    </xdr:from>
    <xdr:to>
      <xdr:col>4</xdr:col>
      <xdr:colOff>155575</xdr:colOff>
      <xdr:row>98</xdr:row>
      <xdr:rowOff>32094</xdr:rowOff>
    </xdr:to>
    <xdr:cxnSp macro="">
      <xdr:nvCxnSpPr>
        <xdr:cNvPr id="239" name="直線コネクタ 238"/>
        <xdr:cNvCxnSpPr/>
      </xdr:nvCxnSpPr>
      <xdr:spPr>
        <a:xfrm flipV="1">
          <a:off x="2019300" y="16808706"/>
          <a:ext cx="889000" cy="2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138654</xdr:rowOff>
    </xdr:from>
    <xdr:to>
      <xdr:col>4</xdr:col>
      <xdr:colOff>206375</xdr:colOff>
      <xdr:row>96</xdr:row>
      <xdr:rowOff>68804</xdr:rowOff>
    </xdr:to>
    <xdr:sp macro="" textlink="">
      <xdr:nvSpPr>
        <xdr:cNvPr id="240" name="フローチャート : 判断 239"/>
        <xdr:cNvSpPr/>
      </xdr:nvSpPr>
      <xdr:spPr>
        <a:xfrm>
          <a:off x="2857500" y="1642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85331</xdr:rowOff>
    </xdr:from>
    <xdr:ext cx="534377" cy="259045"/>
    <xdr:sp macro="" textlink="">
      <xdr:nvSpPr>
        <xdr:cNvPr id="241" name="テキスト ボックス 240"/>
        <xdr:cNvSpPr txBox="1"/>
      </xdr:nvSpPr>
      <xdr:spPr>
        <a:xfrm>
          <a:off x="2641111" y="1620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56,453</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32094</xdr:rowOff>
    </xdr:from>
    <xdr:to>
      <xdr:col>2</xdr:col>
      <xdr:colOff>638175</xdr:colOff>
      <xdr:row>98</xdr:row>
      <xdr:rowOff>53387</xdr:rowOff>
    </xdr:to>
    <xdr:cxnSp macro="">
      <xdr:nvCxnSpPr>
        <xdr:cNvPr id="242" name="直線コネクタ 241"/>
        <xdr:cNvCxnSpPr/>
      </xdr:nvCxnSpPr>
      <xdr:spPr>
        <a:xfrm flipV="1">
          <a:off x="1130300" y="16834194"/>
          <a:ext cx="889000" cy="2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59475</xdr:rowOff>
    </xdr:from>
    <xdr:to>
      <xdr:col>3</xdr:col>
      <xdr:colOff>3175</xdr:colOff>
      <xdr:row>96</xdr:row>
      <xdr:rowOff>161075</xdr:rowOff>
    </xdr:to>
    <xdr:sp macro="" textlink="">
      <xdr:nvSpPr>
        <xdr:cNvPr id="243" name="フローチャート : 判断 242"/>
        <xdr:cNvSpPr/>
      </xdr:nvSpPr>
      <xdr:spPr>
        <a:xfrm>
          <a:off x="1968500" y="1651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6152</xdr:rowOff>
    </xdr:from>
    <xdr:ext cx="534377" cy="259045"/>
    <xdr:sp macro="" textlink="">
      <xdr:nvSpPr>
        <xdr:cNvPr id="244" name="テキスト ボックス 243"/>
        <xdr:cNvSpPr txBox="1"/>
      </xdr:nvSpPr>
      <xdr:spPr>
        <a:xfrm>
          <a:off x="1752111" y="16293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50,802</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72130</xdr:rowOff>
    </xdr:from>
    <xdr:to>
      <xdr:col>1</xdr:col>
      <xdr:colOff>485775</xdr:colOff>
      <xdr:row>97</xdr:row>
      <xdr:rowOff>2280</xdr:rowOff>
    </xdr:to>
    <xdr:sp macro="" textlink="">
      <xdr:nvSpPr>
        <xdr:cNvPr id="245" name="フローチャート : 判断 244"/>
        <xdr:cNvSpPr/>
      </xdr:nvSpPr>
      <xdr:spPr>
        <a:xfrm>
          <a:off x="1079500" y="1653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18807</xdr:rowOff>
    </xdr:from>
    <xdr:ext cx="534377" cy="259045"/>
    <xdr:sp macro="" textlink="">
      <xdr:nvSpPr>
        <xdr:cNvPr id="246" name="テキスト ボックス 245"/>
        <xdr:cNvSpPr txBox="1"/>
      </xdr:nvSpPr>
      <xdr:spPr>
        <a:xfrm>
          <a:off x="863111" y="1630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50,027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6522</xdr:rowOff>
    </xdr:from>
    <xdr:to>
      <xdr:col>6</xdr:col>
      <xdr:colOff>561975</xdr:colOff>
      <xdr:row>97</xdr:row>
      <xdr:rowOff>108122</xdr:rowOff>
    </xdr:to>
    <xdr:sp macro="" textlink="">
      <xdr:nvSpPr>
        <xdr:cNvPr id="252" name="円/楕円 251"/>
        <xdr:cNvSpPr/>
      </xdr:nvSpPr>
      <xdr:spPr>
        <a:xfrm>
          <a:off x="4584700" y="1663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92899</xdr:rowOff>
    </xdr:from>
    <xdr:ext cx="534377" cy="259045"/>
    <xdr:sp macro="" textlink="">
      <xdr:nvSpPr>
        <xdr:cNvPr id="253" name="扶助費該当値テキスト"/>
        <xdr:cNvSpPr txBox="1"/>
      </xdr:nvSpPr>
      <xdr:spPr>
        <a:xfrm>
          <a:off x="4686300" y="16552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43,545</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55296</xdr:rowOff>
    </xdr:from>
    <xdr:to>
      <xdr:col>5</xdr:col>
      <xdr:colOff>409575</xdr:colOff>
      <xdr:row>97</xdr:row>
      <xdr:rowOff>156896</xdr:rowOff>
    </xdr:to>
    <xdr:sp macro="" textlink="">
      <xdr:nvSpPr>
        <xdr:cNvPr id="254" name="円/楕円 253"/>
        <xdr:cNvSpPr/>
      </xdr:nvSpPr>
      <xdr:spPr>
        <a:xfrm>
          <a:off x="3746500" y="1668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148023</xdr:rowOff>
    </xdr:from>
    <xdr:ext cx="534377" cy="259045"/>
    <xdr:sp macro="" textlink="">
      <xdr:nvSpPr>
        <xdr:cNvPr id="255" name="テキスト ボックス 254"/>
        <xdr:cNvSpPr txBox="1"/>
      </xdr:nvSpPr>
      <xdr:spPr>
        <a:xfrm>
          <a:off x="3530111" y="16778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40,558</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127256</xdr:rowOff>
    </xdr:from>
    <xdr:to>
      <xdr:col>4</xdr:col>
      <xdr:colOff>206375</xdr:colOff>
      <xdr:row>98</xdr:row>
      <xdr:rowOff>57406</xdr:rowOff>
    </xdr:to>
    <xdr:sp macro="" textlink="">
      <xdr:nvSpPr>
        <xdr:cNvPr id="256" name="円/楕円 255"/>
        <xdr:cNvSpPr/>
      </xdr:nvSpPr>
      <xdr:spPr>
        <a:xfrm>
          <a:off x="2857500" y="16757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48533</xdr:rowOff>
    </xdr:from>
    <xdr:ext cx="534377" cy="259045"/>
    <xdr:sp macro="" textlink="">
      <xdr:nvSpPr>
        <xdr:cNvPr id="257" name="テキスト ボックス 256"/>
        <xdr:cNvSpPr txBox="1"/>
      </xdr:nvSpPr>
      <xdr:spPr>
        <a:xfrm>
          <a:off x="2641111" y="1685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36,151</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152744</xdr:rowOff>
    </xdr:from>
    <xdr:to>
      <xdr:col>3</xdr:col>
      <xdr:colOff>3175</xdr:colOff>
      <xdr:row>98</xdr:row>
      <xdr:rowOff>82894</xdr:rowOff>
    </xdr:to>
    <xdr:sp macro="" textlink="">
      <xdr:nvSpPr>
        <xdr:cNvPr id="258" name="円/楕円 257"/>
        <xdr:cNvSpPr/>
      </xdr:nvSpPr>
      <xdr:spPr>
        <a:xfrm>
          <a:off x="1968500" y="1678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74021</xdr:rowOff>
    </xdr:from>
    <xdr:ext cx="534377" cy="259045"/>
    <xdr:sp macro="" textlink="">
      <xdr:nvSpPr>
        <xdr:cNvPr id="259" name="テキスト ボックス 258"/>
        <xdr:cNvSpPr txBox="1"/>
      </xdr:nvSpPr>
      <xdr:spPr>
        <a:xfrm>
          <a:off x="1752111" y="1687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34,590</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2587</xdr:rowOff>
    </xdr:from>
    <xdr:to>
      <xdr:col>1</xdr:col>
      <xdr:colOff>485775</xdr:colOff>
      <xdr:row>98</xdr:row>
      <xdr:rowOff>104187</xdr:rowOff>
    </xdr:to>
    <xdr:sp macro="" textlink="">
      <xdr:nvSpPr>
        <xdr:cNvPr id="260" name="円/楕円 259"/>
        <xdr:cNvSpPr/>
      </xdr:nvSpPr>
      <xdr:spPr>
        <a:xfrm>
          <a:off x="1079500" y="1680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95314</xdr:rowOff>
    </xdr:from>
    <xdr:ext cx="534377" cy="259045"/>
    <xdr:sp macro="" textlink="">
      <xdr:nvSpPr>
        <xdr:cNvPr id="261" name="テキスト ボックス 260"/>
        <xdr:cNvSpPr txBox="1"/>
      </xdr:nvSpPr>
      <xdr:spPr>
        <a:xfrm>
          <a:off x="863111" y="1689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33,286</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58/100</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32,245</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2" name="直線コネクタ 271"/>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3" name="テキスト ボックス 272"/>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4" name="直線コネクタ 273"/>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5" name="テキスト ボックス 274"/>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6" name="直線コネクタ 275"/>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77" name="テキスト ボックス 276"/>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8" name="直線コネクタ 277"/>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79" name="テキスト ボックス 278"/>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1" name="テキスト ボックス 280"/>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2"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32</xdr:row>
      <xdr:rowOff>87264</xdr:rowOff>
    </xdr:from>
    <xdr:to>
      <xdr:col>15</xdr:col>
      <xdr:colOff>180340</xdr:colOff>
      <xdr:row>38</xdr:row>
      <xdr:rowOff>84612</xdr:rowOff>
    </xdr:to>
    <xdr:cxnSp macro="">
      <xdr:nvCxnSpPr>
        <xdr:cNvPr id="283" name="直線コネクタ 282"/>
        <xdr:cNvCxnSpPr/>
      </xdr:nvCxnSpPr>
      <xdr:spPr>
        <a:xfrm flipV="1">
          <a:off x="10475595" y="5573664"/>
          <a:ext cx="1270" cy="1026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88439</xdr:rowOff>
    </xdr:from>
    <xdr:ext cx="534377" cy="259045"/>
    <xdr:sp macro="" textlink="">
      <xdr:nvSpPr>
        <xdr:cNvPr id="284" name="補助費等最小値テキスト"/>
        <xdr:cNvSpPr txBox="1"/>
      </xdr:nvSpPr>
      <xdr:spPr>
        <a:xfrm>
          <a:off x="10528300" y="660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12,049</a:t>
          </a:r>
          <a:endParaRPr kumimoji="1" lang="ja-JP" altLang="en-US" sz="1000" b="1">
            <a:latin typeface="ＭＳ Ｐゴシック"/>
          </a:endParaRPr>
        </a:p>
      </xdr:txBody>
    </xdr:sp>
    <xdr:clientData/>
  </xdr:oneCellAnchor>
  <xdr:twoCellAnchor>
    <xdr:from>
      <xdr:col>15</xdr:col>
      <xdr:colOff>92075</xdr:colOff>
      <xdr:row>38</xdr:row>
      <xdr:rowOff>84612</xdr:rowOff>
    </xdr:from>
    <xdr:to>
      <xdr:col>15</xdr:col>
      <xdr:colOff>269875</xdr:colOff>
      <xdr:row>38</xdr:row>
      <xdr:rowOff>84612</xdr:rowOff>
    </xdr:to>
    <xdr:cxnSp macro="">
      <xdr:nvCxnSpPr>
        <xdr:cNvPr id="285" name="直線コネクタ 284"/>
        <xdr:cNvCxnSpPr/>
      </xdr:nvCxnSpPr>
      <xdr:spPr>
        <a:xfrm>
          <a:off x="10388600" y="659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31</xdr:row>
      <xdr:rowOff>33941</xdr:rowOff>
    </xdr:from>
    <xdr:ext cx="599010" cy="259045"/>
    <xdr:sp macro="" textlink="">
      <xdr:nvSpPr>
        <xdr:cNvPr id="286" name="補助費等最大値テキスト"/>
        <xdr:cNvSpPr txBox="1"/>
      </xdr:nvSpPr>
      <xdr:spPr>
        <a:xfrm>
          <a:off x="10528300" y="5348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236,469</a:t>
          </a:r>
          <a:endParaRPr kumimoji="1" lang="ja-JP" altLang="en-US" sz="1000" b="1">
            <a:latin typeface="ＭＳ Ｐゴシック"/>
          </a:endParaRPr>
        </a:p>
      </xdr:txBody>
    </xdr:sp>
    <xdr:clientData/>
  </xdr:oneCellAnchor>
  <xdr:twoCellAnchor>
    <xdr:from>
      <xdr:col>15</xdr:col>
      <xdr:colOff>92075</xdr:colOff>
      <xdr:row>32</xdr:row>
      <xdr:rowOff>87264</xdr:rowOff>
    </xdr:from>
    <xdr:to>
      <xdr:col>15</xdr:col>
      <xdr:colOff>269875</xdr:colOff>
      <xdr:row>32</xdr:row>
      <xdr:rowOff>87264</xdr:rowOff>
    </xdr:to>
    <xdr:cxnSp macro="">
      <xdr:nvCxnSpPr>
        <xdr:cNvPr id="287" name="直線コネクタ 286"/>
        <xdr:cNvCxnSpPr/>
      </xdr:nvCxnSpPr>
      <xdr:spPr>
        <a:xfrm>
          <a:off x="10388600" y="557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141913</xdr:rowOff>
    </xdr:from>
    <xdr:to>
      <xdr:col>15</xdr:col>
      <xdr:colOff>180975</xdr:colOff>
      <xdr:row>37</xdr:row>
      <xdr:rowOff>163177</xdr:rowOff>
    </xdr:to>
    <xdr:cxnSp macro="">
      <xdr:nvCxnSpPr>
        <xdr:cNvPr id="288" name="直線コネクタ 287"/>
        <xdr:cNvCxnSpPr/>
      </xdr:nvCxnSpPr>
      <xdr:spPr>
        <a:xfrm flipV="1">
          <a:off x="9639300" y="6485563"/>
          <a:ext cx="838200" cy="21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74831</xdr:rowOff>
    </xdr:from>
    <xdr:ext cx="534377" cy="259045"/>
    <xdr:sp macro="" textlink="">
      <xdr:nvSpPr>
        <xdr:cNvPr id="289" name="補助費等平均値テキスト"/>
        <xdr:cNvSpPr txBox="1"/>
      </xdr:nvSpPr>
      <xdr:spPr>
        <a:xfrm>
          <a:off x="10528300" y="624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45,581</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51954</xdr:rowOff>
    </xdr:from>
    <xdr:to>
      <xdr:col>15</xdr:col>
      <xdr:colOff>231775</xdr:colOff>
      <xdr:row>37</xdr:row>
      <xdr:rowOff>153554</xdr:rowOff>
    </xdr:to>
    <xdr:sp macro="" textlink="">
      <xdr:nvSpPr>
        <xdr:cNvPr id="290" name="フローチャート : 判断 289"/>
        <xdr:cNvSpPr/>
      </xdr:nvSpPr>
      <xdr:spPr>
        <a:xfrm>
          <a:off x="10426700" y="639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141538</xdr:rowOff>
    </xdr:from>
    <xdr:to>
      <xdr:col>14</xdr:col>
      <xdr:colOff>28575</xdr:colOff>
      <xdr:row>37</xdr:row>
      <xdr:rowOff>163177</xdr:rowOff>
    </xdr:to>
    <xdr:cxnSp macro="">
      <xdr:nvCxnSpPr>
        <xdr:cNvPr id="291" name="直線コネクタ 290"/>
        <xdr:cNvCxnSpPr/>
      </xdr:nvCxnSpPr>
      <xdr:spPr>
        <a:xfrm>
          <a:off x="8750300" y="6485188"/>
          <a:ext cx="889000" cy="2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68673</xdr:rowOff>
    </xdr:from>
    <xdr:to>
      <xdr:col>14</xdr:col>
      <xdr:colOff>79375</xdr:colOff>
      <xdr:row>37</xdr:row>
      <xdr:rowOff>170273</xdr:rowOff>
    </xdr:to>
    <xdr:sp macro="" textlink="">
      <xdr:nvSpPr>
        <xdr:cNvPr id="292" name="フローチャート : 判断 291"/>
        <xdr:cNvSpPr/>
      </xdr:nvSpPr>
      <xdr:spPr>
        <a:xfrm>
          <a:off x="9588500" y="6412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15350</xdr:rowOff>
    </xdr:from>
    <xdr:ext cx="534377" cy="259045"/>
    <xdr:sp macro="" textlink="">
      <xdr:nvSpPr>
        <xdr:cNvPr id="293" name="テキスト ボックス 292"/>
        <xdr:cNvSpPr txBox="1"/>
      </xdr:nvSpPr>
      <xdr:spPr>
        <a:xfrm>
          <a:off x="9372111" y="618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41,924</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141538</xdr:rowOff>
    </xdr:from>
    <xdr:to>
      <xdr:col>12</xdr:col>
      <xdr:colOff>511175</xdr:colOff>
      <xdr:row>38</xdr:row>
      <xdr:rowOff>15451</xdr:rowOff>
    </xdr:to>
    <xdr:cxnSp macro="">
      <xdr:nvCxnSpPr>
        <xdr:cNvPr id="294" name="直線コネクタ 293"/>
        <xdr:cNvCxnSpPr/>
      </xdr:nvCxnSpPr>
      <xdr:spPr>
        <a:xfrm flipV="1">
          <a:off x="7861300" y="6485188"/>
          <a:ext cx="889000" cy="4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76350</xdr:rowOff>
    </xdr:from>
    <xdr:to>
      <xdr:col>12</xdr:col>
      <xdr:colOff>561975</xdr:colOff>
      <xdr:row>38</xdr:row>
      <xdr:rowOff>6500</xdr:rowOff>
    </xdr:to>
    <xdr:sp macro="" textlink="">
      <xdr:nvSpPr>
        <xdr:cNvPr id="295" name="フローチャート : 判断 294"/>
        <xdr:cNvSpPr/>
      </xdr:nvSpPr>
      <xdr:spPr>
        <a:xfrm>
          <a:off x="8699500" y="642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23027</xdr:rowOff>
    </xdr:from>
    <xdr:ext cx="534377" cy="259045"/>
    <xdr:sp macro="" textlink="">
      <xdr:nvSpPr>
        <xdr:cNvPr id="296" name="テキスト ボックス 295"/>
        <xdr:cNvSpPr txBox="1"/>
      </xdr:nvSpPr>
      <xdr:spPr>
        <a:xfrm>
          <a:off x="8483111" y="619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40,245</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13618</xdr:rowOff>
    </xdr:from>
    <xdr:to>
      <xdr:col>11</xdr:col>
      <xdr:colOff>307975</xdr:colOff>
      <xdr:row>38</xdr:row>
      <xdr:rowOff>15451</xdr:rowOff>
    </xdr:to>
    <xdr:cxnSp macro="">
      <xdr:nvCxnSpPr>
        <xdr:cNvPr id="297" name="直線コネクタ 296"/>
        <xdr:cNvCxnSpPr/>
      </xdr:nvCxnSpPr>
      <xdr:spPr>
        <a:xfrm>
          <a:off x="6972300" y="6528718"/>
          <a:ext cx="889000" cy="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60860</xdr:rowOff>
    </xdr:from>
    <xdr:to>
      <xdr:col>11</xdr:col>
      <xdr:colOff>358775</xdr:colOff>
      <xdr:row>37</xdr:row>
      <xdr:rowOff>162460</xdr:rowOff>
    </xdr:to>
    <xdr:sp macro="" textlink="">
      <xdr:nvSpPr>
        <xdr:cNvPr id="298" name="フローチャート : 判断 297"/>
        <xdr:cNvSpPr/>
      </xdr:nvSpPr>
      <xdr:spPr>
        <a:xfrm>
          <a:off x="7810500" y="640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7537</xdr:rowOff>
    </xdr:from>
    <xdr:ext cx="534377" cy="259045"/>
    <xdr:sp macro="" textlink="">
      <xdr:nvSpPr>
        <xdr:cNvPr id="299" name="テキスト ボックス 298"/>
        <xdr:cNvSpPr txBox="1"/>
      </xdr:nvSpPr>
      <xdr:spPr>
        <a:xfrm>
          <a:off x="7594111" y="6179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43,633</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73589</xdr:rowOff>
    </xdr:from>
    <xdr:to>
      <xdr:col>10</xdr:col>
      <xdr:colOff>155575</xdr:colOff>
      <xdr:row>38</xdr:row>
      <xdr:rowOff>3739</xdr:rowOff>
    </xdr:to>
    <xdr:sp macro="" textlink="">
      <xdr:nvSpPr>
        <xdr:cNvPr id="300" name="フローチャート : 判断 299"/>
        <xdr:cNvSpPr/>
      </xdr:nvSpPr>
      <xdr:spPr>
        <a:xfrm>
          <a:off x="6921500" y="641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20266</xdr:rowOff>
    </xdr:from>
    <xdr:ext cx="534377" cy="259045"/>
    <xdr:sp macro="" textlink="">
      <xdr:nvSpPr>
        <xdr:cNvPr id="301" name="テキスト ボックス 300"/>
        <xdr:cNvSpPr txBox="1"/>
      </xdr:nvSpPr>
      <xdr:spPr>
        <a:xfrm>
          <a:off x="6705111" y="6192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40,849</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91113</xdr:rowOff>
    </xdr:from>
    <xdr:to>
      <xdr:col>15</xdr:col>
      <xdr:colOff>231775</xdr:colOff>
      <xdr:row>38</xdr:row>
      <xdr:rowOff>21262</xdr:rowOff>
    </xdr:to>
    <xdr:sp macro="" textlink="">
      <xdr:nvSpPr>
        <xdr:cNvPr id="307" name="円/楕円 306"/>
        <xdr:cNvSpPr/>
      </xdr:nvSpPr>
      <xdr:spPr>
        <a:xfrm>
          <a:off x="10426700" y="643476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30381</xdr:rowOff>
    </xdr:from>
    <xdr:ext cx="534377" cy="259045"/>
    <xdr:sp macro="" textlink="">
      <xdr:nvSpPr>
        <xdr:cNvPr id="308" name="補助費等該当値テキスト"/>
        <xdr:cNvSpPr txBox="1"/>
      </xdr:nvSpPr>
      <xdr:spPr>
        <a:xfrm>
          <a:off x="10528300" y="637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37,016</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112377</xdr:rowOff>
    </xdr:from>
    <xdr:to>
      <xdr:col>14</xdr:col>
      <xdr:colOff>79375</xdr:colOff>
      <xdr:row>38</xdr:row>
      <xdr:rowOff>42528</xdr:rowOff>
    </xdr:to>
    <xdr:sp macro="" textlink="">
      <xdr:nvSpPr>
        <xdr:cNvPr id="309" name="円/楕円 308"/>
        <xdr:cNvSpPr/>
      </xdr:nvSpPr>
      <xdr:spPr>
        <a:xfrm>
          <a:off x="9588500" y="645602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38</xdr:row>
      <xdr:rowOff>33654</xdr:rowOff>
    </xdr:from>
    <xdr:ext cx="534377" cy="259045"/>
    <xdr:sp macro="" textlink="">
      <xdr:nvSpPr>
        <xdr:cNvPr id="310" name="テキスト ボックス 309"/>
        <xdr:cNvSpPr txBox="1"/>
      </xdr:nvSpPr>
      <xdr:spPr>
        <a:xfrm>
          <a:off x="9372111" y="6548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32,365</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90738</xdr:rowOff>
    </xdr:from>
    <xdr:to>
      <xdr:col>12</xdr:col>
      <xdr:colOff>561975</xdr:colOff>
      <xdr:row>38</xdr:row>
      <xdr:rowOff>20888</xdr:rowOff>
    </xdr:to>
    <xdr:sp macro="" textlink="">
      <xdr:nvSpPr>
        <xdr:cNvPr id="311" name="円/楕円 310"/>
        <xdr:cNvSpPr/>
      </xdr:nvSpPr>
      <xdr:spPr>
        <a:xfrm>
          <a:off x="8699500" y="6434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38</xdr:row>
      <xdr:rowOff>12015</xdr:rowOff>
    </xdr:from>
    <xdr:ext cx="534377" cy="259045"/>
    <xdr:sp macro="" textlink="">
      <xdr:nvSpPr>
        <xdr:cNvPr id="312" name="テキスト ボックス 311"/>
        <xdr:cNvSpPr txBox="1"/>
      </xdr:nvSpPr>
      <xdr:spPr>
        <a:xfrm>
          <a:off x="8483111" y="6527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37,098</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136101</xdr:rowOff>
    </xdr:from>
    <xdr:to>
      <xdr:col>11</xdr:col>
      <xdr:colOff>358775</xdr:colOff>
      <xdr:row>38</xdr:row>
      <xdr:rowOff>66252</xdr:rowOff>
    </xdr:to>
    <xdr:sp macro="" textlink="">
      <xdr:nvSpPr>
        <xdr:cNvPr id="313" name="円/楕円 312"/>
        <xdr:cNvSpPr/>
      </xdr:nvSpPr>
      <xdr:spPr>
        <a:xfrm>
          <a:off x="7810500" y="647975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38</xdr:row>
      <xdr:rowOff>57378</xdr:rowOff>
    </xdr:from>
    <xdr:ext cx="534377" cy="259045"/>
    <xdr:sp macro="" textlink="">
      <xdr:nvSpPr>
        <xdr:cNvPr id="314" name="テキスト ボックス 313"/>
        <xdr:cNvSpPr txBox="1"/>
      </xdr:nvSpPr>
      <xdr:spPr>
        <a:xfrm>
          <a:off x="7594111" y="657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27,176</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134268</xdr:rowOff>
    </xdr:from>
    <xdr:to>
      <xdr:col>10</xdr:col>
      <xdr:colOff>155575</xdr:colOff>
      <xdr:row>38</xdr:row>
      <xdr:rowOff>64418</xdr:rowOff>
    </xdr:to>
    <xdr:sp macro="" textlink="">
      <xdr:nvSpPr>
        <xdr:cNvPr id="315" name="円/楕円 314"/>
        <xdr:cNvSpPr/>
      </xdr:nvSpPr>
      <xdr:spPr>
        <a:xfrm>
          <a:off x="6921500" y="647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38</xdr:row>
      <xdr:rowOff>55545</xdr:rowOff>
    </xdr:from>
    <xdr:ext cx="534377" cy="259045"/>
    <xdr:sp macro="" textlink="">
      <xdr:nvSpPr>
        <xdr:cNvPr id="316" name="テキスト ボックス 315"/>
        <xdr:cNvSpPr txBox="1"/>
      </xdr:nvSpPr>
      <xdr:spPr>
        <a:xfrm>
          <a:off x="6705111" y="657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27,577</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72/100</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45,097</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27" name="直線コネクタ 32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28" name="テキスト ボックス 32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29" name="直線コネクタ 32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30" name="テキスト ボックス 329"/>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1" name="直線コネクタ 33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168927</xdr:rowOff>
    </xdr:from>
    <xdr:ext cx="595419" cy="259045"/>
    <xdr:sp macro="" textlink="">
      <xdr:nvSpPr>
        <xdr:cNvPr id="332" name="テキスト ボックス 331"/>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3" name="直線コネクタ 33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130827</xdr:rowOff>
    </xdr:from>
    <xdr:ext cx="595419" cy="259045"/>
    <xdr:sp macro="" textlink="">
      <xdr:nvSpPr>
        <xdr:cNvPr id="334" name="テキスト ボックス 333"/>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5" name="直線コネクタ 33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36" name="テキスト ボックス 335"/>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8" name="テキスト ボックス 33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76340</xdr:rowOff>
    </xdr:from>
    <xdr:to>
      <xdr:col>15</xdr:col>
      <xdr:colOff>180340</xdr:colOff>
      <xdr:row>58</xdr:row>
      <xdr:rowOff>136744</xdr:rowOff>
    </xdr:to>
    <xdr:cxnSp macro="">
      <xdr:nvCxnSpPr>
        <xdr:cNvPr id="340" name="直線コネクタ 339"/>
        <xdr:cNvCxnSpPr/>
      </xdr:nvCxnSpPr>
      <xdr:spPr>
        <a:xfrm flipV="1">
          <a:off x="10475595" y="8820290"/>
          <a:ext cx="1270" cy="126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140571</xdr:rowOff>
    </xdr:from>
    <xdr:ext cx="534377" cy="259045"/>
    <xdr:sp macro="" textlink="">
      <xdr:nvSpPr>
        <xdr:cNvPr id="341" name="普通建設事業費最小値テキスト"/>
        <xdr:cNvSpPr txBox="1"/>
      </xdr:nvSpPr>
      <xdr:spPr>
        <a:xfrm>
          <a:off x="10528300" y="100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10,388</a:t>
          </a:r>
          <a:endParaRPr kumimoji="1" lang="ja-JP" altLang="en-US" sz="1000" b="1">
            <a:latin typeface="ＭＳ Ｐゴシック"/>
          </a:endParaRPr>
        </a:p>
      </xdr:txBody>
    </xdr:sp>
    <xdr:clientData/>
  </xdr:oneCellAnchor>
  <xdr:twoCellAnchor>
    <xdr:from>
      <xdr:col>15</xdr:col>
      <xdr:colOff>92075</xdr:colOff>
      <xdr:row>58</xdr:row>
      <xdr:rowOff>136744</xdr:rowOff>
    </xdr:from>
    <xdr:to>
      <xdr:col>15</xdr:col>
      <xdr:colOff>269875</xdr:colOff>
      <xdr:row>58</xdr:row>
      <xdr:rowOff>136744</xdr:rowOff>
    </xdr:to>
    <xdr:cxnSp macro="">
      <xdr:nvCxnSpPr>
        <xdr:cNvPr id="342" name="直線コネクタ 341"/>
        <xdr:cNvCxnSpPr/>
      </xdr:nvCxnSpPr>
      <xdr:spPr>
        <a:xfrm>
          <a:off x="10388600" y="10080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23017</xdr:rowOff>
    </xdr:from>
    <xdr:ext cx="599010" cy="259045"/>
    <xdr:sp macro="" textlink="">
      <xdr:nvSpPr>
        <xdr:cNvPr id="343" name="普通建設事業費最大値テキスト"/>
        <xdr:cNvSpPr txBox="1"/>
      </xdr:nvSpPr>
      <xdr:spPr>
        <a:xfrm>
          <a:off x="10528300" y="8595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175,815</a:t>
          </a:r>
          <a:endParaRPr kumimoji="1" lang="ja-JP" altLang="en-US" sz="1000" b="1">
            <a:latin typeface="ＭＳ Ｐゴシック"/>
          </a:endParaRPr>
        </a:p>
      </xdr:txBody>
    </xdr:sp>
    <xdr:clientData/>
  </xdr:oneCellAnchor>
  <xdr:twoCellAnchor>
    <xdr:from>
      <xdr:col>15</xdr:col>
      <xdr:colOff>92075</xdr:colOff>
      <xdr:row>51</xdr:row>
      <xdr:rowOff>76340</xdr:rowOff>
    </xdr:from>
    <xdr:to>
      <xdr:col>15</xdr:col>
      <xdr:colOff>269875</xdr:colOff>
      <xdr:row>51</xdr:row>
      <xdr:rowOff>76340</xdr:rowOff>
    </xdr:to>
    <xdr:cxnSp macro="">
      <xdr:nvCxnSpPr>
        <xdr:cNvPr id="344" name="直線コネクタ 343"/>
        <xdr:cNvCxnSpPr/>
      </xdr:nvCxnSpPr>
      <xdr:spPr>
        <a:xfrm>
          <a:off x="10388600" y="8820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81072</xdr:rowOff>
    </xdr:from>
    <xdr:to>
      <xdr:col>15</xdr:col>
      <xdr:colOff>180975</xdr:colOff>
      <xdr:row>57</xdr:row>
      <xdr:rowOff>152829</xdr:rowOff>
    </xdr:to>
    <xdr:cxnSp macro="">
      <xdr:nvCxnSpPr>
        <xdr:cNvPr id="345" name="直線コネクタ 344"/>
        <xdr:cNvCxnSpPr/>
      </xdr:nvCxnSpPr>
      <xdr:spPr>
        <a:xfrm>
          <a:off x="9639300" y="9853722"/>
          <a:ext cx="838200" cy="7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167113</xdr:rowOff>
    </xdr:from>
    <xdr:ext cx="534377" cy="259045"/>
    <xdr:sp macro="" textlink="">
      <xdr:nvSpPr>
        <xdr:cNvPr id="346" name="普通建設事業費平均値テキスト"/>
        <xdr:cNvSpPr txBox="1"/>
      </xdr:nvSpPr>
      <xdr:spPr>
        <a:xfrm>
          <a:off x="10528300" y="9596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47,738</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144236</xdr:rowOff>
    </xdr:from>
    <xdr:to>
      <xdr:col>15</xdr:col>
      <xdr:colOff>231775</xdr:colOff>
      <xdr:row>57</xdr:row>
      <xdr:rowOff>74386</xdr:rowOff>
    </xdr:to>
    <xdr:sp macro="" textlink="">
      <xdr:nvSpPr>
        <xdr:cNvPr id="347" name="フローチャート : 判断 346"/>
        <xdr:cNvSpPr/>
      </xdr:nvSpPr>
      <xdr:spPr>
        <a:xfrm>
          <a:off x="10426700" y="974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81072</xdr:rowOff>
    </xdr:from>
    <xdr:to>
      <xdr:col>14</xdr:col>
      <xdr:colOff>28575</xdr:colOff>
      <xdr:row>57</xdr:row>
      <xdr:rowOff>151282</xdr:rowOff>
    </xdr:to>
    <xdr:cxnSp macro="">
      <xdr:nvCxnSpPr>
        <xdr:cNvPr id="348" name="直線コネクタ 347"/>
        <xdr:cNvCxnSpPr/>
      </xdr:nvCxnSpPr>
      <xdr:spPr>
        <a:xfrm flipV="1">
          <a:off x="8750300" y="9853722"/>
          <a:ext cx="889000" cy="7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127617</xdr:rowOff>
    </xdr:from>
    <xdr:to>
      <xdr:col>14</xdr:col>
      <xdr:colOff>79375</xdr:colOff>
      <xdr:row>57</xdr:row>
      <xdr:rowOff>57767</xdr:rowOff>
    </xdr:to>
    <xdr:sp macro="" textlink="">
      <xdr:nvSpPr>
        <xdr:cNvPr id="349" name="フローチャート : 判断 348"/>
        <xdr:cNvSpPr/>
      </xdr:nvSpPr>
      <xdr:spPr>
        <a:xfrm>
          <a:off x="9588500" y="972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74294</xdr:rowOff>
    </xdr:from>
    <xdr:ext cx="534377" cy="259045"/>
    <xdr:sp macro="" textlink="">
      <xdr:nvSpPr>
        <xdr:cNvPr id="350" name="テキスト ボックス 349"/>
        <xdr:cNvSpPr txBox="1"/>
      </xdr:nvSpPr>
      <xdr:spPr>
        <a:xfrm>
          <a:off x="9372111" y="950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49,919</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151282</xdr:rowOff>
    </xdr:from>
    <xdr:to>
      <xdr:col>12</xdr:col>
      <xdr:colOff>511175</xdr:colOff>
      <xdr:row>58</xdr:row>
      <xdr:rowOff>50104</xdr:rowOff>
    </xdr:to>
    <xdr:cxnSp macro="">
      <xdr:nvCxnSpPr>
        <xdr:cNvPr id="351" name="直線コネクタ 350"/>
        <xdr:cNvCxnSpPr/>
      </xdr:nvCxnSpPr>
      <xdr:spPr>
        <a:xfrm flipV="1">
          <a:off x="7861300" y="9923932"/>
          <a:ext cx="889000" cy="7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101915</xdr:rowOff>
    </xdr:from>
    <xdr:to>
      <xdr:col>12</xdr:col>
      <xdr:colOff>561975</xdr:colOff>
      <xdr:row>57</xdr:row>
      <xdr:rowOff>32065</xdr:rowOff>
    </xdr:to>
    <xdr:sp macro="" textlink="">
      <xdr:nvSpPr>
        <xdr:cNvPr id="352" name="フローチャート : 判断 351"/>
        <xdr:cNvSpPr/>
      </xdr:nvSpPr>
      <xdr:spPr>
        <a:xfrm>
          <a:off x="8699500" y="970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48592</xdr:rowOff>
    </xdr:from>
    <xdr:ext cx="534377" cy="259045"/>
    <xdr:sp macro="" textlink="">
      <xdr:nvSpPr>
        <xdr:cNvPr id="353" name="テキスト ボックス 352"/>
        <xdr:cNvSpPr txBox="1"/>
      </xdr:nvSpPr>
      <xdr:spPr>
        <a:xfrm>
          <a:off x="8483111" y="9478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53,292</a:t>
          </a:r>
          <a:endParaRPr kumimoji="1" lang="ja-JP" altLang="en-US" sz="1000" b="1">
            <a:solidFill>
              <a:srgbClr val="000080"/>
            </a:solidFill>
            <a:latin typeface="ＭＳ Ｐゴシック"/>
          </a:endParaRPr>
        </a:p>
      </xdr:txBody>
    </xdr:sp>
    <xdr:clientData/>
  </xdr:oneCellAnchor>
  <xdr:twoCellAnchor>
    <xdr:from>
      <xdr:col>10</xdr:col>
      <xdr:colOff>104775</xdr:colOff>
      <xdr:row>56</xdr:row>
      <xdr:rowOff>95664</xdr:rowOff>
    </xdr:from>
    <xdr:to>
      <xdr:col>11</xdr:col>
      <xdr:colOff>307975</xdr:colOff>
      <xdr:row>58</xdr:row>
      <xdr:rowOff>50104</xdr:rowOff>
    </xdr:to>
    <xdr:cxnSp macro="">
      <xdr:nvCxnSpPr>
        <xdr:cNvPr id="354" name="直線コネクタ 353"/>
        <xdr:cNvCxnSpPr/>
      </xdr:nvCxnSpPr>
      <xdr:spPr>
        <a:xfrm>
          <a:off x="6972300" y="9696864"/>
          <a:ext cx="889000" cy="29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102083</xdr:rowOff>
    </xdr:from>
    <xdr:to>
      <xdr:col>11</xdr:col>
      <xdr:colOff>358775</xdr:colOff>
      <xdr:row>57</xdr:row>
      <xdr:rowOff>32233</xdr:rowOff>
    </xdr:to>
    <xdr:sp macro="" textlink="">
      <xdr:nvSpPr>
        <xdr:cNvPr id="355" name="フローチャート : 判断 354"/>
        <xdr:cNvSpPr/>
      </xdr:nvSpPr>
      <xdr:spPr>
        <a:xfrm>
          <a:off x="7810500" y="970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48760</xdr:rowOff>
    </xdr:from>
    <xdr:ext cx="534377" cy="259045"/>
    <xdr:sp macro="" textlink="">
      <xdr:nvSpPr>
        <xdr:cNvPr id="356" name="テキスト ボックス 355"/>
        <xdr:cNvSpPr txBox="1"/>
      </xdr:nvSpPr>
      <xdr:spPr>
        <a:xfrm>
          <a:off x="7594111" y="9478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53,270</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151240</xdr:rowOff>
    </xdr:from>
    <xdr:to>
      <xdr:col>10</xdr:col>
      <xdr:colOff>155575</xdr:colOff>
      <xdr:row>57</xdr:row>
      <xdr:rowOff>81390</xdr:rowOff>
    </xdr:to>
    <xdr:sp macro="" textlink="">
      <xdr:nvSpPr>
        <xdr:cNvPr id="357" name="フローチャート : 判断 356"/>
        <xdr:cNvSpPr/>
      </xdr:nvSpPr>
      <xdr:spPr>
        <a:xfrm>
          <a:off x="6921500" y="975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72517</xdr:rowOff>
    </xdr:from>
    <xdr:ext cx="534377" cy="259045"/>
    <xdr:sp macro="" textlink="">
      <xdr:nvSpPr>
        <xdr:cNvPr id="358" name="テキスト ボックス 357"/>
        <xdr:cNvSpPr txBox="1"/>
      </xdr:nvSpPr>
      <xdr:spPr>
        <a:xfrm>
          <a:off x="6705111" y="984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46,819</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102029</xdr:rowOff>
    </xdr:from>
    <xdr:to>
      <xdr:col>15</xdr:col>
      <xdr:colOff>231775</xdr:colOff>
      <xdr:row>58</xdr:row>
      <xdr:rowOff>32179</xdr:rowOff>
    </xdr:to>
    <xdr:sp macro="" textlink="">
      <xdr:nvSpPr>
        <xdr:cNvPr id="364" name="円/楕円 363"/>
        <xdr:cNvSpPr/>
      </xdr:nvSpPr>
      <xdr:spPr>
        <a:xfrm>
          <a:off x="10426700" y="987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80456</xdr:rowOff>
    </xdr:from>
    <xdr:ext cx="534377" cy="259045"/>
    <xdr:sp macro="" textlink="">
      <xdr:nvSpPr>
        <xdr:cNvPr id="365" name="普通建設事業費該当値テキスト"/>
        <xdr:cNvSpPr txBox="1"/>
      </xdr:nvSpPr>
      <xdr:spPr>
        <a:xfrm>
          <a:off x="10528300" y="985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30,777</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30272</xdr:rowOff>
    </xdr:from>
    <xdr:to>
      <xdr:col>14</xdr:col>
      <xdr:colOff>79375</xdr:colOff>
      <xdr:row>57</xdr:row>
      <xdr:rowOff>131872</xdr:rowOff>
    </xdr:to>
    <xdr:sp macro="" textlink="">
      <xdr:nvSpPr>
        <xdr:cNvPr id="366" name="円/楕円 365"/>
        <xdr:cNvSpPr/>
      </xdr:nvSpPr>
      <xdr:spPr>
        <a:xfrm>
          <a:off x="9588500" y="9802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122999</xdr:rowOff>
    </xdr:from>
    <xdr:ext cx="534377" cy="259045"/>
    <xdr:sp macro="" textlink="">
      <xdr:nvSpPr>
        <xdr:cNvPr id="367" name="テキスト ボックス 366"/>
        <xdr:cNvSpPr txBox="1"/>
      </xdr:nvSpPr>
      <xdr:spPr>
        <a:xfrm>
          <a:off x="9372111" y="9895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40,194</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100482</xdr:rowOff>
    </xdr:from>
    <xdr:to>
      <xdr:col>12</xdr:col>
      <xdr:colOff>561975</xdr:colOff>
      <xdr:row>58</xdr:row>
      <xdr:rowOff>30632</xdr:rowOff>
    </xdr:to>
    <xdr:sp macro="" textlink="">
      <xdr:nvSpPr>
        <xdr:cNvPr id="368" name="円/楕円 367"/>
        <xdr:cNvSpPr/>
      </xdr:nvSpPr>
      <xdr:spPr>
        <a:xfrm>
          <a:off x="8699500" y="987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21759</xdr:rowOff>
    </xdr:from>
    <xdr:ext cx="534377" cy="259045"/>
    <xdr:sp macro="" textlink="">
      <xdr:nvSpPr>
        <xdr:cNvPr id="369" name="テキスト ボックス 368"/>
        <xdr:cNvSpPr txBox="1"/>
      </xdr:nvSpPr>
      <xdr:spPr>
        <a:xfrm>
          <a:off x="8483111" y="9965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30,980</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170754</xdr:rowOff>
    </xdr:from>
    <xdr:to>
      <xdr:col>11</xdr:col>
      <xdr:colOff>358775</xdr:colOff>
      <xdr:row>58</xdr:row>
      <xdr:rowOff>100904</xdr:rowOff>
    </xdr:to>
    <xdr:sp macro="" textlink="">
      <xdr:nvSpPr>
        <xdr:cNvPr id="370" name="円/楕円 369"/>
        <xdr:cNvSpPr/>
      </xdr:nvSpPr>
      <xdr:spPr>
        <a:xfrm>
          <a:off x="7810500" y="994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92031</xdr:rowOff>
    </xdr:from>
    <xdr:ext cx="534377" cy="259045"/>
    <xdr:sp macro="" textlink="">
      <xdr:nvSpPr>
        <xdr:cNvPr id="371" name="テキスト ボックス 370"/>
        <xdr:cNvSpPr txBox="1"/>
      </xdr:nvSpPr>
      <xdr:spPr>
        <a:xfrm>
          <a:off x="7594111" y="10036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21,758</a:t>
          </a:r>
          <a:endParaRPr kumimoji="1" lang="ja-JP" altLang="en-US" sz="1000" b="1">
            <a:solidFill>
              <a:srgbClr val="FF0000"/>
            </a:solidFill>
            <a:latin typeface="ＭＳ Ｐゴシック"/>
          </a:endParaRPr>
        </a:p>
      </xdr:txBody>
    </xdr:sp>
    <xdr:clientData/>
  </xdr:oneCellAnchor>
  <xdr:twoCellAnchor>
    <xdr:from>
      <xdr:col>10</xdr:col>
      <xdr:colOff>53975</xdr:colOff>
      <xdr:row>56</xdr:row>
      <xdr:rowOff>44864</xdr:rowOff>
    </xdr:from>
    <xdr:to>
      <xdr:col>10</xdr:col>
      <xdr:colOff>155575</xdr:colOff>
      <xdr:row>56</xdr:row>
      <xdr:rowOff>146464</xdr:rowOff>
    </xdr:to>
    <xdr:sp macro="" textlink="">
      <xdr:nvSpPr>
        <xdr:cNvPr id="372" name="円/楕円 371"/>
        <xdr:cNvSpPr/>
      </xdr:nvSpPr>
      <xdr:spPr>
        <a:xfrm>
          <a:off x="6921500" y="964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54</xdr:row>
      <xdr:rowOff>162991</xdr:rowOff>
    </xdr:from>
    <xdr:ext cx="534377" cy="259045"/>
    <xdr:sp macro="" textlink="">
      <xdr:nvSpPr>
        <xdr:cNvPr id="373" name="テキスト ボックス 372"/>
        <xdr:cNvSpPr txBox="1"/>
      </xdr:nvSpPr>
      <xdr:spPr>
        <a:xfrm>
          <a:off x="6705111" y="9421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60,779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55/100</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16,161</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87" name="テキスト ボックス 386"/>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89" name="テキスト ボックス 388"/>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91" name="テキスト ボックス 390"/>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393" name="テキスト ボックス 392"/>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79578</xdr:rowOff>
    </xdr:from>
    <xdr:to>
      <xdr:col>15</xdr:col>
      <xdr:colOff>180340</xdr:colOff>
      <xdr:row>79</xdr:row>
      <xdr:rowOff>44450</xdr:rowOff>
    </xdr:to>
    <xdr:cxnSp macro="">
      <xdr:nvCxnSpPr>
        <xdr:cNvPr id="397" name="直線コネクタ 396"/>
        <xdr:cNvCxnSpPr/>
      </xdr:nvCxnSpPr>
      <xdr:spPr>
        <a:xfrm flipV="1">
          <a:off x="10475595" y="12081078"/>
          <a:ext cx="1270" cy="1507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48277</xdr:rowOff>
    </xdr:from>
    <xdr:ext cx="249299" cy="259045"/>
    <xdr:sp macro="" textlink="">
      <xdr:nvSpPr>
        <xdr:cNvPr id="398"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399" name="直線コネクタ 398"/>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26255</xdr:rowOff>
    </xdr:from>
    <xdr:ext cx="599010" cy="259045"/>
    <xdr:sp macro="" textlink="">
      <xdr:nvSpPr>
        <xdr:cNvPr id="400" name="普通建設事業費 （ うち新規整備　）最大値テキスト"/>
        <xdr:cNvSpPr txBox="1"/>
      </xdr:nvSpPr>
      <xdr:spPr>
        <a:xfrm>
          <a:off x="10528300" y="11856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118,734</a:t>
          </a:r>
          <a:endParaRPr kumimoji="1" lang="ja-JP" altLang="en-US" sz="1000" b="1">
            <a:latin typeface="ＭＳ Ｐゴシック"/>
          </a:endParaRPr>
        </a:p>
      </xdr:txBody>
    </xdr:sp>
    <xdr:clientData/>
  </xdr:oneCellAnchor>
  <xdr:twoCellAnchor>
    <xdr:from>
      <xdr:col>15</xdr:col>
      <xdr:colOff>92075</xdr:colOff>
      <xdr:row>70</xdr:row>
      <xdr:rowOff>79578</xdr:rowOff>
    </xdr:from>
    <xdr:to>
      <xdr:col>15</xdr:col>
      <xdr:colOff>269875</xdr:colOff>
      <xdr:row>70</xdr:row>
      <xdr:rowOff>79578</xdr:rowOff>
    </xdr:to>
    <xdr:cxnSp macro="">
      <xdr:nvCxnSpPr>
        <xdr:cNvPr id="401" name="直線コネクタ 400"/>
        <xdr:cNvCxnSpPr/>
      </xdr:nvCxnSpPr>
      <xdr:spPr>
        <a:xfrm>
          <a:off x="10388600" y="12081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125971</xdr:rowOff>
    </xdr:from>
    <xdr:to>
      <xdr:col>15</xdr:col>
      <xdr:colOff>180975</xdr:colOff>
      <xdr:row>79</xdr:row>
      <xdr:rowOff>28384</xdr:rowOff>
    </xdr:to>
    <xdr:cxnSp macro="">
      <xdr:nvCxnSpPr>
        <xdr:cNvPr id="402" name="直線コネクタ 401"/>
        <xdr:cNvCxnSpPr/>
      </xdr:nvCxnSpPr>
      <xdr:spPr>
        <a:xfrm flipV="1">
          <a:off x="9639300" y="13499071"/>
          <a:ext cx="838200" cy="73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167009</xdr:rowOff>
    </xdr:from>
    <xdr:ext cx="534377" cy="259045"/>
    <xdr:sp macro="" textlink="">
      <xdr:nvSpPr>
        <xdr:cNvPr id="403" name="普通建設事業費 （ うち新規整備　）平均値テキスト"/>
        <xdr:cNvSpPr txBox="1"/>
      </xdr:nvSpPr>
      <xdr:spPr>
        <a:xfrm>
          <a:off x="10528300" y="131972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15,151</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144132</xdr:rowOff>
    </xdr:from>
    <xdr:to>
      <xdr:col>15</xdr:col>
      <xdr:colOff>231775</xdr:colOff>
      <xdr:row>78</xdr:row>
      <xdr:rowOff>74282</xdr:rowOff>
    </xdr:to>
    <xdr:sp macro="" textlink="">
      <xdr:nvSpPr>
        <xdr:cNvPr id="404" name="フローチャート : 判断 403"/>
        <xdr:cNvSpPr/>
      </xdr:nvSpPr>
      <xdr:spPr>
        <a:xfrm>
          <a:off x="10426700" y="1334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18111</xdr:rowOff>
    </xdr:from>
    <xdr:to>
      <xdr:col>14</xdr:col>
      <xdr:colOff>28575</xdr:colOff>
      <xdr:row>79</xdr:row>
      <xdr:rowOff>28384</xdr:rowOff>
    </xdr:to>
    <xdr:cxnSp macro="">
      <xdr:nvCxnSpPr>
        <xdr:cNvPr id="405" name="直線コネクタ 404"/>
        <xdr:cNvCxnSpPr/>
      </xdr:nvCxnSpPr>
      <xdr:spPr>
        <a:xfrm>
          <a:off x="8750300" y="13562661"/>
          <a:ext cx="889000" cy="10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28639</xdr:rowOff>
    </xdr:from>
    <xdr:to>
      <xdr:col>14</xdr:col>
      <xdr:colOff>79375</xdr:colOff>
      <xdr:row>77</xdr:row>
      <xdr:rowOff>130239</xdr:rowOff>
    </xdr:to>
    <xdr:sp macro="" textlink="">
      <xdr:nvSpPr>
        <xdr:cNvPr id="406" name="フローチャート : 判断 405"/>
        <xdr:cNvSpPr/>
      </xdr:nvSpPr>
      <xdr:spPr>
        <a:xfrm>
          <a:off x="9588500" y="13230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146766</xdr:rowOff>
    </xdr:from>
    <xdr:ext cx="534377" cy="259045"/>
    <xdr:sp macro="" textlink="">
      <xdr:nvSpPr>
        <xdr:cNvPr id="407" name="テキスト ボックス 406"/>
        <xdr:cNvSpPr txBox="1"/>
      </xdr:nvSpPr>
      <xdr:spPr>
        <a:xfrm>
          <a:off x="9372111" y="13005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24,245</a:t>
          </a:r>
          <a:endParaRPr kumimoji="1" lang="ja-JP" altLang="en-US" sz="1000" b="1">
            <a:solidFill>
              <a:srgbClr val="000080"/>
            </a:solidFill>
            <a:latin typeface="ＭＳ Ｐゴシック"/>
          </a:endParaRPr>
        </a:p>
      </xdr:txBody>
    </xdr:sp>
    <xdr:clientData/>
  </xdr:oneCellAnchor>
  <xdr:twoCellAnchor>
    <xdr:from>
      <xdr:col>12</xdr:col>
      <xdr:colOff>460375</xdr:colOff>
      <xdr:row>77</xdr:row>
      <xdr:rowOff>49949</xdr:rowOff>
    </xdr:from>
    <xdr:to>
      <xdr:col>12</xdr:col>
      <xdr:colOff>561975</xdr:colOff>
      <xdr:row>77</xdr:row>
      <xdr:rowOff>151549</xdr:rowOff>
    </xdr:to>
    <xdr:sp macro="" textlink="">
      <xdr:nvSpPr>
        <xdr:cNvPr id="408" name="フローチャート : 判断 407"/>
        <xdr:cNvSpPr/>
      </xdr:nvSpPr>
      <xdr:spPr>
        <a:xfrm>
          <a:off x="8699500" y="13251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168076</xdr:rowOff>
    </xdr:from>
    <xdr:ext cx="534377" cy="259045"/>
    <xdr:sp macro="" textlink="">
      <xdr:nvSpPr>
        <xdr:cNvPr id="409" name="テキスト ボックス 408"/>
        <xdr:cNvSpPr txBox="1"/>
      </xdr:nvSpPr>
      <xdr:spPr>
        <a:xfrm>
          <a:off x="8483111" y="13026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22,567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75171</xdr:rowOff>
    </xdr:from>
    <xdr:to>
      <xdr:col>15</xdr:col>
      <xdr:colOff>231775</xdr:colOff>
      <xdr:row>79</xdr:row>
      <xdr:rowOff>5321</xdr:rowOff>
    </xdr:to>
    <xdr:sp macro="" textlink="">
      <xdr:nvSpPr>
        <xdr:cNvPr id="415" name="円/楕円 414"/>
        <xdr:cNvSpPr/>
      </xdr:nvSpPr>
      <xdr:spPr>
        <a:xfrm>
          <a:off x="10426700" y="1344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161548</xdr:rowOff>
    </xdr:from>
    <xdr:ext cx="469744" cy="259045"/>
    <xdr:sp macro="" textlink="">
      <xdr:nvSpPr>
        <xdr:cNvPr id="416" name="普通建設事業費 （ うち新規整備　）該当値テキスト"/>
        <xdr:cNvSpPr txBox="1"/>
      </xdr:nvSpPr>
      <xdr:spPr>
        <a:xfrm>
          <a:off x="10528300" y="13363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7,081</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149034</xdr:rowOff>
    </xdr:from>
    <xdr:to>
      <xdr:col>14</xdr:col>
      <xdr:colOff>79375</xdr:colOff>
      <xdr:row>79</xdr:row>
      <xdr:rowOff>79184</xdr:rowOff>
    </xdr:to>
    <xdr:sp macro="" textlink="">
      <xdr:nvSpPr>
        <xdr:cNvPr id="417" name="円/楕円 416"/>
        <xdr:cNvSpPr/>
      </xdr:nvSpPr>
      <xdr:spPr>
        <a:xfrm>
          <a:off x="9588500" y="1352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79</xdr:row>
      <xdr:rowOff>70311</xdr:rowOff>
    </xdr:from>
    <xdr:ext cx="469744" cy="259045"/>
    <xdr:sp macro="" textlink="">
      <xdr:nvSpPr>
        <xdr:cNvPr id="418" name="テキスト ボックス 417"/>
        <xdr:cNvSpPr txBox="1"/>
      </xdr:nvSpPr>
      <xdr:spPr>
        <a:xfrm>
          <a:off x="9404427" y="1361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1,265</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138761</xdr:rowOff>
    </xdr:from>
    <xdr:to>
      <xdr:col>12</xdr:col>
      <xdr:colOff>561975</xdr:colOff>
      <xdr:row>79</xdr:row>
      <xdr:rowOff>68911</xdr:rowOff>
    </xdr:to>
    <xdr:sp macro="" textlink="">
      <xdr:nvSpPr>
        <xdr:cNvPr id="419" name="円/楕円 418"/>
        <xdr:cNvSpPr/>
      </xdr:nvSpPr>
      <xdr:spPr>
        <a:xfrm>
          <a:off x="8699500" y="1351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79</xdr:row>
      <xdr:rowOff>60038</xdr:rowOff>
    </xdr:from>
    <xdr:ext cx="469744" cy="259045"/>
    <xdr:sp macro="" textlink="">
      <xdr:nvSpPr>
        <xdr:cNvPr id="420" name="テキスト ボックス 419"/>
        <xdr:cNvSpPr txBox="1"/>
      </xdr:nvSpPr>
      <xdr:spPr>
        <a:xfrm>
          <a:off x="8515427" y="1360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2,074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1" name="正方形/長方形 42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2" name="正方形/長方形 42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3" name="正方形/長方形 42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44/100</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4" name="正方形/長方形 42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5" name="正方形/長方形 42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6" name="正方形/長方形 42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7" name="正方形/長方形 42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16,866</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8" name="正方形/長方形 42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9" name="テキスト ボックス 42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0" name="直線コネクタ 42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1" name="直線コネクタ 430"/>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2" name="テキスト ボックス 431"/>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3" name="直線コネクタ 432"/>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34" name="テキスト ボックス 433"/>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5" name="直線コネクタ 434"/>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36" name="テキスト ボックス 435"/>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37" name="直線コネクタ 436"/>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38" name="テキスト ボックス 437"/>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39" name="直線コネクタ 438"/>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40" name="テキスト ボックス 439"/>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1" name="直線コネクタ 44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2" name="テキスト ボックス 44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78854</xdr:rowOff>
    </xdr:from>
    <xdr:to>
      <xdr:col>15</xdr:col>
      <xdr:colOff>180340</xdr:colOff>
      <xdr:row>99</xdr:row>
      <xdr:rowOff>40272</xdr:rowOff>
    </xdr:to>
    <xdr:cxnSp macro="">
      <xdr:nvCxnSpPr>
        <xdr:cNvPr id="444" name="直線コネクタ 443"/>
        <xdr:cNvCxnSpPr/>
      </xdr:nvCxnSpPr>
      <xdr:spPr>
        <a:xfrm flipV="1">
          <a:off x="10475595" y="15509354"/>
          <a:ext cx="1270" cy="1504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44099</xdr:rowOff>
    </xdr:from>
    <xdr:ext cx="378565" cy="259045"/>
    <xdr:sp macro="" textlink="">
      <xdr:nvSpPr>
        <xdr:cNvPr id="445" name="普通建設事業費 （ うち更新整備　）最小値テキスト"/>
        <xdr:cNvSpPr txBox="1"/>
      </xdr:nvSpPr>
      <xdr:spPr>
        <a:xfrm>
          <a:off x="10528300" y="170176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329</a:t>
          </a:r>
          <a:endParaRPr kumimoji="1" lang="ja-JP" altLang="en-US" sz="1000" b="1">
            <a:latin typeface="ＭＳ Ｐゴシック"/>
          </a:endParaRPr>
        </a:p>
      </xdr:txBody>
    </xdr:sp>
    <xdr:clientData/>
  </xdr:oneCellAnchor>
  <xdr:twoCellAnchor>
    <xdr:from>
      <xdr:col>15</xdr:col>
      <xdr:colOff>92075</xdr:colOff>
      <xdr:row>99</xdr:row>
      <xdr:rowOff>40272</xdr:rowOff>
    </xdr:from>
    <xdr:to>
      <xdr:col>15</xdr:col>
      <xdr:colOff>269875</xdr:colOff>
      <xdr:row>99</xdr:row>
      <xdr:rowOff>40272</xdr:rowOff>
    </xdr:to>
    <xdr:cxnSp macro="">
      <xdr:nvCxnSpPr>
        <xdr:cNvPr id="446" name="直線コネクタ 445"/>
        <xdr:cNvCxnSpPr/>
      </xdr:nvCxnSpPr>
      <xdr:spPr>
        <a:xfrm>
          <a:off x="10388600" y="17013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25531</xdr:rowOff>
    </xdr:from>
    <xdr:ext cx="599010" cy="259045"/>
    <xdr:sp macro="" textlink="">
      <xdr:nvSpPr>
        <xdr:cNvPr id="447" name="普通建設事業費 （ うち更新整備　）最大値テキスト"/>
        <xdr:cNvSpPr txBox="1"/>
      </xdr:nvSpPr>
      <xdr:spPr>
        <a:xfrm>
          <a:off x="10528300" y="15284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118,791</a:t>
          </a:r>
          <a:endParaRPr kumimoji="1" lang="ja-JP" altLang="en-US" sz="1000" b="1">
            <a:latin typeface="ＭＳ Ｐゴシック"/>
          </a:endParaRPr>
        </a:p>
      </xdr:txBody>
    </xdr:sp>
    <xdr:clientData/>
  </xdr:oneCellAnchor>
  <xdr:twoCellAnchor>
    <xdr:from>
      <xdr:col>15</xdr:col>
      <xdr:colOff>92075</xdr:colOff>
      <xdr:row>90</xdr:row>
      <xdr:rowOff>78854</xdr:rowOff>
    </xdr:from>
    <xdr:to>
      <xdr:col>15</xdr:col>
      <xdr:colOff>269875</xdr:colOff>
      <xdr:row>90</xdr:row>
      <xdr:rowOff>78854</xdr:rowOff>
    </xdr:to>
    <xdr:cxnSp macro="">
      <xdr:nvCxnSpPr>
        <xdr:cNvPr id="448" name="直線コネクタ 447"/>
        <xdr:cNvCxnSpPr/>
      </xdr:nvCxnSpPr>
      <xdr:spPr>
        <a:xfrm>
          <a:off x="10388600" y="15509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95148</xdr:rowOff>
    </xdr:from>
    <xdr:to>
      <xdr:col>15</xdr:col>
      <xdr:colOff>180975</xdr:colOff>
      <xdr:row>97</xdr:row>
      <xdr:rowOff>113792</xdr:rowOff>
    </xdr:to>
    <xdr:cxnSp macro="">
      <xdr:nvCxnSpPr>
        <xdr:cNvPr id="449" name="直線コネクタ 448"/>
        <xdr:cNvCxnSpPr/>
      </xdr:nvCxnSpPr>
      <xdr:spPr>
        <a:xfrm>
          <a:off x="9639300" y="16554348"/>
          <a:ext cx="838200" cy="19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52277</xdr:rowOff>
    </xdr:from>
    <xdr:ext cx="534377" cy="259045"/>
    <xdr:sp macro="" textlink="">
      <xdr:nvSpPr>
        <xdr:cNvPr id="450" name="普通建設事業費 （ うち更新整備　）平均値テキスト"/>
        <xdr:cNvSpPr txBox="1"/>
      </xdr:nvSpPr>
      <xdr:spPr>
        <a:xfrm>
          <a:off x="10528300" y="165114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24,185</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29400</xdr:rowOff>
    </xdr:from>
    <xdr:to>
      <xdr:col>15</xdr:col>
      <xdr:colOff>231775</xdr:colOff>
      <xdr:row>97</xdr:row>
      <xdr:rowOff>131000</xdr:rowOff>
    </xdr:to>
    <xdr:sp macro="" textlink="">
      <xdr:nvSpPr>
        <xdr:cNvPr id="451" name="フローチャート : 判断 450"/>
        <xdr:cNvSpPr/>
      </xdr:nvSpPr>
      <xdr:spPr>
        <a:xfrm>
          <a:off x="10426700" y="166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96</xdr:row>
      <xdr:rowOff>95148</xdr:rowOff>
    </xdr:from>
    <xdr:to>
      <xdr:col>14</xdr:col>
      <xdr:colOff>28575</xdr:colOff>
      <xdr:row>97</xdr:row>
      <xdr:rowOff>104597</xdr:rowOff>
    </xdr:to>
    <xdr:cxnSp macro="">
      <xdr:nvCxnSpPr>
        <xdr:cNvPr id="452" name="直線コネクタ 451"/>
        <xdr:cNvCxnSpPr/>
      </xdr:nvCxnSpPr>
      <xdr:spPr>
        <a:xfrm flipV="1">
          <a:off x="8750300" y="16554348"/>
          <a:ext cx="889000" cy="18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109373</xdr:rowOff>
    </xdr:from>
    <xdr:to>
      <xdr:col>14</xdr:col>
      <xdr:colOff>79375</xdr:colOff>
      <xdr:row>98</xdr:row>
      <xdr:rowOff>39523</xdr:rowOff>
    </xdr:to>
    <xdr:sp macro="" textlink="">
      <xdr:nvSpPr>
        <xdr:cNvPr id="453" name="フローチャート : 判断 452"/>
        <xdr:cNvSpPr/>
      </xdr:nvSpPr>
      <xdr:spPr>
        <a:xfrm>
          <a:off x="9588500" y="16740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30650</xdr:rowOff>
    </xdr:from>
    <xdr:ext cx="534377" cy="259045"/>
    <xdr:sp macro="" textlink="">
      <xdr:nvSpPr>
        <xdr:cNvPr id="454" name="テキスト ボックス 453"/>
        <xdr:cNvSpPr txBox="1"/>
      </xdr:nvSpPr>
      <xdr:spPr>
        <a:xfrm>
          <a:off x="9372111" y="16832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17,888</a:t>
          </a:r>
          <a:endParaRPr kumimoji="1" lang="ja-JP" altLang="en-US" sz="1000" b="1">
            <a:solidFill>
              <a:srgbClr val="000080"/>
            </a:solidFill>
            <a:latin typeface="ＭＳ Ｐゴシック"/>
          </a:endParaRPr>
        </a:p>
      </xdr:txBody>
    </xdr:sp>
    <xdr:clientData/>
  </xdr:oneCellAnchor>
  <xdr:twoCellAnchor>
    <xdr:from>
      <xdr:col>12</xdr:col>
      <xdr:colOff>460375</xdr:colOff>
      <xdr:row>97</xdr:row>
      <xdr:rowOff>50533</xdr:rowOff>
    </xdr:from>
    <xdr:to>
      <xdr:col>12</xdr:col>
      <xdr:colOff>561975</xdr:colOff>
      <xdr:row>97</xdr:row>
      <xdr:rowOff>152133</xdr:rowOff>
    </xdr:to>
    <xdr:sp macro="" textlink="">
      <xdr:nvSpPr>
        <xdr:cNvPr id="455" name="フローチャート : 判断 454"/>
        <xdr:cNvSpPr/>
      </xdr:nvSpPr>
      <xdr:spPr>
        <a:xfrm>
          <a:off x="8699500" y="16681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168660</xdr:rowOff>
    </xdr:from>
    <xdr:ext cx="534377" cy="259045"/>
    <xdr:sp macro="" textlink="">
      <xdr:nvSpPr>
        <xdr:cNvPr id="456" name="テキスト ボックス 455"/>
        <xdr:cNvSpPr txBox="1"/>
      </xdr:nvSpPr>
      <xdr:spPr>
        <a:xfrm>
          <a:off x="8483111" y="16456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22,521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7" name="テキスト ボックス 45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8" name="テキスト ボックス 45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9" name="テキスト ボックス 45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0" name="テキスト ボックス 45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1" name="テキスト ボックス 46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62992</xdr:rowOff>
    </xdr:from>
    <xdr:to>
      <xdr:col>15</xdr:col>
      <xdr:colOff>231775</xdr:colOff>
      <xdr:row>97</xdr:row>
      <xdr:rowOff>164592</xdr:rowOff>
    </xdr:to>
    <xdr:sp macro="" textlink="">
      <xdr:nvSpPr>
        <xdr:cNvPr id="462" name="円/楕円 461"/>
        <xdr:cNvSpPr/>
      </xdr:nvSpPr>
      <xdr:spPr>
        <a:xfrm>
          <a:off x="10426700" y="1669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41419</xdr:rowOff>
    </xdr:from>
    <xdr:ext cx="534377" cy="259045"/>
    <xdr:sp macro="" textlink="">
      <xdr:nvSpPr>
        <xdr:cNvPr id="463" name="普通建設事業費 （ うち更新整備　）該当値テキスト"/>
        <xdr:cNvSpPr txBox="1"/>
      </xdr:nvSpPr>
      <xdr:spPr>
        <a:xfrm>
          <a:off x="10528300" y="1667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21,540</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44348</xdr:rowOff>
    </xdr:from>
    <xdr:to>
      <xdr:col>14</xdr:col>
      <xdr:colOff>79375</xdr:colOff>
      <xdr:row>96</xdr:row>
      <xdr:rowOff>145948</xdr:rowOff>
    </xdr:to>
    <xdr:sp macro="" textlink="">
      <xdr:nvSpPr>
        <xdr:cNvPr id="464" name="円/楕円 463"/>
        <xdr:cNvSpPr/>
      </xdr:nvSpPr>
      <xdr:spPr>
        <a:xfrm>
          <a:off x="9588500" y="1650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94</xdr:row>
      <xdr:rowOff>162475</xdr:rowOff>
    </xdr:from>
    <xdr:ext cx="534377" cy="259045"/>
    <xdr:sp macro="" textlink="">
      <xdr:nvSpPr>
        <xdr:cNvPr id="465" name="テキスト ボックス 464"/>
        <xdr:cNvSpPr txBox="1"/>
      </xdr:nvSpPr>
      <xdr:spPr>
        <a:xfrm>
          <a:off x="9372111" y="16278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36,508</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53797</xdr:rowOff>
    </xdr:from>
    <xdr:to>
      <xdr:col>12</xdr:col>
      <xdr:colOff>561975</xdr:colOff>
      <xdr:row>97</xdr:row>
      <xdr:rowOff>155397</xdr:rowOff>
    </xdr:to>
    <xdr:sp macro="" textlink="">
      <xdr:nvSpPr>
        <xdr:cNvPr id="466" name="円/楕円 465"/>
        <xdr:cNvSpPr/>
      </xdr:nvSpPr>
      <xdr:spPr>
        <a:xfrm>
          <a:off x="8699500" y="1668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146524</xdr:rowOff>
    </xdr:from>
    <xdr:ext cx="534377" cy="259045"/>
    <xdr:sp macro="" textlink="">
      <xdr:nvSpPr>
        <xdr:cNvPr id="467" name="テキスト ボックス 466"/>
        <xdr:cNvSpPr txBox="1"/>
      </xdr:nvSpPr>
      <xdr:spPr>
        <a:xfrm>
          <a:off x="8483111" y="1677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22,264</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8" name="正方形/長方形 46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9" name="正方形/長方形 46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0" name="正方形/長方形 46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52/100</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1" name="正方形/長方形 47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2" name="正方形/長方形 47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3" name="正方形/長方形 47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4" name="正方形/長方形 47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5" name="正方形/長方形 47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6" name="テキスト ボックス 47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7" name="直線コネクタ 47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78" name="直線コネクタ 477"/>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79" name="テキスト ボックス 478"/>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80" name="直線コネクタ 479"/>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481" name="テキスト ボックス 480"/>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82" name="直線コネクタ 481"/>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483" name="テキスト ボックス 482"/>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84" name="直線コネクタ 483"/>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485" name="テキスト ボックス 484"/>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86" name="直線コネクタ 485"/>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487" name="テキスト ボックス 486"/>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8" name="直線コネクタ 48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9" name="テキスト ボックス 48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151263</xdr:rowOff>
    </xdr:from>
    <xdr:to>
      <xdr:col>23</xdr:col>
      <xdr:colOff>516889</xdr:colOff>
      <xdr:row>39</xdr:row>
      <xdr:rowOff>44450</xdr:rowOff>
    </xdr:to>
    <xdr:cxnSp macro="">
      <xdr:nvCxnSpPr>
        <xdr:cNvPr id="491" name="直線コネクタ 490"/>
        <xdr:cNvCxnSpPr/>
      </xdr:nvCxnSpPr>
      <xdr:spPr>
        <a:xfrm flipV="1">
          <a:off x="16317595" y="5466213"/>
          <a:ext cx="1269" cy="12647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65206</xdr:rowOff>
    </xdr:from>
    <xdr:ext cx="249299" cy="259045"/>
    <xdr:sp macro="" textlink="">
      <xdr:nvSpPr>
        <xdr:cNvPr id="492" name="災害復旧事業費最小値テキスト"/>
        <xdr:cNvSpPr txBox="1"/>
      </xdr:nvSpPr>
      <xdr:spPr>
        <a:xfrm>
          <a:off x="16370300" y="67517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93" name="直線コネクタ 492"/>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97940</xdr:rowOff>
    </xdr:from>
    <xdr:ext cx="534377" cy="259045"/>
    <xdr:sp macro="" textlink="">
      <xdr:nvSpPr>
        <xdr:cNvPr id="494" name="災害復旧事業費最大値テキスト"/>
        <xdr:cNvSpPr txBox="1"/>
      </xdr:nvSpPr>
      <xdr:spPr>
        <a:xfrm>
          <a:off x="16370300" y="5241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66,393</a:t>
          </a:r>
          <a:endParaRPr kumimoji="1" lang="ja-JP" altLang="en-US" sz="1000" b="1">
            <a:latin typeface="ＭＳ Ｐゴシック"/>
          </a:endParaRPr>
        </a:p>
      </xdr:txBody>
    </xdr:sp>
    <xdr:clientData/>
  </xdr:oneCellAnchor>
  <xdr:twoCellAnchor>
    <xdr:from>
      <xdr:col>23</xdr:col>
      <xdr:colOff>428625</xdr:colOff>
      <xdr:row>31</xdr:row>
      <xdr:rowOff>151263</xdr:rowOff>
    </xdr:from>
    <xdr:to>
      <xdr:col>23</xdr:col>
      <xdr:colOff>606425</xdr:colOff>
      <xdr:row>31</xdr:row>
      <xdr:rowOff>151263</xdr:rowOff>
    </xdr:to>
    <xdr:cxnSp macro="">
      <xdr:nvCxnSpPr>
        <xdr:cNvPr id="495" name="直線コネクタ 494"/>
        <xdr:cNvCxnSpPr/>
      </xdr:nvCxnSpPr>
      <xdr:spPr>
        <a:xfrm>
          <a:off x="16230600" y="5466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44450</xdr:rowOff>
    </xdr:from>
    <xdr:to>
      <xdr:col>23</xdr:col>
      <xdr:colOff>517525</xdr:colOff>
      <xdr:row>39</xdr:row>
      <xdr:rowOff>44450</xdr:rowOff>
    </xdr:to>
    <xdr:cxnSp macro="">
      <xdr:nvCxnSpPr>
        <xdr:cNvPr id="496" name="直線コネクタ 495"/>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154106</xdr:rowOff>
    </xdr:from>
    <xdr:ext cx="469744" cy="259045"/>
    <xdr:sp macro="" textlink="">
      <xdr:nvSpPr>
        <xdr:cNvPr id="497" name="災害復旧事業費平均値テキスト"/>
        <xdr:cNvSpPr txBox="1"/>
      </xdr:nvSpPr>
      <xdr:spPr>
        <a:xfrm>
          <a:off x="16370300" y="64977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1,778</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131229</xdr:rowOff>
    </xdr:from>
    <xdr:to>
      <xdr:col>23</xdr:col>
      <xdr:colOff>568325</xdr:colOff>
      <xdr:row>39</xdr:row>
      <xdr:rowOff>61379</xdr:rowOff>
    </xdr:to>
    <xdr:sp macro="" textlink="">
      <xdr:nvSpPr>
        <xdr:cNvPr id="498" name="フローチャート : 判断 497"/>
        <xdr:cNvSpPr/>
      </xdr:nvSpPr>
      <xdr:spPr>
        <a:xfrm>
          <a:off x="16268700" y="6646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44393</xdr:rowOff>
    </xdr:from>
    <xdr:to>
      <xdr:col>22</xdr:col>
      <xdr:colOff>365125</xdr:colOff>
      <xdr:row>39</xdr:row>
      <xdr:rowOff>44450</xdr:rowOff>
    </xdr:to>
    <xdr:cxnSp macro="">
      <xdr:nvCxnSpPr>
        <xdr:cNvPr id="499" name="直線コネクタ 498"/>
        <xdr:cNvCxnSpPr/>
      </xdr:nvCxnSpPr>
      <xdr:spPr>
        <a:xfrm>
          <a:off x="14592300" y="6730943"/>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146907</xdr:rowOff>
    </xdr:from>
    <xdr:to>
      <xdr:col>22</xdr:col>
      <xdr:colOff>415925</xdr:colOff>
      <xdr:row>39</xdr:row>
      <xdr:rowOff>77057</xdr:rowOff>
    </xdr:to>
    <xdr:sp macro="" textlink="">
      <xdr:nvSpPr>
        <xdr:cNvPr id="500" name="フローチャート : 判断 499"/>
        <xdr:cNvSpPr/>
      </xdr:nvSpPr>
      <xdr:spPr>
        <a:xfrm>
          <a:off x="15430500" y="666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37</xdr:row>
      <xdr:rowOff>93584</xdr:rowOff>
    </xdr:from>
    <xdr:ext cx="378565" cy="259045"/>
    <xdr:sp macro="" textlink="">
      <xdr:nvSpPr>
        <xdr:cNvPr id="501" name="テキスト ボックス 500"/>
        <xdr:cNvSpPr txBox="1"/>
      </xdr:nvSpPr>
      <xdr:spPr>
        <a:xfrm>
          <a:off x="15292017" y="6437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644525</xdr:colOff>
      <xdr:row>39</xdr:row>
      <xdr:rowOff>44393</xdr:rowOff>
    </xdr:from>
    <xdr:to>
      <xdr:col>21</xdr:col>
      <xdr:colOff>161925</xdr:colOff>
      <xdr:row>39</xdr:row>
      <xdr:rowOff>44393</xdr:rowOff>
    </xdr:to>
    <xdr:cxnSp macro="">
      <xdr:nvCxnSpPr>
        <xdr:cNvPr id="502" name="直線コネクタ 501"/>
        <xdr:cNvCxnSpPr/>
      </xdr:nvCxnSpPr>
      <xdr:spPr>
        <a:xfrm>
          <a:off x="13703300" y="6730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139573</xdr:rowOff>
    </xdr:from>
    <xdr:to>
      <xdr:col>21</xdr:col>
      <xdr:colOff>212725</xdr:colOff>
      <xdr:row>39</xdr:row>
      <xdr:rowOff>69723</xdr:rowOff>
    </xdr:to>
    <xdr:sp macro="" textlink="">
      <xdr:nvSpPr>
        <xdr:cNvPr id="503" name="フローチャート : 判断 502"/>
        <xdr:cNvSpPr/>
      </xdr:nvSpPr>
      <xdr:spPr>
        <a:xfrm>
          <a:off x="14541500" y="66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86250</xdr:rowOff>
    </xdr:from>
    <xdr:ext cx="469744" cy="259045"/>
    <xdr:sp macro="" textlink="">
      <xdr:nvSpPr>
        <xdr:cNvPr id="504" name="テキスト ボックス 503"/>
        <xdr:cNvSpPr txBox="1"/>
      </xdr:nvSpPr>
      <xdr:spPr>
        <a:xfrm>
          <a:off x="14357427" y="6429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1,340</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44393</xdr:rowOff>
    </xdr:from>
    <xdr:to>
      <xdr:col>19</xdr:col>
      <xdr:colOff>644525</xdr:colOff>
      <xdr:row>39</xdr:row>
      <xdr:rowOff>44393</xdr:rowOff>
    </xdr:to>
    <xdr:cxnSp macro="">
      <xdr:nvCxnSpPr>
        <xdr:cNvPr id="505" name="直線コネクタ 504"/>
        <xdr:cNvCxnSpPr/>
      </xdr:nvCxnSpPr>
      <xdr:spPr>
        <a:xfrm>
          <a:off x="12814300" y="6730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126409</xdr:rowOff>
    </xdr:from>
    <xdr:to>
      <xdr:col>20</xdr:col>
      <xdr:colOff>9525</xdr:colOff>
      <xdr:row>39</xdr:row>
      <xdr:rowOff>56559</xdr:rowOff>
    </xdr:to>
    <xdr:sp macro="" textlink="">
      <xdr:nvSpPr>
        <xdr:cNvPr id="506" name="フローチャート : 判断 505"/>
        <xdr:cNvSpPr/>
      </xdr:nvSpPr>
      <xdr:spPr>
        <a:xfrm>
          <a:off x="13652500" y="664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73086</xdr:rowOff>
    </xdr:from>
    <xdr:ext cx="469744" cy="259045"/>
    <xdr:sp macro="" textlink="">
      <xdr:nvSpPr>
        <xdr:cNvPr id="507" name="テキスト ボックス 506"/>
        <xdr:cNvSpPr txBox="1"/>
      </xdr:nvSpPr>
      <xdr:spPr>
        <a:xfrm>
          <a:off x="13468427" y="641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2,031</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104731</xdr:rowOff>
    </xdr:from>
    <xdr:to>
      <xdr:col>18</xdr:col>
      <xdr:colOff>492125</xdr:colOff>
      <xdr:row>39</xdr:row>
      <xdr:rowOff>34881</xdr:rowOff>
    </xdr:to>
    <xdr:sp macro="" textlink="">
      <xdr:nvSpPr>
        <xdr:cNvPr id="508" name="フローチャート : 判断 507"/>
        <xdr:cNvSpPr/>
      </xdr:nvSpPr>
      <xdr:spPr>
        <a:xfrm>
          <a:off x="12763500" y="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51407</xdr:rowOff>
    </xdr:from>
    <xdr:ext cx="469744" cy="259045"/>
    <xdr:sp macro="" textlink="">
      <xdr:nvSpPr>
        <xdr:cNvPr id="509" name="テキスト ボックス 508"/>
        <xdr:cNvSpPr txBox="1"/>
      </xdr:nvSpPr>
      <xdr:spPr>
        <a:xfrm>
          <a:off x="12579427" y="639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3,169</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0" name="テキスト ボックス 50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1" name="テキスト ボックス 51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2" name="テキスト ボックス 51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3" name="テキスト ボックス 51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4" name="テキスト ボックス 51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165100</xdr:rowOff>
    </xdr:from>
    <xdr:to>
      <xdr:col>23</xdr:col>
      <xdr:colOff>568325</xdr:colOff>
      <xdr:row>39</xdr:row>
      <xdr:rowOff>95250</xdr:rowOff>
    </xdr:to>
    <xdr:sp macro="" textlink="">
      <xdr:nvSpPr>
        <xdr:cNvPr id="515" name="円/楕円 514"/>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109656</xdr:rowOff>
    </xdr:from>
    <xdr:ext cx="249299" cy="259045"/>
    <xdr:sp macro="" textlink="">
      <xdr:nvSpPr>
        <xdr:cNvPr id="516" name="災害復旧事業費該当値テキスト"/>
        <xdr:cNvSpPr txBox="1"/>
      </xdr:nvSpPr>
      <xdr:spPr>
        <a:xfrm>
          <a:off x="16370300" y="66247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165100</xdr:rowOff>
    </xdr:from>
    <xdr:to>
      <xdr:col>22</xdr:col>
      <xdr:colOff>415925</xdr:colOff>
      <xdr:row>39</xdr:row>
      <xdr:rowOff>95250</xdr:rowOff>
    </xdr:to>
    <xdr:sp macro="" textlink="">
      <xdr:nvSpPr>
        <xdr:cNvPr id="517" name="円/楕円 516"/>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86377</xdr:rowOff>
    </xdr:from>
    <xdr:ext cx="249299" cy="259045"/>
    <xdr:sp macro="" textlink="">
      <xdr:nvSpPr>
        <xdr:cNvPr id="518" name="テキスト ボックス 517"/>
        <xdr:cNvSpPr txBox="1"/>
      </xdr:nvSpPr>
      <xdr:spPr>
        <a:xfrm>
          <a:off x="15356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165043</xdr:rowOff>
    </xdr:from>
    <xdr:to>
      <xdr:col>21</xdr:col>
      <xdr:colOff>212725</xdr:colOff>
      <xdr:row>39</xdr:row>
      <xdr:rowOff>95193</xdr:rowOff>
    </xdr:to>
    <xdr:sp macro="" textlink="">
      <xdr:nvSpPr>
        <xdr:cNvPr id="519" name="円/楕円 518"/>
        <xdr:cNvSpPr/>
      </xdr:nvSpPr>
      <xdr:spPr>
        <a:xfrm>
          <a:off x="14541500" y="668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39</xdr:row>
      <xdr:rowOff>86320</xdr:rowOff>
    </xdr:from>
    <xdr:ext cx="249299" cy="259045"/>
    <xdr:sp macro="" textlink="">
      <xdr:nvSpPr>
        <xdr:cNvPr id="520" name="テキスト ボックス 519"/>
        <xdr:cNvSpPr txBox="1"/>
      </xdr:nvSpPr>
      <xdr:spPr>
        <a:xfrm>
          <a:off x="14467649" y="67728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165043</xdr:rowOff>
    </xdr:from>
    <xdr:to>
      <xdr:col>20</xdr:col>
      <xdr:colOff>9525</xdr:colOff>
      <xdr:row>39</xdr:row>
      <xdr:rowOff>95193</xdr:rowOff>
    </xdr:to>
    <xdr:sp macro="" textlink="">
      <xdr:nvSpPr>
        <xdr:cNvPr id="521" name="円/楕円 520"/>
        <xdr:cNvSpPr/>
      </xdr:nvSpPr>
      <xdr:spPr>
        <a:xfrm>
          <a:off x="13652500" y="668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39</xdr:row>
      <xdr:rowOff>86320</xdr:rowOff>
    </xdr:from>
    <xdr:ext cx="249299" cy="259045"/>
    <xdr:sp macro="" textlink="">
      <xdr:nvSpPr>
        <xdr:cNvPr id="522" name="テキスト ボックス 521"/>
        <xdr:cNvSpPr txBox="1"/>
      </xdr:nvSpPr>
      <xdr:spPr>
        <a:xfrm>
          <a:off x="13578649" y="67728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165043</xdr:rowOff>
    </xdr:from>
    <xdr:to>
      <xdr:col>18</xdr:col>
      <xdr:colOff>492125</xdr:colOff>
      <xdr:row>39</xdr:row>
      <xdr:rowOff>95193</xdr:rowOff>
    </xdr:to>
    <xdr:sp macro="" textlink="">
      <xdr:nvSpPr>
        <xdr:cNvPr id="523" name="円/楕円 522"/>
        <xdr:cNvSpPr/>
      </xdr:nvSpPr>
      <xdr:spPr>
        <a:xfrm>
          <a:off x="12763500" y="668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39</xdr:row>
      <xdr:rowOff>86320</xdr:rowOff>
    </xdr:from>
    <xdr:ext cx="249299" cy="259045"/>
    <xdr:sp macro="" textlink="">
      <xdr:nvSpPr>
        <xdr:cNvPr id="524" name="テキスト ボックス 523"/>
        <xdr:cNvSpPr txBox="1"/>
      </xdr:nvSpPr>
      <xdr:spPr>
        <a:xfrm>
          <a:off x="12689649" y="67728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5" name="正方形/長方形 52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6" name="正方形/長方形 52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7" name="正方形/長方形 52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1/100</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8" name="正方形/長方形 52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9" name="正方形/長方形 52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0" name="正方形/長方形 52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1" name="正方形/長方形 53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2" name="正方形/長方形 53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3" name="テキスト ボックス 53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4" name="直線コネクタ 53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5" name="直線コネクタ 53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6" name="テキスト ボックス 53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7" name="直線コネクタ 53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8" name="テキスト ボックス 53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0" name="直線コネクタ 53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2" name="直線コネクタ 54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4" name="直線コネクタ 54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5" name="直線コネクタ 54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7" name="フローチャート : 判断 54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8" name="直線コネクタ 54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9" name="フローチャート : 判断 54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0" name="テキスト ボックス 549"/>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1" name="直線コネクタ 55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2" name="フローチャート : 判断 55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3" name="テキスト ボックス 552"/>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4" name="直線コネクタ 55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5" name="フローチャート : 判断 55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6" name="テキスト ボックス 555"/>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7" name="フローチャート : 判断 55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8" name="テキスト ボックス 557"/>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9" name="テキスト ボックス 55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0" name="テキスト ボックス 55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1" name="テキスト ボックス 56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2" name="テキスト ボックス 56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3" name="テキスト ボックス 56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4" name="円/楕円 56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6" name="円/楕円 56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7" name="テキスト ボックス 566"/>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8" name="円/楕円 56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9" name="テキスト ボックス 568"/>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0" name="円/楕円 56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1" name="テキスト ボックス 570"/>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2" name="円/楕円 57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3" name="テキスト ボックス 572"/>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4" name="正方形/長方形 57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5" name="正方形/長方形 57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6" name="正方形/長方形 57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48/100</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7" name="正方形/長方形 57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8" name="正方形/長方形 57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9" name="正方形/長方形 57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0" name="正方形/長方形 57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40,671</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1" name="正方形/長方形 58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2" name="テキスト ボックス 58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3" name="直線コネクタ 58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584" name="直線コネクタ 583"/>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585" name="テキスト ボックス 584"/>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586" name="直線コネクタ 585"/>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587" name="テキスト ボックス 586"/>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588" name="直線コネクタ 587"/>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589" name="テキスト ボックス 588"/>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590" name="直線コネクタ 589"/>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591" name="テキスト ボックス 590"/>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592" name="直線コネクタ 591"/>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21970</xdr:rowOff>
    </xdr:from>
    <xdr:ext cx="595419" cy="259045"/>
    <xdr:sp macro="" textlink="">
      <xdr:nvSpPr>
        <xdr:cNvPr id="593" name="テキスト ボックス 592"/>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594" name="直線コネクタ 593"/>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595" name="テキスト ボックス 594"/>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6" name="直線コネクタ 59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7" name="テキスト ボックス 59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50426</xdr:rowOff>
    </xdr:from>
    <xdr:to>
      <xdr:col>23</xdr:col>
      <xdr:colOff>516889</xdr:colOff>
      <xdr:row>78</xdr:row>
      <xdr:rowOff>106139</xdr:rowOff>
    </xdr:to>
    <xdr:cxnSp macro="">
      <xdr:nvCxnSpPr>
        <xdr:cNvPr id="599" name="直線コネクタ 598"/>
        <xdr:cNvCxnSpPr/>
      </xdr:nvCxnSpPr>
      <xdr:spPr>
        <a:xfrm flipV="1">
          <a:off x="16317595" y="12223376"/>
          <a:ext cx="1269" cy="1255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109966</xdr:rowOff>
    </xdr:from>
    <xdr:ext cx="534377" cy="259045"/>
    <xdr:sp macro="" textlink="">
      <xdr:nvSpPr>
        <xdr:cNvPr id="600" name="公債費最小値テキスト"/>
        <xdr:cNvSpPr txBox="1"/>
      </xdr:nvSpPr>
      <xdr:spPr>
        <a:xfrm>
          <a:off x="16370300" y="13483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15,083</a:t>
          </a:r>
          <a:endParaRPr kumimoji="1" lang="ja-JP" altLang="en-US" sz="1000" b="1">
            <a:latin typeface="ＭＳ Ｐゴシック"/>
          </a:endParaRPr>
        </a:p>
      </xdr:txBody>
    </xdr:sp>
    <xdr:clientData/>
  </xdr:oneCellAnchor>
  <xdr:twoCellAnchor>
    <xdr:from>
      <xdr:col>23</xdr:col>
      <xdr:colOff>428625</xdr:colOff>
      <xdr:row>78</xdr:row>
      <xdr:rowOff>106139</xdr:rowOff>
    </xdr:from>
    <xdr:to>
      <xdr:col>23</xdr:col>
      <xdr:colOff>606425</xdr:colOff>
      <xdr:row>78</xdr:row>
      <xdr:rowOff>106139</xdr:rowOff>
    </xdr:to>
    <xdr:cxnSp macro="">
      <xdr:nvCxnSpPr>
        <xdr:cNvPr id="601" name="直線コネクタ 600"/>
        <xdr:cNvCxnSpPr/>
      </xdr:nvCxnSpPr>
      <xdr:spPr>
        <a:xfrm>
          <a:off x="16230600" y="13479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168553</xdr:rowOff>
    </xdr:from>
    <xdr:ext cx="599010" cy="259045"/>
    <xdr:sp macro="" textlink="">
      <xdr:nvSpPr>
        <xdr:cNvPr id="602" name="公債費最大値テキスト"/>
        <xdr:cNvSpPr txBox="1"/>
      </xdr:nvSpPr>
      <xdr:spPr>
        <a:xfrm>
          <a:off x="16370300" y="11998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130,451</a:t>
          </a:r>
          <a:endParaRPr kumimoji="1" lang="ja-JP" altLang="en-US" sz="1000" b="1">
            <a:latin typeface="ＭＳ Ｐゴシック"/>
          </a:endParaRPr>
        </a:p>
      </xdr:txBody>
    </xdr:sp>
    <xdr:clientData/>
  </xdr:oneCellAnchor>
  <xdr:twoCellAnchor>
    <xdr:from>
      <xdr:col>23</xdr:col>
      <xdr:colOff>428625</xdr:colOff>
      <xdr:row>71</xdr:row>
      <xdr:rowOff>50426</xdr:rowOff>
    </xdr:from>
    <xdr:to>
      <xdr:col>23</xdr:col>
      <xdr:colOff>606425</xdr:colOff>
      <xdr:row>71</xdr:row>
      <xdr:rowOff>50426</xdr:rowOff>
    </xdr:to>
    <xdr:cxnSp macro="">
      <xdr:nvCxnSpPr>
        <xdr:cNvPr id="603" name="直線コネクタ 602"/>
        <xdr:cNvCxnSpPr/>
      </xdr:nvCxnSpPr>
      <xdr:spPr>
        <a:xfrm>
          <a:off x="16230600" y="12223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130414</xdr:rowOff>
    </xdr:from>
    <xdr:to>
      <xdr:col>23</xdr:col>
      <xdr:colOff>517525</xdr:colOff>
      <xdr:row>77</xdr:row>
      <xdr:rowOff>137959</xdr:rowOff>
    </xdr:to>
    <xdr:cxnSp macro="">
      <xdr:nvCxnSpPr>
        <xdr:cNvPr id="604" name="直線コネクタ 603"/>
        <xdr:cNvCxnSpPr/>
      </xdr:nvCxnSpPr>
      <xdr:spPr>
        <a:xfrm>
          <a:off x="15481300" y="13332064"/>
          <a:ext cx="838200" cy="7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68277</xdr:rowOff>
    </xdr:from>
    <xdr:ext cx="534377" cy="259045"/>
    <xdr:sp macro="" textlink="">
      <xdr:nvSpPr>
        <xdr:cNvPr id="605" name="公債費平均値テキスト"/>
        <xdr:cNvSpPr txBox="1"/>
      </xdr:nvSpPr>
      <xdr:spPr>
        <a:xfrm>
          <a:off x="16370300" y="130984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31,746</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45400</xdr:rowOff>
    </xdr:from>
    <xdr:to>
      <xdr:col>23</xdr:col>
      <xdr:colOff>568325</xdr:colOff>
      <xdr:row>77</xdr:row>
      <xdr:rowOff>147000</xdr:rowOff>
    </xdr:to>
    <xdr:sp macro="" textlink="">
      <xdr:nvSpPr>
        <xdr:cNvPr id="606" name="フローチャート : 判断 605"/>
        <xdr:cNvSpPr/>
      </xdr:nvSpPr>
      <xdr:spPr>
        <a:xfrm>
          <a:off x="16268700" y="13247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108795</xdr:rowOff>
    </xdr:from>
    <xdr:to>
      <xdr:col>22</xdr:col>
      <xdr:colOff>365125</xdr:colOff>
      <xdr:row>77</xdr:row>
      <xdr:rowOff>130414</xdr:rowOff>
    </xdr:to>
    <xdr:cxnSp macro="">
      <xdr:nvCxnSpPr>
        <xdr:cNvPr id="607" name="直線コネクタ 606"/>
        <xdr:cNvCxnSpPr/>
      </xdr:nvCxnSpPr>
      <xdr:spPr>
        <a:xfrm>
          <a:off x="14592300" y="13310445"/>
          <a:ext cx="889000" cy="2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67335</xdr:rowOff>
    </xdr:from>
    <xdr:to>
      <xdr:col>22</xdr:col>
      <xdr:colOff>415925</xdr:colOff>
      <xdr:row>77</xdr:row>
      <xdr:rowOff>168935</xdr:rowOff>
    </xdr:to>
    <xdr:sp macro="" textlink="">
      <xdr:nvSpPr>
        <xdr:cNvPr id="608" name="フローチャート : 判断 607"/>
        <xdr:cNvSpPr/>
      </xdr:nvSpPr>
      <xdr:spPr>
        <a:xfrm>
          <a:off x="15430500" y="1326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14012</xdr:rowOff>
    </xdr:from>
    <xdr:ext cx="534377" cy="259045"/>
    <xdr:sp macro="" textlink="">
      <xdr:nvSpPr>
        <xdr:cNvPr id="609" name="テキスト ボックス 608"/>
        <xdr:cNvSpPr txBox="1"/>
      </xdr:nvSpPr>
      <xdr:spPr>
        <a:xfrm>
          <a:off x="15214111" y="1304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29,731</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66613</xdr:rowOff>
    </xdr:from>
    <xdr:to>
      <xdr:col>21</xdr:col>
      <xdr:colOff>161925</xdr:colOff>
      <xdr:row>77</xdr:row>
      <xdr:rowOff>108795</xdr:rowOff>
    </xdr:to>
    <xdr:cxnSp macro="">
      <xdr:nvCxnSpPr>
        <xdr:cNvPr id="610" name="直線コネクタ 609"/>
        <xdr:cNvCxnSpPr/>
      </xdr:nvCxnSpPr>
      <xdr:spPr>
        <a:xfrm>
          <a:off x="13703300" y="13268263"/>
          <a:ext cx="889000" cy="42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18404</xdr:rowOff>
    </xdr:from>
    <xdr:to>
      <xdr:col>21</xdr:col>
      <xdr:colOff>212725</xdr:colOff>
      <xdr:row>77</xdr:row>
      <xdr:rowOff>120004</xdr:rowOff>
    </xdr:to>
    <xdr:sp macro="" textlink="">
      <xdr:nvSpPr>
        <xdr:cNvPr id="611" name="フローチャート : 判断 610"/>
        <xdr:cNvSpPr/>
      </xdr:nvSpPr>
      <xdr:spPr>
        <a:xfrm>
          <a:off x="14541500" y="1322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136531</xdr:rowOff>
    </xdr:from>
    <xdr:ext cx="534377" cy="259045"/>
    <xdr:sp macro="" textlink="">
      <xdr:nvSpPr>
        <xdr:cNvPr id="612" name="テキスト ボックス 611"/>
        <xdr:cNvSpPr txBox="1"/>
      </xdr:nvSpPr>
      <xdr:spPr>
        <a:xfrm>
          <a:off x="14325111" y="1299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34,226</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57807</xdr:rowOff>
    </xdr:from>
    <xdr:to>
      <xdr:col>19</xdr:col>
      <xdr:colOff>644525</xdr:colOff>
      <xdr:row>77</xdr:row>
      <xdr:rowOff>66613</xdr:rowOff>
    </xdr:to>
    <xdr:cxnSp macro="">
      <xdr:nvCxnSpPr>
        <xdr:cNvPr id="613" name="直線コネクタ 612"/>
        <xdr:cNvCxnSpPr/>
      </xdr:nvCxnSpPr>
      <xdr:spPr>
        <a:xfrm>
          <a:off x="12814300" y="13259457"/>
          <a:ext cx="889000" cy="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15367</xdr:rowOff>
    </xdr:from>
    <xdr:to>
      <xdr:col>20</xdr:col>
      <xdr:colOff>9525</xdr:colOff>
      <xdr:row>77</xdr:row>
      <xdr:rowOff>116967</xdr:rowOff>
    </xdr:to>
    <xdr:sp macro="" textlink="">
      <xdr:nvSpPr>
        <xdr:cNvPr id="614" name="フローチャート : 判断 613"/>
        <xdr:cNvSpPr/>
      </xdr:nvSpPr>
      <xdr:spPr>
        <a:xfrm>
          <a:off x="13652500" y="1321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133494</xdr:rowOff>
    </xdr:from>
    <xdr:ext cx="534377" cy="259045"/>
    <xdr:sp macro="" textlink="">
      <xdr:nvSpPr>
        <xdr:cNvPr id="615" name="テキスト ボックス 614"/>
        <xdr:cNvSpPr txBox="1"/>
      </xdr:nvSpPr>
      <xdr:spPr>
        <a:xfrm>
          <a:off x="13436111" y="1299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34,505</a:t>
          </a:r>
          <a:endParaRPr kumimoji="1" lang="ja-JP" altLang="en-US" sz="1000" b="1">
            <a:solidFill>
              <a:srgbClr val="000080"/>
            </a:solidFill>
            <a:latin typeface="ＭＳ Ｐゴシック"/>
          </a:endParaRPr>
        </a:p>
      </xdr:txBody>
    </xdr:sp>
    <xdr:clientData/>
  </xdr:oneCellAnchor>
  <xdr:twoCellAnchor>
    <xdr:from>
      <xdr:col>18</xdr:col>
      <xdr:colOff>390525</xdr:colOff>
      <xdr:row>76</xdr:row>
      <xdr:rowOff>169301</xdr:rowOff>
    </xdr:from>
    <xdr:to>
      <xdr:col>18</xdr:col>
      <xdr:colOff>492125</xdr:colOff>
      <xdr:row>77</xdr:row>
      <xdr:rowOff>99451</xdr:rowOff>
    </xdr:to>
    <xdr:sp macro="" textlink="">
      <xdr:nvSpPr>
        <xdr:cNvPr id="616" name="フローチャート : 判断 615"/>
        <xdr:cNvSpPr/>
      </xdr:nvSpPr>
      <xdr:spPr>
        <a:xfrm>
          <a:off x="12763500" y="13199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115978</xdr:rowOff>
    </xdr:from>
    <xdr:ext cx="534377" cy="259045"/>
    <xdr:sp macro="" textlink="">
      <xdr:nvSpPr>
        <xdr:cNvPr id="617" name="テキスト ボックス 616"/>
        <xdr:cNvSpPr txBox="1"/>
      </xdr:nvSpPr>
      <xdr:spPr>
        <a:xfrm>
          <a:off x="12547111" y="1297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36,114</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8" name="テキスト ボックス 61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9" name="テキスト ボックス 61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0" name="テキスト ボックス 61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1" name="テキスト ボックス 62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2" name="テキスト ボックス 62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77</xdr:row>
      <xdr:rowOff>87159</xdr:rowOff>
    </xdr:from>
    <xdr:to>
      <xdr:col>23</xdr:col>
      <xdr:colOff>568325</xdr:colOff>
      <xdr:row>78</xdr:row>
      <xdr:rowOff>17309</xdr:rowOff>
    </xdr:to>
    <xdr:sp macro="" textlink="">
      <xdr:nvSpPr>
        <xdr:cNvPr id="623" name="円/楕円 622"/>
        <xdr:cNvSpPr/>
      </xdr:nvSpPr>
      <xdr:spPr>
        <a:xfrm>
          <a:off x="16268700" y="1328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65586</xdr:rowOff>
    </xdr:from>
    <xdr:ext cx="534377" cy="259045"/>
    <xdr:sp macro="" textlink="">
      <xdr:nvSpPr>
        <xdr:cNvPr id="624" name="公債費該当値テキスト"/>
        <xdr:cNvSpPr txBox="1"/>
      </xdr:nvSpPr>
      <xdr:spPr>
        <a:xfrm>
          <a:off x="16370300" y="1326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27,910</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79614</xdr:rowOff>
    </xdr:from>
    <xdr:to>
      <xdr:col>22</xdr:col>
      <xdr:colOff>415925</xdr:colOff>
      <xdr:row>78</xdr:row>
      <xdr:rowOff>9764</xdr:rowOff>
    </xdr:to>
    <xdr:sp macro="" textlink="">
      <xdr:nvSpPr>
        <xdr:cNvPr id="625" name="円/楕円 624"/>
        <xdr:cNvSpPr/>
      </xdr:nvSpPr>
      <xdr:spPr>
        <a:xfrm>
          <a:off x="15430500" y="13281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891</xdr:rowOff>
    </xdr:from>
    <xdr:ext cx="534377" cy="259045"/>
    <xdr:sp macro="" textlink="">
      <xdr:nvSpPr>
        <xdr:cNvPr id="626" name="テキスト ボックス 625"/>
        <xdr:cNvSpPr txBox="1"/>
      </xdr:nvSpPr>
      <xdr:spPr>
        <a:xfrm>
          <a:off x="15214111" y="1337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28,603</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57995</xdr:rowOff>
    </xdr:from>
    <xdr:to>
      <xdr:col>21</xdr:col>
      <xdr:colOff>212725</xdr:colOff>
      <xdr:row>77</xdr:row>
      <xdr:rowOff>159595</xdr:rowOff>
    </xdr:to>
    <xdr:sp macro="" textlink="">
      <xdr:nvSpPr>
        <xdr:cNvPr id="627" name="円/楕円 626"/>
        <xdr:cNvSpPr/>
      </xdr:nvSpPr>
      <xdr:spPr>
        <a:xfrm>
          <a:off x="14541500" y="1325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150722</xdr:rowOff>
    </xdr:from>
    <xdr:ext cx="534377" cy="259045"/>
    <xdr:sp macro="" textlink="">
      <xdr:nvSpPr>
        <xdr:cNvPr id="628" name="テキスト ボックス 627"/>
        <xdr:cNvSpPr txBox="1"/>
      </xdr:nvSpPr>
      <xdr:spPr>
        <a:xfrm>
          <a:off x="14325111" y="13352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30,589</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15813</xdr:rowOff>
    </xdr:from>
    <xdr:to>
      <xdr:col>20</xdr:col>
      <xdr:colOff>9525</xdr:colOff>
      <xdr:row>77</xdr:row>
      <xdr:rowOff>117413</xdr:rowOff>
    </xdr:to>
    <xdr:sp macro="" textlink="">
      <xdr:nvSpPr>
        <xdr:cNvPr id="629" name="円/楕円 628"/>
        <xdr:cNvSpPr/>
      </xdr:nvSpPr>
      <xdr:spPr>
        <a:xfrm>
          <a:off x="13652500" y="1321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108540</xdr:rowOff>
    </xdr:from>
    <xdr:ext cx="534377" cy="259045"/>
    <xdr:sp macro="" textlink="">
      <xdr:nvSpPr>
        <xdr:cNvPr id="630" name="テキスト ボックス 629"/>
        <xdr:cNvSpPr txBox="1"/>
      </xdr:nvSpPr>
      <xdr:spPr>
        <a:xfrm>
          <a:off x="13436111" y="13310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34,464</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7007</xdr:rowOff>
    </xdr:from>
    <xdr:to>
      <xdr:col>18</xdr:col>
      <xdr:colOff>492125</xdr:colOff>
      <xdr:row>77</xdr:row>
      <xdr:rowOff>108607</xdr:rowOff>
    </xdr:to>
    <xdr:sp macro="" textlink="">
      <xdr:nvSpPr>
        <xdr:cNvPr id="631" name="円/楕円 630"/>
        <xdr:cNvSpPr/>
      </xdr:nvSpPr>
      <xdr:spPr>
        <a:xfrm>
          <a:off x="12763500" y="1320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99734</xdr:rowOff>
    </xdr:from>
    <xdr:ext cx="534377" cy="259045"/>
    <xdr:sp macro="" textlink="">
      <xdr:nvSpPr>
        <xdr:cNvPr id="632" name="テキスト ボックス 631"/>
        <xdr:cNvSpPr txBox="1"/>
      </xdr:nvSpPr>
      <xdr:spPr>
        <a:xfrm>
          <a:off x="12547111" y="1330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35,273</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3" name="正方形/長方形 63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4" name="正方形/長方形 63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5" name="正方形/長方形 63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7/100</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6" name="正方形/長方形 63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7" name="正方形/長方形 63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8" name="正方形/長方形 63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9" name="正方形/長方形 63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3,481</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0" name="正方形/長方形 63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1" name="テキスト ボックス 64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2" name="直線コネクタ 64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43" name="直線コネクタ 64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44" name="テキスト ボックス 643"/>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45" name="直線コネクタ 64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46" name="テキスト ボックス 645"/>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47" name="直線コネクタ 64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48" name="テキスト ボックス 647"/>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49" name="直線コネクタ 64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50" name="テキスト ボックス 649"/>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51" name="直線コネクタ 65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52" name="テキスト ボックス 651"/>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3" name="直線コネクタ 65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54" name="テキスト ボックス 65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20549</xdr:rowOff>
    </xdr:from>
    <xdr:to>
      <xdr:col>23</xdr:col>
      <xdr:colOff>516889</xdr:colOff>
      <xdr:row>99</xdr:row>
      <xdr:rowOff>43295</xdr:rowOff>
    </xdr:to>
    <xdr:cxnSp macro="">
      <xdr:nvCxnSpPr>
        <xdr:cNvPr id="656" name="直線コネクタ 655"/>
        <xdr:cNvCxnSpPr/>
      </xdr:nvCxnSpPr>
      <xdr:spPr>
        <a:xfrm flipV="1">
          <a:off x="16317595" y="15622499"/>
          <a:ext cx="1269" cy="1394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47122</xdr:rowOff>
    </xdr:from>
    <xdr:ext cx="313932" cy="259045"/>
    <xdr:sp macro="" textlink="">
      <xdr:nvSpPr>
        <xdr:cNvPr id="657" name="積立金最小値テキスト"/>
        <xdr:cNvSpPr txBox="1"/>
      </xdr:nvSpPr>
      <xdr:spPr>
        <a:xfrm>
          <a:off x="16370300" y="170206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91</a:t>
          </a:r>
          <a:endParaRPr kumimoji="1" lang="ja-JP" altLang="en-US" sz="1000" b="1">
            <a:latin typeface="ＭＳ Ｐゴシック"/>
          </a:endParaRPr>
        </a:p>
      </xdr:txBody>
    </xdr:sp>
    <xdr:clientData/>
  </xdr:oneCellAnchor>
  <xdr:twoCellAnchor>
    <xdr:from>
      <xdr:col>23</xdr:col>
      <xdr:colOff>428625</xdr:colOff>
      <xdr:row>99</xdr:row>
      <xdr:rowOff>43295</xdr:rowOff>
    </xdr:from>
    <xdr:to>
      <xdr:col>23</xdr:col>
      <xdr:colOff>606425</xdr:colOff>
      <xdr:row>99</xdr:row>
      <xdr:rowOff>43295</xdr:rowOff>
    </xdr:to>
    <xdr:cxnSp macro="">
      <xdr:nvCxnSpPr>
        <xdr:cNvPr id="658" name="直線コネクタ 657"/>
        <xdr:cNvCxnSpPr/>
      </xdr:nvCxnSpPr>
      <xdr:spPr>
        <a:xfrm>
          <a:off x="16230600" y="17016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138676</xdr:rowOff>
    </xdr:from>
    <xdr:ext cx="599010" cy="259045"/>
    <xdr:sp macro="" textlink="">
      <xdr:nvSpPr>
        <xdr:cNvPr id="659" name="積立金最大値テキスト"/>
        <xdr:cNvSpPr txBox="1"/>
      </xdr:nvSpPr>
      <xdr:spPr>
        <a:xfrm>
          <a:off x="16370300" y="15397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109,882</a:t>
          </a:r>
          <a:endParaRPr kumimoji="1" lang="ja-JP" altLang="en-US" sz="1000" b="1">
            <a:latin typeface="ＭＳ Ｐゴシック"/>
          </a:endParaRPr>
        </a:p>
      </xdr:txBody>
    </xdr:sp>
    <xdr:clientData/>
  </xdr:oneCellAnchor>
  <xdr:twoCellAnchor>
    <xdr:from>
      <xdr:col>23</xdr:col>
      <xdr:colOff>428625</xdr:colOff>
      <xdr:row>91</xdr:row>
      <xdr:rowOff>20549</xdr:rowOff>
    </xdr:from>
    <xdr:to>
      <xdr:col>23</xdr:col>
      <xdr:colOff>606425</xdr:colOff>
      <xdr:row>91</xdr:row>
      <xdr:rowOff>20549</xdr:rowOff>
    </xdr:to>
    <xdr:cxnSp macro="">
      <xdr:nvCxnSpPr>
        <xdr:cNvPr id="660" name="直線コネクタ 659"/>
        <xdr:cNvCxnSpPr/>
      </xdr:nvCxnSpPr>
      <xdr:spPr>
        <a:xfrm>
          <a:off x="16230600" y="1562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110947</xdr:rowOff>
    </xdr:from>
    <xdr:to>
      <xdr:col>23</xdr:col>
      <xdr:colOff>517525</xdr:colOff>
      <xdr:row>98</xdr:row>
      <xdr:rowOff>59423</xdr:rowOff>
    </xdr:to>
    <xdr:cxnSp macro="">
      <xdr:nvCxnSpPr>
        <xdr:cNvPr id="661" name="直線コネクタ 660"/>
        <xdr:cNvCxnSpPr/>
      </xdr:nvCxnSpPr>
      <xdr:spPr>
        <a:xfrm flipV="1">
          <a:off x="15481300" y="16398697"/>
          <a:ext cx="838200" cy="46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136644</xdr:rowOff>
    </xdr:from>
    <xdr:ext cx="534377" cy="259045"/>
    <xdr:sp macro="" textlink="">
      <xdr:nvSpPr>
        <xdr:cNvPr id="662" name="積立金平均値テキスト"/>
        <xdr:cNvSpPr txBox="1"/>
      </xdr:nvSpPr>
      <xdr:spPr>
        <a:xfrm>
          <a:off x="16370300" y="167672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14,042</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158217</xdr:rowOff>
    </xdr:from>
    <xdr:to>
      <xdr:col>23</xdr:col>
      <xdr:colOff>568325</xdr:colOff>
      <xdr:row>98</xdr:row>
      <xdr:rowOff>88367</xdr:rowOff>
    </xdr:to>
    <xdr:sp macro="" textlink="">
      <xdr:nvSpPr>
        <xdr:cNvPr id="663" name="フローチャート : 判断 662"/>
        <xdr:cNvSpPr/>
      </xdr:nvSpPr>
      <xdr:spPr>
        <a:xfrm>
          <a:off x="16268700" y="1678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59423</xdr:rowOff>
    </xdr:from>
    <xdr:to>
      <xdr:col>22</xdr:col>
      <xdr:colOff>365125</xdr:colOff>
      <xdr:row>99</xdr:row>
      <xdr:rowOff>41275</xdr:rowOff>
    </xdr:to>
    <xdr:cxnSp macro="">
      <xdr:nvCxnSpPr>
        <xdr:cNvPr id="664" name="直線コネクタ 663"/>
        <xdr:cNvCxnSpPr/>
      </xdr:nvCxnSpPr>
      <xdr:spPr>
        <a:xfrm flipV="1">
          <a:off x="14592300" y="16861523"/>
          <a:ext cx="889000" cy="15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157862</xdr:rowOff>
    </xdr:from>
    <xdr:to>
      <xdr:col>22</xdr:col>
      <xdr:colOff>415925</xdr:colOff>
      <xdr:row>98</xdr:row>
      <xdr:rowOff>88012</xdr:rowOff>
    </xdr:to>
    <xdr:sp macro="" textlink="">
      <xdr:nvSpPr>
        <xdr:cNvPr id="665" name="フローチャート : 判断 664"/>
        <xdr:cNvSpPr/>
      </xdr:nvSpPr>
      <xdr:spPr>
        <a:xfrm>
          <a:off x="15430500" y="16788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104539</xdr:rowOff>
    </xdr:from>
    <xdr:ext cx="534377" cy="259045"/>
    <xdr:sp macro="" textlink="">
      <xdr:nvSpPr>
        <xdr:cNvPr id="666" name="テキスト ボックス 665"/>
        <xdr:cNvSpPr txBox="1"/>
      </xdr:nvSpPr>
      <xdr:spPr>
        <a:xfrm>
          <a:off x="15214111" y="16563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14,070</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102197</xdr:rowOff>
    </xdr:from>
    <xdr:to>
      <xdr:col>21</xdr:col>
      <xdr:colOff>161925</xdr:colOff>
      <xdr:row>99</xdr:row>
      <xdr:rowOff>41275</xdr:rowOff>
    </xdr:to>
    <xdr:cxnSp macro="">
      <xdr:nvCxnSpPr>
        <xdr:cNvPr id="667" name="直線コネクタ 666"/>
        <xdr:cNvCxnSpPr/>
      </xdr:nvCxnSpPr>
      <xdr:spPr>
        <a:xfrm>
          <a:off x="13703300" y="16904297"/>
          <a:ext cx="889000" cy="110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3302</xdr:rowOff>
    </xdr:from>
    <xdr:to>
      <xdr:col>21</xdr:col>
      <xdr:colOff>212725</xdr:colOff>
      <xdr:row>98</xdr:row>
      <xdr:rowOff>104902</xdr:rowOff>
    </xdr:to>
    <xdr:sp macro="" textlink="">
      <xdr:nvSpPr>
        <xdr:cNvPr id="668" name="フローチャート : 判断 667"/>
        <xdr:cNvSpPr/>
      </xdr:nvSpPr>
      <xdr:spPr>
        <a:xfrm>
          <a:off x="14541500" y="16805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121429</xdr:rowOff>
    </xdr:from>
    <xdr:ext cx="534377" cy="259045"/>
    <xdr:sp macro="" textlink="">
      <xdr:nvSpPr>
        <xdr:cNvPr id="669" name="テキスト ボックス 668"/>
        <xdr:cNvSpPr txBox="1"/>
      </xdr:nvSpPr>
      <xdr:spPr>
        <a:xfrm>
          <a:off x="14325111" y="16580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12,740</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102197</xdr:rowOff>
    </xdr:from>
    <xdr:to>
      <xdr:col>19</xdr:col>
      <xdr:colOff>644525</xdr:colOff>
      <xdr:row>99</xdr:row>
      <xdr:rowOff>5321</xdr:rowOff>
    </xdr:to>
    <xdr:cxnSp macro="">
      <xdr:nvCxnSpPr>
        <xdr:cNvPr id="670" name="直線コネクタ 669"/>
        <xdr:cNvCxnSpPr/>
      </xdr:nvCxnSpPr>
      <xdr:spPr>
        <a:xfrm flipV="1">
          <a:off x="12814300" y="16904297"/>
          <a:ext cx="889000" cy="7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123228</xdr:rowOff>
    </xdr:from>
    <xdr:to>
      <xdr:col>20</xdr:col>
      <xdr:colOff>9525</xdr:colOff>
      <xdr:row>98</xdr:row>
      <xdr:rowOff>53378</xdr:rowOff>
    </xdr:to>
    <xdr:sp macro="" textlink="">
      <xdr:nvSpPr>
        <xdr:cNvPr id="671" name="フローチャート : 判断 670"/>
        <xdr:cNvSpPr/>
      </xdr:nvSpPr>
      <xdr:spPr>
        <a:xfrm>
          <a:off x="13652500" y="16753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69905</xdr:rowOff>
    </xdr:from>
    <xdr:ext cx="534377" cy="259045"/>
    <xdr:sp macro="" textlink="">
      <xdr:nvSpPr>
        <xdr:cNvPr id="672" name="テキスト ボックス 671"/>
        <xdr:cNvSpPr txBox="1"/>
      </xdr:nvSpPr>
      <xdr:spPr>
        <a:xfrm>
          <a:off x="13436111" y="1652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16,797</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54318</xdr:rowOff>
    </xdr:from>
    <xdr:to>
      <xdr:col>18</xdr:col>
      <xdr:colOff>492125</xdr:colOff>
      <xdr:row>97</xdr:row>
      <xdr:rowOff>155918</xdr:rowOff>
    </xdr:to>
    <xdr:sp macro="" textlink="">
      <xdr:nvSpPr>
        <xdr:cNvPr id="673" name="フローチャート : 判断 672"/>
        <xdr:cNvSpPr/>
      </xdr:nvSpPr>
      <xdr:spPr>
        <a:xfrm>
          <a:off x="12763500" y="16684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995</xdr:rowOff>
    </xdr:from>
    <xdr:ext cx="534377" cy="259045"/>
    <xdr:sp macro="" textlink="">
      <xdr:nvSpPr>
        <xdr:cNvPr id="674" name="テキスト ボックス 673"/>
        <xdr:cNvSpPr txBox="1"/>
      </xdr:nvSpPr>
      <xdr:spPr>
        <a:xfrm>
          <a:off x="12547111" y="1646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22,223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5" name="テキスト ボックス 67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6" name="テキスト ボックス 67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7" name="テキスト ボックス 67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8" name="テキスト ボックス 67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9" name="テキスト ボックス 67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95</xdr:row>
      <xdr:rowOff>60147</xdr:rowOff>
    </xdr:from>
    <xdr:to>
      <xdr:col>23</xdr:col>
      <xdr:colOff>568325</xdr:colOff>
      <xdr:row>95</xdr:row>
      <xdr:rowOff>161747</xdr:rowOff>
    </xdr:to>
    <xdr:sp macro="" textlink="">
      <xdr:nvSpPr>
        <xdr:cNvPr id="680" name="円/楕円 679"/>
        <xdr:cNvSpPr/>
      </xdr:nvSpPr>
      <xdr:spPr>
        <a:xfrm>
          <a:off x="16268700" y="1634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94</xdr:row>
      <xdr:rowOff>83024</xdr:rowOff>
    </xdr:from>
    <xdr:ext cx="534377" cy="259045"/>
    <xdr:sp macro="" textlink="">
      <xdr:nvSpPr>
        <xdr:cNvPr id="681" name="積立金該当値テキスト"/>
        <xdr:cNvSpPr txBox="1"/>
      </xdr:nvSpPr>
      <xdr:spPr>
        <a:xfrm>
          <a:off x="16370300" y="16199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48,764</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8623</xdr:rowOff>
    </xdr:from>
    <xdr:to>
      <xdr:col>22</xdr:col>
      <xdr:colOff>415925</xdr:colOff>
      <xdr:row>98</xdr:row>
      <xdr:rowOff>110223</xdr:rowOff>
    </xdr:to>
    <xdr:sp macro="" textlink="">
      <xdr:nvSpPr>
        <xdr:cNvPr id="682" name="円/楕円 681"/>
        <xdr:cNvSpPr/>
      </xdr:nvSpPr>
      <xdr:spPr>
        <a:xfrm>
          <a:off x="15430500" y="1681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101350</xdr:rowOff>
    </xdr:from>
    <xdr:ext cx="534377" cy="259045"/>
    <xdr:sp macro="" textlink="">
      <xdr:nvSpPr>
        <xdr:cNvPr id="683" name="テキスト ボックス 682"/>
        <xdr:cNvSpPr txBox="1"/>
      </xdr:nvSpPr>
      <xdr:spPr>
        <a:xfrm>
          <a:off x="15214111" y="1690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12,321</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161925</xdr:rowOff>
    </xdr:from>
    <xdr:to>
      <xdr:col>21</xdr:col>
      <xdr:colOff>212725</xdr:colOff>
      <xdr:row>99</xdr:row>
      <xdr:rowOff>92075</xdr:rowOff>
    </xdr:to>
    <xdr:sp macro="" textlink="">
      <xdr:nvSpPr>
        <xdr:cNvPr id="684" name="円/楕円 683"/>
        <xdr:cNvSpPr/>
      </xdr:nvSpPr>
      <xdr:spPr>
        <a:xfrm>
          <a:off x="14541500" y="1696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99</xdr:row>
      <xdr:rowOff>83202</xdr:rowOff>
    </xdr:from>
    <xdr:ext cx="378565" cy="259045"/>
    <xdr:sp macro="" textlink="">
      <xdr:nvSpPr>
        <xdr:cNvPr id="685" name="テキスト ボックス 684"/>
        <xdr:cNvSpPr txBox="1"/>
      </xdr:nvSpPr>
      <xdr:spPr>
        <a:xfrm>
          <a:off x="14403017" y="170567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250</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51397</xdr:rowOff>
    </xdr:from>
    <xdr:to>
      <xdr:col>20</xdr:col>
      <xdr:colOff>9525</xdr:colOff>
      <xdr:row>98</xdr:row>
      <xdr:rowOff>152997</xdr:rowOff>
    </xdr:to>
    <xdr:sp macro="" textlink="">
      <xdr:nvSpPr>
        <xdr:cNvPr id="686" name="円/楕円 685"/>
        <xdr:cNvSpPr/>
      </xdr:nvSpPr>
      <xdr:spPr>
        <a:xfrm>
          <a:off x="13652500" y="1685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98</xdr:row>
      <xdr:rowOff>144124</xdr:rowOff>
    </xdr:from>
    <xdr:ext cx="469744" cy="259045"/>
    <xdr:sp macro="" textlink="">
      <xdr:nvSpPr>
        <xdr:cNvPr id="687" name="テキスト ボックス 686"/>
        <xdr:cNvSpPr txBox="1"/>
      </xdr:nvSpPr>
      <xdr:spPr>
        <a:xfrm>
          <a:off x="13468427" y="16946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8,953</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125971</xdr:rowOff>
    </xdr:from>
    <xdr:to>
      <xdr:col>18</xdr:col>
      <xdr:colOff>492125</xdr:colOff>
      <xdr:row>99</xdr:row>
      <xdr:rowOff>56121</xdr:rowOff>
    </xdr:to>
    <xdr:sp macro="" textlink="">
      <xdr:nvSpPr>
        <xdr:cNvPr id="688" name="円/楕円 687"/>
        <xdr:cNvSpPr/>
      </xdr:nvSpPr>
      <xdr:spPr>
        <a:xfrm>
          <a:off x="12763500" y="1692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99</xdr:row>
      <xdr:rowOff>47248</xdr:rowOff>
    </xdr:from>
    <xdr:ext cx="469744" cy="259045"/>
    <xdr:sp macro="" textlink="">
      <xdr:nvSpPr>
        <xdr:cNvPr id="689" name="テキスト ボックス 688"/>
        <xdr:cNvSpPr txBox="1"/>
      </xdr:nvSpPr>
      <xdr:spPr>
        <a:xfrm>
          <a:off x="12579427" y="1702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3,081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0" name="正方形/長方形 68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1" name="正方形/長方形 69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2" name="正方形/長方形 69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33/100</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3" name="正方形/長方形 69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4" name="正方形/長方形 69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5" name="正方形/長方形 69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6" name="正方形/長方形 69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2,510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7" name="正方形/長方形 69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8" name="テキスト ボックス 69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9" name="直線コネクタ 69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700" name="直線コネクタ 699"/>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701" name="テキスト ボックス 700"/>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702" name="直線コネクタ 701"/>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144434</xdr:rowOff>
    </xdr:from>
    <xdr:ext cx="467179" cy="259045"/>
    <xdr:sp macro="" textlink="">
      <xdr:nvSpPr>
        <xdr:cNvPr id="703" name="テキスト ボックス 702"/>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704" name="直線コネクタ 703"/>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160763</xdr:rowOff>
    </xdr:from>
    <xdr:ext cx="467179" cy="259045"/>
    <xdr:sp macro="" textlink="">
      <xdr:nvSpPr>
        <xdr:cNvPr id="705" name="テキスト ボックス 704"/>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706" name="直線コネクタ 705"/>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5641</xdr:rowOff>
    </xdr:from>
    <xdr:ext cx="467179" cy="259045"/>
    <xdr:sp macro="" textlink="">
      <xdr:nvSpPr>
        <xdr:cNvPr id="707" name="テキスト ボックス 706"/>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08" name="直線コネクタ 707"/>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21970</xdr:rowOff>
    </xdr:from>
    <xdr:ext cx="531299" cy="259045"/>
    <xdr:sp macro="" textlink="">
      <xdr:nvSpPr>
        <xdr:cNvPr id="709" name="テキスト ボックス 708"/>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10" name="直線コネクタ 709"/>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11" name="テキスト ボックス 710"/>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2" name="直線コネクタ 71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13" name="テキスト ボックス 71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48804</xdr:rowOff>
    </xdr:from>
    <xdr:to>
      <xdr:col>32</xdr:col>
      <xdr:colOff>186689</xdr:colOff>
      <xdr:row>39</xdr:row>
      <xdr:rowOff>98878</xdr:rowOff>
    </xdr:to>
    <xdr:cxnSp macro="">
      <xdr:nvCxnSpPr>
        <xdr:cNvPr id="715" name="直線コネクタ 714"/>
        <xdr:cNvCxnSpPr/>
      </xdr:nvCxnSpPr>
      <xdr:spPr>
        <a:xfrm flipV="1">
          <a:off x="22159595" y="5192304"/>
          <a:ext cx="1269" cy="1593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102705</xdr:rowOff>
    </xdr:from>
    <xdr:ext cx="249299" cy="259045"/>
    <xdr:sp macro="" textlink="">
      <xdr:nvSpPr>
        <xdr:cNvPr id="716"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17" name="直線コネクタ 716"/>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166931</xdr:rowOff>
    </xdr:from>
    <xdr:ext cx="534377" cy="259045"/>
    <xdr:sp macro="" textlink="">
      <xdr:nvSpPr>
        <xdr:cNvPr id="718" name="投資及び出資金最大値テキスト"/>
        <xdr:cNvSpPr txBox="1"/>
      </xdr:nvSpPr>
      <xdr:spPr>
        <a:xfrm>
          <a:off x="22212300" y="4967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14,635</a:t>
          </a:r>
          <a:endParaRPr kumimoji="1" lang="ja-JP" altLang="en-US" sz="1000" b="1">
            <a:latin typeface="ＭＳ Ｐゴシック"/>
          </a:endParaRPr>
        </a:p>
      </xdr:txBody>
    </xdr:sp>
    <xdr:clientData/>
  </xdr:oneCellAnchor>
  <xdr:twoCellAnchor>
    <xdr:from>
      <xdr:col>32</xdr:col>
      <xdr:colOff>98425</xdr:colOff>
      <xdr:row>30</xdr:row>
      <xdr:rowOff>48804</xdr:rowOff>
    </xdr:from>
    <xdr:to>
      <xdr:col>32</xdr:col>
      <xdr:colOff>276225</xdr:colOff>
      <xdr:row>30</xdr:row>
      <xdr:rowOff>48804</xdr:rowOff>
    </xdr:to>
    <xdr:cxnSp macro="">
      <xdr:nvCxnSpPr>
        <xdr:cNvPr id="719" name="直線コネクタ 718"/>
        <xdr:cNvCxnSpPr/>
      </xdr:nvCxnSpPr>
      <xdr:spPr>
        <a:xfrm>
          <a:off x="22072600" y="5192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98878</xdr:rowOff>
    </xdr:from>
    <xdr:to>
      <xdr:col>32</xdr:col>
      <xdr:colOff>187325</xdr:colOff>
      <xdr:row>39</xdr:row>
      <xdr:rowOff>98878</xdr:rowOff>
    </xdr:to>
    <xdr:cxnSp macro="">
      <xdr:nvCxnSpPr>
        <xdr:cNvPr id="720" name="直線コネクタ 719"/>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147591</xdr:rowOff>
    </xdr:from>
    <xdr:ext cx="378565" cy="259045"/>
    <xdr:sp macro="" textlink="">
      <xdr:nvSpPr>
        <xdr:cNvPr id="721" name="投資及び出資金平均値テキスト"/>
        <xdr:cNvSpPr txBox="1"/>
      </xdr:nvSpPr>
      <xdr:spPr>
        <a:xfrm>
          <a:off x="22212300" y="649124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871</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124714</xdr:rowOff>
    </xdr:from>
    <xdr:to>
      <xdr:col>32</xdr:col>
      <xdr:colOff>238125</xdr:colOff>
      <xdr:row>39</xdr:row>
      <xdr:rowOff>54864</xdr:rowOff>
    </xdr:to>
    <xdr:sp macro="" textlink="">
      <xdr:nvSpPr>
        <xdr:cNvPr id="722" name="フローチャート : 判断 721"/>
        <xdr:cNvSpPr/>
      </xdr:nvSpPr>
      <xdr:spPr>
        <a:xfrm>
          <a:off x="221107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98878</xdr:rowOff>
    </xdr:from>
    <xdr:to>
      <xdr:col>31</xdr:col>
      <xdr:colOff>34925</xdr:colOff>
      <xdr:row>39</xdr:row>
      <xdr:rowOff>98878</xdr:rowOff>
    </xdr:to>
    <xdr:cxnSp macro="">
      <xdr:nvCxnSpPr>
        <xdr:cNvPr id="723" name="直線コネクタ 722"/>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152690</xdr:rowOff>
    </xdr:from>
    <xdr:to>
      <xdr:col>31</xdr:col>
      <xdr:colOff>85725</xdr:colOff>
      <xdr:row>39</xdr:row>
      <xdr:rowOff>82840</xdr:rowOff>
    </xdr:to>
    <xdr:sp macro="" textlink="">
      <xdr:nvSpPr>
        <xdr:cNvPr id="724" name="フローチャート : 判断 723"/>
        <xdr:cNvSpPr/>
      </xdr:nvSpPr>
      <xdr:spPr>
        <a:xfrm>
          <a:off x="21272500" y="666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99367</xdr:rowOff>
    </xdr:from>
    <xdr:ext cx="378565" cy="259045"/>
    <xdr:sp macro="" textlink="">
      <xdr:nvSpPr>
        <xdr:cNvPr id="725" name="テキスト ボックス 724"/>
        <xdr:cNvSpPr txBox="1"/>
      </xdr:nvSpPr>
      <xdr:spPr>
        <a:xfrm>
          <a:off x="21134017" y="64430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614</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98878</xdr:rowOff>
    </xdr:from>
    <xdr:to>
      <xdr:col>29</xdr:col>
      <xdr:colOff>517525</xdr:colOff>
      <xdr:row>39</xdr:row>
      <xdr:rowOff>98878</xdr:rowOff>
    </xdr:to>
    <xdr:cxnSp macro="">
      <xdr:nvCxnSpPr>
        <xdr:cNvPr id="726" name="直線コネクタ 725"/>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154759</xdr:rowOff>
    </xdr:from>
    <xdr:to>
      <xdr:col>29</xdr:col>
      <xdr:colOff>568325</xdr:colOff>
      <xdr:row>39</xdr:row>
      <xdr:rowOff>84909</xdr:rowOff>
    </xdr:to>
    <xdr:sp macro="" textlink="">
      <xdr:nvSpPr>
        <xdr:cNvPr id="727" name="フローチャート : 判断 726"/>
        <xdr:cNvSpPr/>
      </xdr:nvSpPr>
      <xdr:spPr>
        <a:xfrm>
          <a:off x="20383500" y="6669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101435</xdr:rowOff>
    </xdr:from>
    <xdr:ext cx="378565" cy="259045"/>
    <xdr:sp macro="" textlink="">
      <xdr:nvSpPr>
        <xdr:cNvPr id="728" name="テキスト ボックス 727"/>
        <xdr:cNvSpPr txBox="1"/>
      </xdr:nvSpPr>
      <xdr:spPr>
        <a:xfrm>
          <a:off x="20245017" y="6445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595</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98878</xdr:rowOff>
    </xdr:from>
    <xdr:to>
      <xdr:col>28</xdr:col>
      <xdr:colOff>314325</xdr:colOff>
      <xdr:row>39</xdr:row>
      <xdr:rowOff>98878</xdr:rowOff>
    </xdr:to>
    <xdr:cxnSp macro="">
      <xdr:nvCxnSpPr>
        <xdr:cNvPr id="729" name="直線コネクタ 728"/>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149860</xdr:rowOff>
    </xdr:from>
    <xdr:to>
      <xdr:col>28</xdr:col>
      <xdr:colOff>365125</xdr:colOff>
      <xdr:row>39</xdr:row>
      <xdr:rowOff>80010</xdr:rowOff>
    </xdr:to>
    <xdr:sp macro="" textlink="">
      <xdr:nvSpPr>
        <xdr:cNvPr id="730" name="フローチャート : 判断 729"/>
        <xdr:cNvSpPr/>
      </xdr:nvSpPr>
      <xdr:spPr>
        <a:xfrm>
          <a:off x="19494500" y="666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96537</xdr:rowOff>
    </xdr:from>
    <xdr:ext cx="378565" cy="259045"/>
    <xdr:sp macro="" textlink="">
      <xdr:nvSpPr>
        <xdr:cNvPr id="731" name="テキスト ボックス 730"/>
        <xdr:cNvSpPr txBox="1"/>
      </xdr:nvSpPr>
      <xdr:spPr>
        <a:xfrm>
          <a:off x="19356017" y="64401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144090</xdr:rowOff>
    </xdr:from>
    <xdr:to>
      <xdr:col>27</xdr:col>
      <xdr:colOff>161925</xdr:colOff>
      <xdr:row>39</xdr:row>
      <xdr:rowOff>74240</xdr:rowOff>
    </xdr:to>
    <xdr:sp macro="" textlink="">
      <xdr:nvSpPr>
        <xdr:cNvPr id="732" name="フローチャート : 判断 731"/>
        <xdr:cNvSpPr/>
      </xdr:nvSpPr>
      <xdr:spPr>
        <a:xfrm>
          <a:off x="18605500" y="665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90767</xdr:rowOff>
    </xdr:from>
    <xdr:ext cx="378565" cy="259045"/>
    <xdr:sp macro="" textlink="">
      <xdr:nvSpPr>
        <xdr:cNvPr id="733" name="テキスト ボックス 732"/>
        <xdr:cNvSpPr txBox="1"/>
      </xdr:nvSpPr>
      <xdr:spPr>
        <a:xfrm>
          <a:off x="18467017" y="64344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4" name="テキスト ボックス 73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5" name="テキスト ボックス 73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6" name="テキスト ボックス 73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7" name="テキスト ボックス 73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8" name="テキスト ボックス 73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39</xdr:row>
      <xdr:rowOff>48078</xdr:rowOff>
    </xdr:from>
    <xdr:to>
      <xdr:col>32</xdr:col>
      <xdr:colOff>238125</xdr:colOff>
      <xdr:row>39</xdr:row>
      <xdr:rowOff>149678</xdr:rowOff>
    </xdr:to>
    <xdr:sp macro="" textlink="">
      <xdr:nvSpPr>
        <xdr:cNvPr id="739" name="円/楕円 738"/>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134455</xdr:rowOff>
    </xdr:from>
    <xdr:ext cx="249299" cy="259045"/>
    <xdr:sp macro="" textlink="">
      <xdr:nvSpPr>
        <xdr:cNvPr id="740" name="投資及び出資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39</xdr:row>
      <xdr:rowOff>48078</xdr:rowOff>
    </xdr:from>
    <xdr:to>
      <xdr:col>31</xdr:col>
      <xdr:colOff>85725</xdr:colOff>
      <xdr:row>39</xdr:row>
      <xdr:rowOff>149678</xdr:rowOff>
    </xdr:to>
    <xdr:sp macro="" textlink="">
      <xdr:nvSpPr>
        <xdr:cNvPr id="741" name="円/楕円 740"/>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140805</xdr:rowOff>
    </xdr:from>
    <xdr:ext cx="249299" cy="259045"/>
    <xdr:sp macro="" textlink="">
      <xdr:nvSpPr>
        <xdr:cNvPr id="742" name="テキスト ボックス 741"/>
        <xdr:cNvSpPr txBox="1"/>
      </xdr:nvSpPr>
      <xdr:spPr>
        <a:xfrm>
          <a:off x="21198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39</xdr:row>
      <xdr:rowOff>48078</xdr:rowOff>
    </xdr:from>
    <xdr:to>
      <xdr:col>29</xdr:col>
      <xdr:colOff>568325</xdr:colOff>
      <xdr:row>39</xdr:row>
      <xdr:rowOff>149678</xdr:rowOff>
    </xdr:to>
    <xdr:sp macro="" textlink="">
      <xdr:nvSpPr>
        <xdr:cNvPr id="743" name="円/楕円 742"/>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140805</xdr:rowOff>
    </xdr:from>
    <xdr:ext cx="249299" cy="259045"/>
    <xdr:sp macro="" textlink="">
      <xdr:nvSpPr>
        <xdr:cNvPr id="744" name="テキスト ボックス 743"/>
        <xdr:cNvSpPr txBox="1"/>
      </xdr:nvSpPr>
      <xdr:spPr>
        <a:xfrm>
          <a:off x="20309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39</xdr:row>
      <xdr:rowOff>48078</xdr:rowOff>
    </xdr:from>
    <xdr:to>
      <xdr:col>28</xdr:col>
      <xdr:colOff>365125</xdr:colOff>
      <xdr:row>39</xdr:row>
      <xdr:rowOff>149678</xdr:rowOff>
    </xdr:to>
    <xdr:sp macro="" textlink="">
      <xdr:nvSpPr>
        <xdr:cNvPr id="745" name="円/楕円 744"/>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140805</xdr:rowOff>
    </xdr:from>
    <xdr:ext cx="249299" cy="259045"/>
    <xdr:sp macro="" textlink="">
      <xdr:nvSpPr>
        <xdr:cNvPr id="746" name="テキスト ボックス 745"/>
        <xdr:cNvSpPr txBox="1"/>
      </xdr:nvSpPr>
      <xdr:spPr>
        <a:xfrm>
          <a:off x="19420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39</xdr:row>
      <xdr:rowOff>48078</xdr:rowOff>
    </xdr:from>
    <xdr:to>
      <xdr:col>27</xdr:col>
      <xdr:colOff>161925</xdr:colOff>
      <xdr:row>39</xdr:row>
      <xdr:rowOff>149678</xdr:rowOff>
    </xdr:to>
    <xdr:sp macro="" textlink="">
      <xdr:nvSpPr>
        <xdr:cNvPr id="747" name="円/楕円 746"/>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140805</xdr:rowOff>
    </xdr:from>
    <xdr:ext cx="249299" cy="259045"/>
    <xdr:sp macro="" textlink="">
      <xdr:nvSpPr>
        <xdr:cNvPr id="748" name="テキスト ボックス 747"/>
        <xdr:cNvSpPr txBox="1"/>
      </xdr:nvSpPr>
      <xdr:spPr>
        <a:xfrm>
          <a:off x="18531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9" name="正方形/長方形 74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0" name="正方形/長方形 74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1" name="正方形/長方形 75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54/100</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2" name="正方形/長方形 75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3" name="正方形/長方形 75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4" name="正方形/長方形 75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5" name="正方形/長方形 75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10,560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6" name="正方形/長方形 75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7" name="テキスト ボックス 75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8" name="直線コネクタ 75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59" name="直線コネクタ 758"/>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60" name="テキスト ボックス 759"/>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61" name="直線コネクタ 760"/>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55</xdr:row>
      <xdr:rowOff>54627</xdr:rowOff>
    </xdr:from>
    <xdr:ext cx="531299" cy="259045"/>
    <xdr:sp macro="" textlink="">
      <xdr:nvSpPr>
        <xdr:cNvPr id="762" name="テキスト ボックス 761"/>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63" name="直線コネクタ 762"/>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111777</xdr:rowOff>
    </xdr:from>
    <xdr:ext cx="531299" cy="259045"/>
    <xdr:sp macro="" textlink="">
      <xdr:nvSpPr>
        <xdr:cNvPr id="764" name="テキスト ボックス 763"/>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65" name="直線コネクタ 764"/>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168927</xdr:rowOff>
    </xdr:from>
    <xdr:ext cx="531299" cy="259045"/>
    <xdr:sp macro="" textlink="">
      <xdr:nvSpPr>
        <xdr:cNvPr id="766" name="テキスト ボックス 765"/>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7" name="直線コネクタ 76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8" name="テキスト ボックス 76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52</xdr:row>
      <xdr:rowOff>37744</xdr:rowOff>
    </xdr:from>
    <xdr:to>
      <xdr:col>32</xdr:col>
      <xdr:colOff>186689</xdr:colOff>
      <xdr:row>58</xdr:row>
      <xdr:rowOff>139700</xdr:rowOff>
    </xdr:to>
    <xdr:cxnSp macro="">
      <xdr:nvCxnSpPr>
        <xdr:cNvPr id="770" name="直線コネクタ 769"/>
        <xdr:cNvCxnSpPr/>
      </xdr:nvCxnSpPr>
      <xdr:spPr>
        <a:xfrm flipV="1">
          <a:off x="22159595" y="8953144"/>
          <a:ext cx="1269" cy="1130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71"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72" name="直線コネクタ 771"/>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155871</xdr:rowOff>
    </xdr:from>
    <xdr:ext cx="534377" cy="259045"/>
    <xdr:sp macro="" textlink="">
      <xdr:nvSpPr>
        <xdr:cNvPr id="773" name="貸付金最大値テキスト"/>
        <xdr:cNvSpPr txBox="1"/>
      </xdr:nvSpPr>
      <xdr:spPr>
        <a:xfrm>
          <a:off x="22212300" y="872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24,730</a:t>
          </a:r>
          <a:endParaRPr kumimoji="1" lang="ja-JP" altLang="en-US" sz="1000" b="1">
            <a:latin typeface="ＭＳ Ｐゴシック"/>
          </a:endParaRPr>
        </a:p>
      </xdr:txBody>
    </xdr:sp>
    <xdr:clientData/>
  </xdr:oneCellAnchor>
  <xdr:twoCellAnchor>
    <xdr:from>
      <xdr:col>32</xdr:col>
      <xdr:colOff>98425</xdr:colOff>
      <xdr:row>52</xdr:row>
      <xdr:rowOff>37744</xdr:rowOff>
    </xdr:from>
    <xdr:to>
      <xdr:col>32</xdr:col>
      <xdr:colOff>276225</xdr:colOff>
      <xdr:row>52</xdr:row>
      <xdr:rowOff>37744</xdr:rowOff>
    </xdr:to>
    <xdr:cxnSp macro="">
      <xdr:nvCxnSpPr>
        <xdr:cNvPr id="774" name="直線コネクタ 773"/>
        <xdr:cNvCxnSpPr/>
      </xdr:nvCxnSpPr>
      <xdr:spPr>
        <a:xfrm>
          <a:off x="22072600" y="895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118623</xdr:rowOff>
    </xdr:from>
    <xdr:to>
      <xdr:col>32</xdr:col>
      <xdr:colOff>187325</xdr:colOff>
      <xdr:row>58</xdr:row>
      <xdr:rowOff>121915</xdr:rowOff>
    </xdr:to>
    <xdr:cxnSp macro="">
      <xdr:nvCxnSpPr>
        <xdr:cNvPr id="775" name="直線コネクタ 774"/>
        <xdr:cNvCxnSpPr/>
      </xdr:nvCxnSpPr>
      <xdr:spPr>
        <a:xfrm>
          <a:off x="21323300" y="10062723"/>
          <a:ext cx="838200" cy="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41871</xdr:rowOff>
    </xdr:from>
    <xdr:ext cx="469744" cy="259045"/>
    <xdr:sp macro="" textlink="">
      <xdr:nvSpPr>
        <xdr:cNvPr id="776" name="貸付金平均値テキスト"/>
        <xdr:cNvSpPr txBox="1"/>
      </xdr:nvSpPr>
      <xdr:spPr>
        <a:xfrm>
          <a:off x="22212300" y="9814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1,529</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18994</xdr:rowOff>
    </xdr:from>
    <xdr:to>
      <xdr:col>32</xdr:col>
      <xdr:colOff>238125</xdr:colOff>
      <xdr:row>58</xdr:row>
      <xdr:rowOff>120594</xdr:rowOff>
    </xdr:to>
    <xdr:sp macro="" textlink="">
      <xdr:nvSpPr>
        <xdr:cNvPr id="777" name="フローチャート : 判断 776"/>
        <xdr:cNvSpPr/>
      </xdr:nvSpPr>
      <xdr:spPr>
        <a:xfrm>
          <a:off x="22110700" y="996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113777</xdr:rowOff>
    </xdr:from>
    <xdr:to>
      <xdr:col>31</xdr:col>
      <xdr:colOff>34925</xdr:colOff>
      <xdr:row>58</xdr:row>
      <xdr:rowOff>118623</xdr:rowOff>
    </xdr:to>
    <xdr:cxnSp macro="">
      <xdr:nvCxnSpPr>
        <xdr:cNvPr id="778" name="直線コネクタ 777"/>
        <xdr:cNvCxnSpPr/>
      </xdr:nvCxnSpPr>
      <xdr:spPr>
        <a:xfrm>
          <a:off x="20434300" y="10057877"/>
          <a:ext cx="889000" cy="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33944</xdr:rowOff>
    </xdr:from>
    <xdr:to>
      <xdr:col>31</xdr:col>
      <xdr:colOff>85725</xdr:colOff>
      <xdr:row>58</xdr:row>
      <xdr:rowOff>135544</xdr:rowOff>
    </xdr:to>
    <xdr:sp macro="" textlink="">
      <xdr:nvSpPr>
        <xdr:cNvPr id="779" name="フローチャート : 判断 778"/>
        <xdr:cNvSpPr/>
      </xdr:nvSpPr>
      <xdr:spPr>
        <a:xfrm>
          <a:off x="21272500" y="997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152071</xdr:rowOff>
    </xdr:from>
    <xdr:ext cx="469744" cy="259045"/>
    <xdr:sp macro="" textlink="">
      <xdr:nvSpPr>
        <xdr:cNvPr id="780" name="テキスト ボックス 779"/>
        <xdr:cNvSpPr txBox="1"/>
      </xdr:nvSpPr>
      <xdr:spPr>
        <a:xfrm>
          <a:off x="21088427" y="975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96997</xdr:rowOff>
    </xdr:from>
    <xdr:to>
      <xdr:col>29</xdr:col>
      <xdr:colOff>517525</xdr:colOff>
      <xdr:row>58</xdr:row>
      <xdr:rowOff>113777</xdr:rowOff>
    </xdr:to>
    <xdr:cxnSp macro="">
      <xdr:nvCxnSpPr>
        <xdr:cNvPr id="781" name="直線コネクタ 780"/>
        <xdr:cNvCxnSpPr/>
      </xdr:nvCxnSpPr>
      <xdr:spPr>
        <a:xfrm>
          <a:off x="19545300" y="10041097"/>
          <a:ext cx="889000" cy="16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23932</xdr:rowOff>
    </xdr:from>
    <xdr:to>
      <xdr:col>29</xdr:col>
      <xdr:colOff>568325</xdr:colOff>
      <xdr:row>58</xdr:row>
      <xdr:rowOff>125532</xdr:rowOff>
    </xdr:to>
    <xdr:sp macro="" textlink="">
      <xdr:nvSpPr>
        <xdr:cNvPr id="782" name="フローチャート : 判断 781"/>
        <xdr:cNvSpPr/>
      </xdr:nvSpPr>
      <xdr:spPr>
        <a:xfrm>
          <a:off x="20383500" y="9968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142059</xdr:rowOff>
    </xdr:from>
    <xdr:ext cx="469744" cy="259045"/>
    <xdr:sp macro="" textlink="">
      <xdr:nvSpPr>
        <xdr:cNvPr id="783" name="テキスト ボックス 782"/>
        <xdr:cNvSpPr txBox="1"/>
      </xdr:nvSpPr>
      <xdr:spPr>
        <a:xfrm>
          <a:off x="20199427" y="9743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1,421</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88722</xdr:rowOff>
    </xdr:from>
    <xdr:to>
      <xdr:col>28</xdr:col>
      <xdr:colOff>314325</xdr:colOff>
      <xdr:row>58</xdr:row>
      <xdr:rowOff>96997</xdr:rowOff>
    </xdr:to>
    <xdr:cxnSp macro="">
      <xdr:nvCxnSpPr>
        <xdr:cNvPr id="784" name="直線コネクタ 783"/>
        <xdr:cNvCxnSpPr/>
      </xdr:nvCxnSpPr>
      <xdr:spPr>
        <a:xfrm>
          <a:off x="18656300" y="10032822"/>
          <a:ext cx="889000" cy="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14970</xdr:rowOff>
    </xdr:from>
    <xdr:to>
      <xdr:col>28</xdr:col>
      <xdr:colOff>365125</xdr:colOff>
      <xdr:row>58</xdr:row>
      <xdr:rowOff>116570</xdr:rowOff>
    </xdr:to>
    <xdr:sp macro="" textlink="">
      <xdr:nvSpPr>
        <xdr:cNvPr id="785" name="フローチャート : 判断 784"/>
        <xdr:cNvSpPr/>
      </xdr:nvSpPr>
      <xdr:spPr>
        <a:xfrm>
          <a:off x="19494500" y="9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133097</xdr:rowOff>
    </xdr:from>
    <xdr:ext cx="469744" cy="259045"/>
    <xdr:sp macro="" textlink="">
      <xdr:nvSpPr>
        <xdr:cNvPr id="786" name="テキスト ボックス 785"/>
        <xdr:cNvSpPr txBox="1"/>
      </xdr:nvSpPr>
      <xdr:spPr>
        <a:xfrm>
          <a:off x="19310427" y="973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1,617</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6833</xdr:rowOff>
    </xdr:from>
    <xdr:to>
      <xdr:col>27</xdr:col>
      <xdr:colOff>161925</xdr:colOff>
      <xdr:row>58</xdr:row>
      <xdr:rowOff>108433</xdr:rowOff>
    </xdr:to>
    <xdr:sp macro="" textlink="">
      <xdr:nvSpPr>
        <xdr:cNvPr id="787" name="フローチャート : 判断 786"/>
        <xdr:cNvSpPr/>
      </xdr:nvSpPr>
      <xdr:spPr>
        <a:xfrm>
          <a:off x="18605500" y="9950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124960</xdr:rowOff>
    </xdr:from>
    <xdr:ext cx="469744" cy="259045"/>
    <xdr:sp macro="" textlink="">
      <xdr:nvSpPr>
        <xdr:cNvPr id="788" name="テキスト ボックス 787"/>
        <xdr:cNvSpPr txBox="1"/>
      </xdr:nvSpPr>
      <xdr:spPr>
        <a:xfrm>
          <a:off x="18421427" y="9726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9" name="テキスト ボックス 78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0" name="テキスト ボックス 78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1" name="テキスト ボックス 79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2" name="テキスト ボックス 79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3" name="テキスト ボックス 79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71115</xdr:rowOff>
    </xdr:from>
    <xdr:to>
      <xdr:col>32</xdr:col>
      <xdr:colOff>238125</xdr:colOff>
      <xdr:row>59</xdr:row>
      <xdr:rowOff>1265</xdr:rowOff>
    </xdr:to>
    <xdr:sp macro="" textlink="">
      <xdr:nvSpPr>
        <xdr:cNvPr id="794" name="円/楕円 793"/>
        <xdr:cNvSpPr/>
      </xdr:nvSpPr>
      <xdr:spPr>
        <a:xfrm>
          <a:off x="22110700" y="1001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168871</xdr:rowOff>
    </xdr:from>
    <xdr:ext cx="378565" cy="259045"/>
    <xdr:sp macro="" textlink="">
      <xdr:nvSpPr>
        <xdr:cNvPr id="795" name="貸付金該当値テキスト"/>
        <xdr:cNvSpPr txBox="1"/>
      </xdr:nvSpPr>
      <xdr:spPr>
        <a:xfrm>
          <a:off x="22212300" y="9941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389</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67823</xdr:rowOff>
    </xdr:from>
    <xdr:to>
      <xdr:col>31</xdr:col>
      <xdr:colOff>85725</xdr:colOff>
      <xdr:row>58</xdr:row>
      <xdr:rowOff>169423</xdr:rowOff>
    </xdr:to>
    <xdr:sp macro="" textlink="">
      <xdr:nvSpPr>
        <xdr:cNvPr id="796" name="円/楕円 795"/>
        <xdr:cNvSpPr/>
      </xdr:nvSpPr>
      <xdr:spPr>
        <a:xfrm>
          <a:off x="21272500" y="1001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58</xdr:row>
      <xdr:rowOff>160550</xdr:rowOff>
    </xdr:from>
    <xdr:ext cx="378565" cy="259045"/>
    <xdr:sp macro="" textlink="">
      <xdr:nvSpPr>
        <xdr:cNvPr id="797" name="テキスト ボックス 796"/>
        <xdr:cNvSpPr txBox="1"/>
      </xdr:nvSpPr>
      <xdr:spPr>
        <a:xfrm>
          <a:off x="21134017" y="101046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461</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62977</xdr:rowOff>
    </xdr:from>
    <xdr:to>
      <xdr:col>29</xdr:col>
      <xdr:colOff>568325</xdr:colOff>
      <xdr:row>58</xdr:row>
      <xdr:rowOff>164577</xdr:rowOff>
    </xdr:to>
    <xdr:sp macro="" textlink="">
      <xdr:nvSpPr>
        <xdr:cNvPr id="798" name="円/楕円 797"/>
        <xdr:cNvSpPr/>
      </xdr:nvSpPr>
      <xdr:spPr>
        <a:xfrm>
          <a:off x="20383500" y="1000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58</xdr:row>
      <xdr:rowOff>155704</xdr:rowOff>
    </xdr:from>
    <xdr:ext cx="378565" cy="259045"/>
    <xdr:sp macro="" textlink="">
      <xdr:nvSpPr>
        <xdr:cNvPr id="799" name="テキスト ボックス 798"/>
        <xdr:cNvSpPr txBox="1"/>
      </xdr:nvSpPr>
      <xdr:spPr>
        <a:xfrm>
          <a:off x="20245017" y="100998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567</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46197</xdr:rowOff>
    </xdr:from>
    <xdr:to>
      <xdr:col>28</xdr:col>
      <xdr:colOff>365125</xdr:colOff>
      <xdr:row>58</xdr:row>
      <xdr:rowOff>147797</xdr:rowOff>
    </xdr:to>
    <xdr:sp macro="" textlink="">
      <xdr:nvSpPr>
        <xdr:cNvPr id="800" name="円/楕円 799"/>
        <xdr:cNvSpPr/>
      </xdr:nvSpPr>
      <xdr:spPr>
        <a:xfrm>
          <a:off x="19494500" y="999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58</xdr:row>
      <xdr:rowOff>138924</xdr:rowOff>
    </xdr:from>
    <xdr:ext cx="378565" cy="259045"/>
    <xdr:sp macro="" textlink="">
      <xdr:nvSpPr>
        <xdr:cNvPr id="801" name="テキスト ボックス 800"/>
        <xdr:cNvSpPr txBox="1"/>
      </xdr:nvSpPr>
      <xdr:spPr>
        <a:xfrm>
          <a:off x="19356017" y="100830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934</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37922</xdr:rowOff>
    </xdr:from>
    <xdr:to>
      <xdr:col>27</xdr:col>
      <xdr:colOff>161925</xdr:colOff>
      <xdr:row>58</xdr:row>
      <xdr:rowOff>139522</xdr:rowOff>
    </xdr:to>
    <xdr:sp macro="" textlink="">
      <xdr:nvSpPr>
        <xdr:cNvPr id="802" name="円/楕円 801"/>
        <xdr:cNvSpPr/>
      </xdr:nvSpPr>
      <xdr:spPr>
        <a:xfrm>
          <a:off x="18605500" y="998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130649</xdr:rowOff>
    </xdr:from>
    <xdr:ext cx="469744" cy="259045"/>
    <xdr:sp macro="" textlink="">
      <xdr:nvSpPr>
        <xdr:cNvPr id="803" name="テキスト ボックス 802"/>
        <xdr:cNvSpPr txBox="1"/>
      </xdr:nvSpPr>
      <xdr:spPr>
        <a:xfrm>
          <a:off x="18421427" y="10074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1,115</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4" name="正方形/長方形 80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5" name="正方形/長方形 80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6" name="正方形/長方形 80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24/100</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7" name="正方形/長方形 80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8" name="正方形/長方形 80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9" name="正方形/長方形 80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0" name="正方形/長方形 80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31,445</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11" name="正方形/長方形 81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2" name="テキスト ボックス 81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3" name="直線コネクタ 81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14" name="テキスト ボックス 813"/>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78</xdr:row>
      <xdr:rowOff>139700</xdr:rowOff>
    </xdr:from>
    <xdr:to>
      <xdr:col>33</xdr:col>
      <xdr:colOff>314325</xdr:colOff>
      <xdr:row>78</xdr:row>
      <xdr:rowOff>139700</xdr:rowOff>
    </xdr:to>
    <xdr:cxnSp macro="">
      <xdr:nvCxnSpPr>
        <xdr:cNvPr id="815" name="直線コネクタ 814"/>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77</xdr:row>
      <xdr:rowOff>168927</xdr:rowOff>
    </xdr:from>
    <xdr:ext cx="531299" cy="259045"/>
    <xdr:sp macro="" textlink="">
      <xdr:nvSpPr>
        <xdr:cNvPr id="816" name="テキスト ボックス 815"/>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76</xdr:row>
      <xdr:rowOff>25400</xdr:rowOff>
    </xdr:from>
    <xdr:to>
      <xdr:col>33</xdr:col>
      <xdr:colOff>314325</xdr:colOff>
      <xdr:row>76</xdr:row>
      <xdr:rowOff>25400</xdr:rowOff>
    </xdr:to>
    <xdr:cxnSp macro="">
      <xdr:nvCxnSpPr>
        <xdr:cNvPr id="817" name="直線コネクタ 816"/>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75</xdr:row>
      <xdr:rowOff>54627</xdr:rowOff>
    </xdr:from>
    <xdr:ext cx="531299" cy="259045"/>
    <xdr:sp macro="" textlink="">
      <xdr:nvSpPr>
        <xdr:cNvPr id="818" name="テキスト ボックス 817"/>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73</xdr:row>
      <xdr:rowOff>82550</xdr:rowOff>
    </xdr:from>
    <xdr:to>
      <xdr:col>33</xdr:col>
      <xdr:colOff>314325</xdr:colOff>
      <xdr:row>73</xdr:row>
      <xdr:rowOff>82550</xdr:rowOff>
    </xdr:to>
    <xdr:cxnSp macro="">
      <xdr:nvCxnSpPr>
        <xdr:cNvPr id="819" name="直線コネクタ 818"/>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72</xdr:row>
      <xdr:rowOff>111777</xdr:rowOff>
    </xdr:from>
    <xdr:ext cx="531299" cy="259045"/>
    <xdr:sp macro="" textlink="">
      <xdr:nvSpPr>
        <xdr:cNvPr id="820" name="テキスト ボックス 819"/>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70</xdr:row>
      <xdr:rowOff>139700</xdr:rowOff>
    </xdr:from>
    <xdr:to>
      <xdr:col>33</xdr:col>
      <xdr:colOff>314325</xdr:colOff>
      <xdr:row>70</xdr:row>
      <xdr:rowOff>139700</xdr:rowOff>
    </xdr:to>
    <xdr:cxnSp macro="">
      <xdr:nvCxnSpPr>
        <xdr:cNvPr id="821" name="直線コネクタ 820"/>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69</xdr:row>
      <xdr:rowOff>168927</xdr:rowOff>
    </xdr:from>
    <xdr:ext cx="531299" cy="259045"/>
    <xdr:sp macro="" textlink="">
      <xdr:nvSpPr>
        <xdr:cNvPr id="822" name="テキスト ボックス 821"/>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3" name="直線コネクタ 82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4" name="テキスト ボックス 823"/>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170607</xdr:rowOff>
    </xdr:from>
    <xdr:to>
      <xdr:col>32</xdr:col>
      <xdr:colOff>186689</xdr:colOff>
      <xdr:row>78</xdr:row>
      <xdr:rowOff>96952</xdr:rowOff>
    </xdr:to>
    <xdr:cxnSp macro="">
      <xdr:nvCxnSpPr>
        <xdr:cNvPr id="826" name="直線コネクタ 825"/>
        <xdr:cNvCxnSpPr/>
      </xdr:nvCxnSpPr>
      <xdr:spPr>
        <a:xfrm flipV="1">
          <a:off x="22159595" y="12172107"/>
          <a:ext cx="1269" cy="1297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100779</xdr:rowOff>
    </xdr:from>
    <xdr:ext cx="534377" cy="259045"/>
    <xdr:sp macro="" textlink="">
      <xdr:nvSpPr>
        <xdr:cNvPr id="827" name="繰出金最小値テキスト"/>
        <xdr:cNvSpPr txBox="1"/>
      </xdr:nvSpPr>
      <xdr:spPr>
        <a:xfrm>
          <a:off x="22212300" y="13473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21,870</a:t>
          </a:r>
          <a:endParaRPr kumimoji="1" lang="ja-JP" altLang="en-US" sz="1000" b="1">
            <a:latin typeface="ＭＳ Ｐゴシック"/>
          </a:endParaRPr>
        </a:p>
      </xdr:txBody>
    </xdr:sp>
    <xdr:clientData/>
  </xdr:oneCellAnchor>
  <xdr:twoCellAnchor>
    <xdr:from>
      <xdr:col>32</xdr:col>
      <xdr:colOff>98425</xdr:colOff>
      <xdr:row>78</xdr:row>
      <xdr:rowOff>96952</xdr:rowOff>
    </xdr:from>
    <xdr:to>
      <xdr:col>32</xdr:col>
      <xdr:colOff>276225</xdr:colOff>
      <xdr:row>78</xdr:row>
      <xdr:rowOff>96952</xdr:rowOff>
    </xdr:to>
    <xdr:cxnSp macro="">
      <xdr:nvCxnSpPr>
        <xdr:cNvPr id="828" name="直線コネクタ 827"/>
        <xdr:cNvCxnSpPr/>
      </xdr:nvCxnSpPr>
      <xdr:spPr>
        <a:xfrm>
          <a:off x="22072600" y="134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117284</xdr:rowOff>
    </xdr:from>
    <xdr:ext cx="534377" cy="259045"/>
    <xdr:sp macro="" textlink="">
      <xdr:nvSpPr>
        <xdr:cNvPr id="829" name="繰出金最大値テキスト"/>
        <xdr:cNvSpPr txBox="1"/>
      </xdr:nvSpPr>
      <xdr:spPr>
        <a:xfrm>
          <a:off x="22212300" y="1194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78,648</a:t>
          </a:r>
          <a:endParaRPr kumimoji="1" lang="ja-JP" altLang="en-US" sz="1000" b="1">
            <a:latin typeface="ＭＳ Ｐゴシック"/>
          </a:endParaRPr>
        </a:p>
      </xdr:txBody>
    </xdr:sp>
    <xdr:clientData/>
  </xdr:oneCellAnchor>
  <xdr:twoCellAnchor>
    <xdr:from>
      <xdr:col>32</xdr:col>
      <xdr:colOff>98425</xdr:colOff>
      <xdr:row>70</xdr:row>
      <xdr:rowOff>170607</xdr:rowOff>
    </xdr:from>
    <xdr:to>
      <xdr:col>32</xdr:col>
      <xdr:colOff>276225</xdr:colOff>
      <xdr:row>70</xdr:row>
      <xdr:rowOff>170607</xdr:rowOff>
    </xdr:to>
    <xdr:cxnSp macro="">
      <xdr:nvCxnSpPr>
        <xdr:cNvPr id="830" name="直線コネクタ 829"/>
        <xdr:cNvCxnSpPr/>
      </xdr:nvCxnSpPr>
      <xdr:spPr>
        <a:xfrm>
          <a:off x="22072600" y="1217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75</xdr:row>
      <xdr:rowOff>3774</xdr:rowOff>
    </xdr:from>
    <xdr:to>
      <xdr:col>32</xdr:col>
      <xdr:colOff>187325</xdr:colOff>
      <xdr:row>75</xdr:row>
      <xdr:rowOff>69954</xdr:rowOff>
    </xdr:to>
    <xdr:cxnSp macro="">
      <xdr:nvCxnSpPr>
        <xdr:cNvPr id="831" name="直線コネクタ 830"/>
        <xdr:cNvCxnSpPr/>
      </xdr:nvCxnSpPr>
      <xdr:spPr>
        <a:xfrm flipV="1">
          <a:off x="21323300" y="12862524"/>
          <a:ext cx="838200" cy="66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77591</xdr:rowOff>
    </xdr:from>
    <xdr:ext cx="534377" cy="259045"/>
    <xdr:sp macro="" textlink="">
      <xdr:nvSpPr>
        <xdr:cNvPr id="832" name="繰出金平均値テキスト"/>
        <xdr:cNvSpPr txBox="1"/>
      </xdr:nvSpPr>
      <xdr:spPr>
        <a:xfrm>
          <a:off x="22212300" y="129363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42,051</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99164</xdr:rowOff>
    </xdr:from>
    <xdr:to>
      <xdr:col>32</xdr:col>
      <xdr:colOff>238125</xdr:colOff>
      <xdr:row>76</xdr:row>
      <xdr:rowOff>29314</xdr:rowOff>
    </xdr:to>
    <xdr:sp macro="" textlink="">
      <xdr:nvSpPr>
        <xdr:cNvPr id="833" name="フローチャート : 判断 832"/>
        <xdr:cNvSpPr/>
      </xdr:nvSpPr>
      <xdr:spPr>
        <a:xfrm>
          <a:off x="22110700" y="12957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75</xdr:row>
      <xdr:rowOff>69954</xdr:rowOff>
    </xdr:from>
    <xdr:to>
      <xdr:col>31</xdr:col>
      <xdr:colOff>34925</xdr:colOff>
      <xdr:row>75</xdr:row>
      <xdr:rowOff>131470</xdr:rowOff>
    </xdr:to>
    <xdr:cxnSp macro="">
      <xdr:nvCxnSpPr>
        <xdr:cNvPr id="834" name="直線コネクタ 833"/>
        <xdr:cNvCxnSpPr/>
      </xdr:nvCxnSpPr>
      <xdr:spPr>
        <a:xfrm flipV="1">
          <a:off x="20434300" y="12928704"/>
          <a:ext cx="889000" cy="6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95164</xdr:rowOff>
    </xdr:from>
    <xdr:to>
      <xdr:col>31</xdr:col>
      <xdr:colOff>85725</xdr:colOff>
      <xdr:row>76</xdr:row>
      <xdr:rowOff>25313</xdr:rowOff>
    </xdr:to>
    <xdr:sp macro="" textlink="">
      <xdr:nvSpPr>
        <xdr:cNvPr id="835" name="フローチャート : 判断 834"/>
        <xdr:cNvSpPr/>
      </xdr:nvSpPr>
      <xdr:spPr>
        <a:xfrm>
          <a:off x="21272500" y="129539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16440</xdr:rowOff>
    </xdr:from>
    <xdr:ext cx="534377" cy="259045"/>
    <xdr:sp macro="" textlink="">
      <xdr:nvSpPr>
        <xdr:cNvPr id="836" name="テキスト ボックス 835"/>
        <xdr:cNvSpPr txBox="1"/>
      </xdr:nvSpPr>
      <xdr:spPr>
        <a:xfrm>
          <a:off x="21056111" y="1304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42,226</a:t>
          </a:r>
          <a:endParaRPr kumimoji="1" lang="ja-JP" altLang="en-US" sz="1000" b="1">
            <a:solidFill>
              <a:srgbClr val="000080"/>
            </a:solidFill>
            <a:latin typeface="ＭＳ Ｐゴシック"/>
          </a:endParaRPr>
        </a:p>
      </xdr:txBody>
    </xdr:sp>
    <xdr:clientData/>
  </xdr:oneCellAnchor>
  <xdr:twoCellAnchor>
    <xdr:from>
      <xdr:col>28</xdr:col>
      <xdr:colOff>314325</xdr:colOff>
      <xdr:row>75</xdr:row>
      <xdr:rowOff>131470</xdr:rowOff>
    </xdr:from>
    <xdr:to>
      <xdr:col>29</xdr:col>
      <xdr:colOff>517525</xdr:colOff>
      <xdr:row>75</xdr:row>
      <xdr:rowOff>148410</xdr:rowOff>
    </xdr:to>
    <xdr:cxnSp macro="">
      <xdr:nvCxnSpPr>
        <xdr:cNvPr id="837" name="直線コネクタ 836"/>
        <xdr:cNvCxnSpPr/>
      </xdr:nvCxnSpPr>
      <xdr:spPr>
        <a:xfrm flipV="1">
          <a:off x="19545300" y="12990220"/>
          <a:ext cx="889000" cy="16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109428</xdr:rowOff>
    </xdr:from>
    <xdr:to>
      <xdr:col>29</xdr:col>
      <xdr:colOff>568325</xdr:colOff>
      <xdr:row>76</xdr:row>
      <xdr:rowOff>39579</xdr:rowOff>
    </xdr:to>
    <xdr:sp macro="" textlink="">
      <xdr:nvSpPr>
        <xdr:cNvPr id="838" name="フローチャート : 判断 837"/>
        <xdr:cNvSpPr/>
      </xdr:nvSpPr>
      <xdr:spPr>
        <a:xfrm>
          <a:off x="20383500" y="1296817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30706</xdr:rowOff>
    </xdr:from>
    <xdr:ext cx="534377" cy="259045"/>
    <xdr:sp macro="" textlink="">
      <xdr:nvSpPr>
        <xdr:cNvPr id="839" name="テキスト ボックス 838"/>
        <xdr:cNvSpPr txBox="1"/>
      </xdr:nvSpPr>
      <xdr:spPr>
        <a:xfrm>
          <a:off x="20167111" y="1306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41,602</a:t>
          </a:r>
          <a:endParaRPr kumimoji="1" lang="ja-JP" altLang="en-US" sz="1000" b="1">
            <a:solidFill>
              <a:srgbClr val="000080"/>
            </a:solidFill>
            <a:latin typeface="ＭＳ Ｐゴシック"/>
          </a:endParaRPr>
        </a:p>
      </xdr:txBody>
    </xdr:sp>
    <xdr:clientData/>
  </xdr:oneCellAnchor>
  <xdr:twoCellAnchor>
    <xdr:from>
      <xdr:col>27</xdr:col>
      <xdr:colOff>111125</xdr:colOff>
      <xdr:row>75</xdr:row>
      <xdr:rowOff>148410</xdr:rowOff>
    </xdr:from>
    <xdr:to>
      <xdr:col>28</xdr:col>
      <xdr:colOff>314325</xdr:colOff>
      <xdr:row>76</xdr:row>
      <xdr:rowOff>13284</xdr:rowOff>
    </xdr:to>
    <xdr:cxnSp macro="">
      <xdr:nvCxnSpPr>
        <xdr:cNvPr id="840" name="直線コネクタ 839"/>
        <xdr:cNvCxnSpPr/>
      </xdr:nvCxnSpPr>
      <xdr:spPr>
        <a:xfrm flipV="1">
          <a:off x="18656300" y="13007160"/>
          <a:ext cx="889000" cy="3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133523</xdr:rowOff>
    </xdr:from>
    <xdr:to>
      <xdr:col>28</xdr:col>
      <xdr:colOff>365125</xdr:colOff>
      <xdr:row>76</xdr:row>
      <xdr:rowOff>63674</xdr:rowOff>
    </xdr:to>
    <xdr:sp macro="" textlink="">
      <xdr:nvSpPr>
        <xdr:cNvPr id="841" name="フローチャート : 判断 840"/>
        <xdr:cNvSpPr/>
      </xdr:nvSpPr>
      <xdr:spPr>
        <a:xfrm>
          <a:off x="19494500" y="1299227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54799</xdr:rowOff>
    </xdr:from>
    <xdr:ext cx="534377" cy="259045"/>
    <xdr:sp macro="" textlink="">
      <xdr:nvSpPr>
        <xdr:cNvPr id="842" name="テキスト ボックス 841"/>
        <xdr:cNvSpPr txBox="1"/>
      </xdr:nvSpPr>
      <xdr:spPr>
        <a:xfrm>
          <a:off x="19278111" y="13084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40,548</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157000</xdr:rowOff>
    </xdr:from>
    <xdr:to>
      <xdr:col>27</xdr:col>
      <xdr:colOff>161925</xdr:colOff>
      <xdr:row>76</xdr:row>
      <xdr:rowOff>87150</xdr:rowOff>
    </xdr:to>
    <xdr:sp macro="" textlink="">
      <xdr:nvSpPr>
        <xdr:cNvPr id="843" name="フローチャート : 判断 842"/>
        <xdr:cNvSpPr/>
      </xdr:nvSpPr>
      <xdr:spPr>
        <a:xfrm>
          <a:off x="18605500" y="1301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78277</xdr:rowOff>
    </xdr:from>
    <xdr:ext cx="534377" cy="259045"/>
    <xdr:sp macro="" textlink="">
      <xdr:nvSpPr>
        <xdr:cNvPr id="844" name="テキスト ボックス 843"/>
        <xdr:cNvSpPr txBox="1"/>
      </xdr:nvSpPr>
      <xdr:spPr>
        <a:xfrm>
          <a:off x="18389111" y="13108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39,521</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5" name="テキスト ボックス 84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6" name="テキスト ボックス 84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7" name="テキスト ボックス 84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8" name="テキスト ボックス 84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9" name="テキスト ボックス 84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74</xdr:row>
      <xdr:rowOff>124424</xdr:rowOff>
    </xdr:from>
    <xdr:to>
      <xdr:col>32</xdr:col>
      <xdr:colOff>238125</xdr:colOff>
      <xdr:row>75</xdr:row>
      <xdr:rowOff>54574</xdr:rowOff>
    </xdr:to>
    <xdr:sp macro="" textlink="">
      <xdr:nvSpPr>
        <xdr:cNvPr id="850" name="円/楕円 849"/>
        <xdr:cNvSpPr/>
      </xdr:nvSpPr>
      <xdr:spPr>
        <a:xfrm>
          <a:off x="22110700" y="12811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73</xdr:row>
      <xdr:rowOff>147301</xdr:rowOff>
    </xdr:from>
    <xdr:ext cx="534377" cy="259045"/>
    <xdr:sp macro="" textlink="">
      <xdr:nvSpPr>
        <xdr:cNvPr id="851" name="繰出金該当値テキスト"/>
        <xdr:cNvSpPr txBox="1"/>
      </xdr:nvSpPr>
      <xdr:spPr>
        <a:xfrm>
          <a:off x="22212300" y="1266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48,446</a:t>
          </a:r>
          <a:endParaRPr kumimoji="1" lang="ja-JP" altLang="en-US" sz="1000" b="1">
            <a:solidFill>
              <a:srgbClr val="FF0000"/>
            </a:solidFill>
            <a:latin typeface="ＭＳ Ｐゴシック"/>
          </a:endParaRPr>
        </a:p>
      </xdr:txBody>
    </xdr:sp>
    <xdr:clientData/>
  </xdr:oneCellAnchor>
  <xdr:twoCellAnchor>
    <xdr:from>
      <xdr:col>30</xdr:col>
      <xdr:colOff>669925</xdr:colOff>
      <xdr:row>75</xdr:row>
      <xdr:rowOff>19154</xdr:rowOff>
    </xdr:from>
    <xdr:to>
      <xdr:col>31</xdr:col>
      <xdr:colOff>85725</xdr:colOff>
      <xdr:row>75</xdr:row>
      <xdr:rowOff>120754</xdr:rowOff>
    </xdr:to>
    <xdr:sp macro="" textlink="">
      <xdr:nvSpPr>
        <xdr:cNvPr id="852" name="円/楕円 851"/>
        <xdr:cNvSpPr/>
      </xdr:nvSpPr>
      <xdr:spPr>
        <a:xfrm>
          <a:off x="21272500" y="1287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73</xdr:row>
      <xdr:rowOff>137281</xdr:rowOff>
    </xdr:from>
    <xdr:ext cx="534377" cy="259045"/>
    <xdr:sp macro="" textlink="">
      <xdr:nvSpPr>
        <xdr:cNvPr id="853" name="テキスト ボックス 852"/>
        <xdr:cNvSpPr txBox="1"/>
      </xdr:nvSpPr>
      <xdr:spPr>
        <a:xfrm>
          <a:off x="21056111" y="12653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45,551</a:t>
          </a:r>
          <a:endParaRPr kumimoji="1" lang="ja-JP" altLang="en-US" sz="1000" b="1">
            <a:solidFill>
              <a:srgbClr val="FF0000"/>
            </a:solidFill>
            <a:latin typeface="ＭＳ Ｐゴシック"/>
          </a:endParaRPr>
        </a:p>
      </xdr:txBody>
    </xdr:sp>
    <xdr:clientData/>
  </xdr:oneCellAnchor>
  <xdr:twoCellAnchor>
    <xdr:from>
      <xdr:col>29</xdr:col>
      <xdr:colOff>466725</xdr:colOff>
      <xdr:row>75</xdr:row>
      <xdr:rowOff>80670</xdr:rowOff>
    </xdr:from>
    <xdr:to>
      <xdr:col>29</xdr:col>
      <xdr:colOff>568325</xdr:colOff>
      <xdr:row>76</xdr:row>
      <xdr:rowOff>10821</xdr:rowOff>
    </xdr:to>
    <xdr:sp macro="" textlink="">
      <xdr:nvSpPr>
        <xdr:cNvPr id="854" name="円/楕円 853"/>
        <xdr:cNvSpPr/>
      </xdr:nvSpPr>
      <xdr:spPr>
        <a:xfrm>
          <a:off x="20383500" y="1293942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27347</xdr:rowOff>
    </xdr:from>
    <xdr:ext cx="534377" cy="259045"/>
    <xdr:sp macro="" textlink="">
      <xdr:nvSpPr>
        <xdr:cNvPr id="855" name="テキスト ボックス 854"/>
        <xdr:cNvSpPr txBox="1"/>
      </xdr:nvSpPr>
      <xdr:spPr>
        <a:xfrm>
          <a:off x="20167111" y="1271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42,860</a:t>
          </a:r>
          <a:endParaRPr kumimoji="1" lang="ja-JP" altLang="en-US" sz="1000" b="1">
            <a:solidFill>
              <a:srgbClr val="FF0000"/>
            </a:solidFill>
            <a:latin typeface="ＭＳ Ｐゴシック"/>
          </a:endParaRPr>
        </a:p>
      </xdr:txBody>
    </xdr:sp>
    <xdr:clientData/>
  </xdr:oneCellAnchor>
  <xdr:twoCellAnchor>
    <xdr:from>
      <xdr:col>28</xdr:col>
      <xdr:colOff>263525</xdr:colOff>
      <xdr:row>75</xdr:row>
      <xdr:rowOff>97610</xdr:rowOff>
    </xdr:from>
    <xdr:to>
      <xdr:col>28</xdr:col>
      <xdr:colOff>365125</xdr:colOff>
      <xdr:row>76</xdr:row>
      <xdr:rowOff>27760</xdr:rowOff>
    </xdr:to>
    <xdr:sp macro="" textlink="">
      <xdr:nvSpPr>
        <xdr:cNvPr id="856" name="円/楕円 855"/>
        <xdr:cNvSpPr/>
      </xdr:nvSpPr>
      <xdr:spPr>
        <a:xfrm>
          <a:off x="19494500" y="1295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44287</xdr:rowOff>
    </xdr:from>
    <xdr:ext cx="534377" cy="259045"/>
    <xdr:sp macro="" textlink="">
      <xdr:nvSpPr>
        <xdr:cNvPr id="857" name="テキスト ボックス 856"/>
        <xdr:cNvSpPr txBox="1"/>
      </xdr:nvSpPr>
      <xdr:spPr>
        <a:xfrm>
          <a:off x="19278111" y="1273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42,119</a:t>
          </a:r>
          <a:endParaRPr kumimoji="1" lang="ja-JP" altLang="en-US" sz="1000" b="1">
            <a:solidFill>
              <a:srgbClr val="FF0000"/>
            </a:solidFill>
            <a:latin typeface="ＭＳ Ｐゴシック"/>
          </a:endParaRPr>
        </a:p>
      </xdr:txBody>
    </xdr:sp>
    <xdr:clientData/>
  </xdr:oneCellAnchor>
  <xdr:twoCellAnchor>
    <xdr:from>
      <xdr:col>27</xdr:col>
      <xdr:colOff>60325</xdr:colOff>
      <xdr:row>75</xdr:row>
      <xdr:rowOff>133934</xdr:rowOff>
    </xdr:from>
    <xdr:to>
      <xdr:col>27</xdr:col>
      <xdr:colOff>161925</xdr:colOff>
      <xdr:row>76</xdr:row>
      <xdr:rowOff>64084</xdr:rowOff>
    </xdr:to>
    <xdr:sp macro="" textlink="">
      <xdr:nvSpPr>
        <xdr:cNvPr id="858" name="円/楕円 857"/>
        <xdr:cNvSpPr/>
      </xdr:nvSpPr>
      <xdr:spPr>
        <a:xfrm>
          <a:off x="18605500" y="1299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80611</xdr:rowOff>
    </xdr:from>
    <xdr:ext cx="534377" cy="259045"/>
    <xdr:sp macro="" textlink="">
      <xdr:nvSpPr>
        <xdr:cNvPr id="859" name="テキスト ボックス 858"/>
        <xdr:cNvSpPr txBox="1"/>
      </xdr:nvSpPr>
      <xdr:spPr>
        <a:xfrm>
          <a:off x="18389111" y="1276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40,530</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0" name="正方形/長方形 85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1" name="正方形/長方形 86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2" name="正方形/長方形 86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1/100</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3" name="正方形/長方形 86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4" name="正方形/長方形 86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5" name="正方形/長方形 86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6" name="正方形/長方形 86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7" name="正方形/長方形 86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8" name="テキスト ボックス 86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9" name="直線コネクタ 86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70" name="直線コネクタ 86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71" name="テキスト ボックス 870"/>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2" name="直線コネクタ 87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73" name="テキスト ボックス 872"/>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5" name="直線コネクタ 874"/>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6"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7" name="直線コネクタ 87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8"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9" name="直線コネクタ 87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80" name="直線コネクタ 879"/>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81"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82" name="フローチャート : 判断 88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83" name="直線コネクタ 882"/>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4" name="フローチャート : 判断 88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5" name="テキスト ボックス 884"/>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6" name="直線コネクタ 885"/>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7" name="フローチャート : 判断 88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8" name="テキスト ボックス 887"/>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9" name="直線コネクタ 888"/>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90" name="フローチャート : 判断 88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91" name="テキスト ボックス 890"/>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92" name="フローチャート : 判断 89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93" name="テキスト ボックス 892"/>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4" name="テキスト ボックス 89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5" name="テキスト ボックス 89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6" name="テキスト ボックス 89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7" name="テキスト ボックス 89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8" name="テキスト ボックス 89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9" name="円/楕円 89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00"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01" name="円/楕円 90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02" name="テキスト ボックス 901"/>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03" name="円/楕円 90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4" name="テキスト ボックス 903"/>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5" name="円/楕円 90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6" name="テキスト ボックス 905"/>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7" name="円/楕円 90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8" name="テキスト ボックス 907"/>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9" name="正方形/長方形 90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0" name="正方形/長方形 90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1" name="テキスト ボックス 91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人件費が類似団体平均を上回っている要因は、隣接市町から業務を受託している消防部門、町立保育園を５園運営している福祉部門、観光地として観光行事を行う商工部門など、固有の特殊事情によると考える。</a:t>
          </a:r>
        </a:p>
        <a:p>
          <a:r>
            <a:rPr kumimoji="1" lang="ja-JP" altLang="en-US" sz="1300">
              <a:latin typeface="ＭＳ Ｐゴシック"/>
            </a:rPr>
            <a:t>　補助費等については、今後、湯河原町真鶴町衛生組合の最終処分場の工事に対する償還が開始することにより、増加が見込まれる。</a:t>
          </a:r>
        </a:p>
        <a:p>
          <a:r>
            <a:rPr kumimoji="1" lang="ja-JP" altLang="en-US" sz="1300">
              <a:latin typeface="ＭＳ Ｐゴシック"/>
            </a:rPr>
            <a:t>　普通建設事業費について、平成</a:t>
          </a:r>
          <a:r>
            <a:rPr kumimoji="1" lang="en-US" altLang="ja-JP" sz="1300">
              <a:latin typeface="ＭＳ Ｐゴシック"/>
            </a:rPr>
            <a:t>26</a:t>
          </a:r>
          <a:r>
            <a:rPr kumimoji="1" lang="ja-JP" altLang="en-US" sz="1300">
              <a:latin typeface="ＭＳ Ｐゴシック"/>
            </a:rPr>
            <a:t>年度にたちばな保育園耐震建替事業、平成</a:t>
          </a:r>
          <a:r>
            <a:rPr kumimoji="1" lang="en-US" altLang="ja-JP" sz="1300">
              <a:latin typeface="ＭＳ Ｐゴシック"/>
            </a:rPr>
            <a:t>27</a:t>
          </a:r>
          <a:r>
            <a:rPr kumimoji="1" lang="ja-JP" altLang="en-US" sz="1300">
              <a:latin typeface="ＭＳ Ｐゴシック"/>
            </a:rPr>
            <a:t>年度に大平橋補強補修工事や駅前広場整備事業などで大きく増加したが、今年度の道路新設改良事業、防災救急無線再整備事業、災害対応特殊救急自動車整備事業などの減額により減少した。</a:t>
          </a:r>
        </a:p>
        <a:p>
          <a:r>
            <a:rPr kumimoji="1" lang="ja-JP" altLang="en-US" sz="1300">
              <a:latin typeface="ＭＳ Ｐゴシック"/>
            </a:rPr>
            <a:t>　積立金について、公共施設等総合管理計画推進基金積立金とまちづくり基金積立金が増加したことにより大きく増加した。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神奈川県湯河原町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25,683
25,406
40.97
10,335,383
9,837,898
422,429
5,524,290
8,269,089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0.7
20.5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11/100</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1,479</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122936</xdr:rowOff>
    </xdr:from>
    <xdr:to>
      <xdr:col>6</xdr:col>
      <xdr:colOff>510540</xdr:colOff>
      <xdr:row>37</xdr:row>
      <xdr:rowOff>166751</xdr:rowOff>
    </xdr:to>
    <xdr:cxnSp macro="">
      <xdr:nvCxnSpPr>
        <xdr:cNvPr id="56" name="直線コネクタ 55"/>
        <xdr:cNvCxnSpPr/>
      </xdr:nvCxnSpPr>
      <xdr:spPr>
        <a:xfrm flipV="1">
          <a:off x="4633595" y="5094986"/>
          <a:ext cx="1270" cy="141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170578</xdr:rowOff>
    </xdr:from>
    <xdr:ext cx="469744" cy="259045"/>
    <xdr:sp macro="" textlink="">
      <xdr:nvSpPr>
        <xdr:cNvPr id="57" name="議会費最小値テキスト"/>
        <xdr:cNvSpPr txBox="1"/>
      </xdr:nvSpPr>
      <xdr:spPr>
        <a:xfrm>
          <a:off x="4686300" y="651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2,579</a:t>
          </a:r>
          <a:endParaRPr kumimoji="1" lang="ja-JP" altLang="en-US" sz="1000" b="1">
            <a:latin typeface="ＭＳ Ｐゴシック"/>
          </a:endParaRPr>
        </a:p>
      </xdr:txBody>
    </xdr:sp>
    <xdr:clientData/>
  </xdr:oneCellAnchor>
  <xdr:twoCellAnchor>
    <xdr:from>
      <xdr:col>6</xdr:col>
      <xdr:colOff>422275</xdr:colOff>
      <xdr:row>37</xdr:row>
      <xdr:rowOff>166751</xdr:rowOff>
    </xdr:from>
    <xdr:to>
      <xdr:col>6</xdr:col>
      <xdr:colOff>600075</xdr:colOff>
      <xdr:row>37</xdr:row>
      <xdr:rowOff>166751</xdr:rowOff>
    </xdr:to>
    <xdr:cxnSp macro="">
      <xdr:nvCxnSpPr>
        <xdr:cNvPr id="58" name="直線コネクタ 57"/>
        <xdr:cNvCxnSpPr/>
      </xdr:nvCxnSpPr>
      <xdr:spPr>
        <a:xfrm>
          <a:off x="4546600" y="6510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69613</xdr:rowOff>
    </xdr:from>
    <xdr:ext cx="469744" cy="259045"/>
    <xdr:sp macro="" textlink="">
      <xdr:nvSpPr>
        <xdr:cNvPr id="59" name="議会費最大値テキスト"/>
        <xdr:cNvSpPr txBox="1"/>
      </xdr:nvSpPr>
      <xdr:spPr>
        <a:xfrm>
          <a:off x="4686300" y="487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6,294</a:t>
          </a:r>
          <a:endParaRPr kumimoji="1" lang="ja-JP" altLang="en-US" sz="1000" b="1">
            <a:latin typeface="ＭＳ Ｐゴシック"/>
          </a:endParaRPr>
        </a:p>
      </xdr:txBody>
    </xdr:sp>
    <xdr:clientData/>
  </xdr:oneCellAnchor>
  <xdr:twoCellAnchor>
    <xdr:from>
      <xdr:col>6</xdr:col>
      <xdr:colOff>422275</xdr:colOff>
      <xdr:row>29</xdr:row>
      <xdr:rowOff>122936</xdr:rowOff>
    </xdr:from>
    <xdr:to>
      <xdr:col>6</xdr:col>
      <xdr:colOff>600075</xdr:colOff>
      <xdr:row>29</xdr:row>
      <xdr:rowOff>122936</xdr:rowOff>
    </xdr:to>
    <xdr:cxnSp macro="">
      <xdr:nvCxnSpPr>
        <xdr:cNvPr id="60" name="直線コネクタ 59"/>
        <xdr:cNvCxnSpPr/>
      </xdr:nvCxnSpPr>
      <xdr:spPr>
        <a:xfrm>
          <a:off x="4546600" y="5094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32</xdr:row>
      <xdr:rowOff>37592</xdr:rowOff>
    </xdr:from>
    <xdr:to>
      <xdr:col>6</xdr:col>
      <xdr:colOff>511175</xdr:colOff>
      <xdr:row>32</xdr:row>
      <xdr:rowOff>68834</xdr:rowOff>
    </xdr:to>
    <xdr:cxnSp macro="">
      <xdr:nvCxnSpPr>
        <xdr:cNvPr id="61" name="直線コネクタ 60"/>
        <xdr:cNvCxnSpPr/>
      </xdr:nvCxnSpPr>
      <xdr:spPr>
        <a:xfrm>
          <a:off x="3797300" y="5523992"/>
          <a:ext cx="8382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126763</xdr:rowOff>
    </xdr:from>
    <xdr:ext cx="469744" cy="259045"/>
    <xdr:sp macro="" textlink="">
      <xdr:nvSpPr>
        <xdr:cNvPr id="62" name="議会費平均値テキスト"/>
        <xdr:cNvSpPr txBox="1"/>
      </xdr:nvSpPr>
      <xdr:spPr>
        <a:xfrm>
          <a:off x="4686300" y="59560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3,844</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148336</xdr:rowOff>
    </xdr:from>
    <xdr:to>
      <xdr:col>6</xdr:col>
      <xdr:colOff>561975</xdr:colOff>
      <xdr:row>35</xdr:row>
      <xdr:rowOff>78486</xdr:rowOff>
    </xdr:to>
    <xdr:sp macro="" textlink="">
      <xdr:nvSpPr>
        <xdr:cNvPr id="63" name="フローチャート : 判断 62"/>
        <xdr:cNvSpPr/>
      </xdr:nvSpPr>
      <xdr:spPr>
        <a:xfrm>
          <a:off x="4584700" y="597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32</xdr:row>
      <xdr:rowOff>37592</xdr:rowOff>
    </xdr:from>
    <xdr:to>
      <xdr:col>5</xdr:col>
      <xdr:colOff>358775</xdr:colOff>
      <xdr:row>32</xdr:row>
      <xdr:rowOff>49784</xdr:rowOff>
    </xdr:to>
    <xdr:cxnSp macro="">
      <xdr:nvCxnSpPr>
        <xdr:cNvPr id="64" name="直線コネクタ 63"/>
        <xdr:cNvCxnSpPr/>
      </xdr:nvCxnSpPr>
      <xdr:spPr>
        <a:xfrm flipV="1">
          <a:off x="2908300" y="5523992"/>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54229</xdr:rowOff>
    </xdr:from>
    <xdr:to>
      <xdr:col>5</xdr:col>
      <xdr:colOff>409575</xdr:colOff>
      <xdr:row>34</xdr:row>
      <xdr:rowOff>155829</xdr:rowOff>
    </xdr:to>
    <xdr:sp macro="" textlink="">
      <xdr:nvSpPr>
        <xdr:cNvPr id="65" name="フローチャート : 判断 64"/>
        <xdr:cNvSpPr/>
      </xdr:nvSpPr>
      <xdr:spPr>
        <a:xfrm>
          <a:off x="3746500" y="5883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146956</xdr:rowOff>
    </xdr:from>
    <xdr:ext cx="469744" cy="259045"/>
    <xdr:sp macro="" textlink="">
      <xdr:nvSpPr>
        <xdr:cNvPr id="66" name="テキスト ボックス 65"/>
        <xdr:cNvSpPr txBox="1"/>
      </xdr:nvSpPr>
      <xdr:spPr>
        <a:xfrm>
          <a:off x="3562427" y="597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4,091</a:t>
          </a:r>
          <a:endParaRPr kumimoji="1" lang="ja-JP" altLang="en-US" sz="1000" b="1">
            <a:solidFill>
              <a:srgbClr val="000080"/>
            </a:solidFill>
            <a:latin typeface="ＭＳ Ｐゴシック"/>
          </a:endParaRPr>
        </a:p>
      </xdr:txBody>
    </xdr:sp>
    <xdr:clientData/>
  </xdr:oneCellAnchor>
  <xdr:twoCellAnchor>
    <xdr:from>
      <xdr:col>2</xdr:col>
      <xdr:colOff>638175</xdr:colOff>
      <xdr:row>32</xdr:row>
      <xdr:rowOff>49784</xdr:rowOff>
    </xdr:from>
    <xdr:to>
      <xdr:col>4</xdr:col>
      <xdr:colOff>155575</xdr:colOff>
      <xdr:row>32</xdr:row>
      <xdr:rowOff>58547</xdr:rowOff>
    </xdr:to>
    <xdr:cxnSp macro="">
      <xdr:nvCxnSpPr>
        <xdr:cNvPr id="67" name="直線コネクタ 66"/>
        <xdr:cNvCxnSpPr/>
      </xdr:nvCxnSpPr>
      <xdr:spPr>
        <a:xfrm flipV="1">
          <a:off x="2019300" y="5536184"/>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43180</xdr:rowOff>
    </xdr:from>
    <xdr:to>
      <xdr:col>4</xdr:col>
      <xdr:colOff>206375</xdr:colOff>
      <xdr:row>34</xdr:row>
      <xdr:rowOff>144780</xdr:rowOff>
    </xdr:to>
    <xdr:sp macro="" textlink="">
      <xdr:nvSpPr>
        <xdr:cNvPr id="68" name="フローチャート : 判断 67"/>
        <xdr:cNvSpPr/>
      </xdr:nvSpPr>
      <xdr:spPr>
        <a:xfrm>
          <a:off x="28575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135907</xdr:rowOff>
    </xdr:from>
    <xdr:ext cx="469744" cy="259045"/>
    <xdr:sp macro="" textlink="">
      <xdr:nvSpPr>
        <xdr:cNvPr id="69" name="テキスト ボックス 68"/>
        <xdr:cNvSpPr txBox="1"/>
      </xdr:nvSpPr>
      <xdr:spPr>
        <a:xfrm>
          <a:off x="2673427" y="59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4,120</a:t>
          </a:r>
          <a:endParaRPr kumimoji="1" lang="ja-JP" altLang="en-US" sz="1000" b="1">
            <a:solidFill>
              <a:srgbClr val="000080"/>
            </a:solidFill>
            <a:latin typeface="ＭＳ Ｐゴシック"/>
          </a:endParaRPr>
        </a:p>
      </xdr:txBody>
    </xdr:sp>
    <xdr:clientData/>
  </xdr:oneCellAnchor>
  <xdr:twoCellAnchor>
    <xdr:from>
      <xdr:col>1</xdr:col>
      <xdr:colOff>434975</xdr:colOff>
      <xdr:row>31</xdr:row>
      <xdr:rowOff>167513</xdr:rowOff>
    </xdr:from>
    <xdr:to>
      <xdr:col>2</xdr:col>
      <xdr:colOff>638175</xdr:colOff>
      <xdr:row>32</xdr:row>
      <xdr:rowOff>58547</xdr:rowOff>
    </xdr:to>
    <xdr:cxnSp macro="">
      <xdr:nvCxnSpPr>
        <xdr:cNvPr id="70" name="直線コネクタ 69"/>
        <xdr:cNvCxnSpPr/>
      </xdr:nvCxnSpPr>
      <xdr:spPr>
        <a:xfrm>
          <a:off x="1130300" y="5482463"/>
          <a:ext cx="889000" cy="6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72517</xdr:rowOff>
    </xdr:from>
    <xdr:to>
      <xdr:col>3</xdr:col>
      <xdr:colOff>3175</xdr:colOff>
      <xdr:row>35</xdr:row>
      <xdr:rowOff>2667</xdr:rowOff>
    </xdr:to>
    <xdr:sp macro="" textlink="">
      <xdr:nvSpPr>
        <xdr:cNvPr id="71" name="フローチャート : 判断 70"/>
        <xdr:cNvSpPr/>
      </xdr:nvSpPr>
      <xdr:spPr>
        <a:xfrm>
          <a:off x="1968500" y="590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165244</xdr:rowOff>
    </xdr:from>
    <xdr:ext cx="469744" cy="259045"/>
    <xdr:sp macro="" textlink="">
      <xdr:nvSpPr>
        <xdr:cNvPr id="72" name="テキスト ボックス 71"/>
        <xdr:cNvSpPr txBox="1"/>
      </xdr:nvSpPr>
      <xdr:spPr>
        <a:xfrm>
          <a:off x="1784427" y="5994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4,043</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32512</xdr:rowOff>
    </xdr:from>
    <xdr:to>
      <xdr:col>1</xdr:col>
      <xdr:colOff>485775</xdr:colOff>
      <xdr:row>34</xdr:row>
      <xdr:rowOff>134112</xdr:rowOff>
    </xdr:to>
    <xdr:sp macro="" textlink="">
      <xdr:nvSpPr>
        <xdr:cNvPr id="73" name="フローチャート : 判断 72"/>
        <xdr:cNvSpPr/>
      </xdr:nvSpPr>
      <xdr:spPr>
        <a:xfrm>
          <a:off x="1079500" y="5861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125239</xdr:rowOff>
    </xdr:from>
    <xdr:ext cx="469744" cy="259045"/>
    <xdr:sp macro="" textlink="">
      <xdr:nvSpPr>
        <xdr:cNvPr id="74" name="テキスト ボックス 73"/>
        <xdr:cNvSpPr txBox="1"/>
      </xdr:nvSpPr>
      <xdr:spPr>
        <a:xfrm>
          <a:off x="895427" y="5954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32</xdr:row>
      <xdr:rowOff>18034</xdr:rowOff>
    </xdr:from>
    <xdr:to>
      <xdr:col>6</xdr:col>
      <xdr:colOff>561975</xdr:colOff>
      <xdr:row>32</xdr:row>
      <xdr:rowOff>119634</xdr:rowOff>
    </xdr:to>
    <xdr:sp macro="" textlink="">
      <xdr:nvSpPr>
        <xdr:cNvPr id="80" name="円/楕円 79"/>
        <xdr:cNvSpPr/>
      </xdr:nvSpPr>
      <xdr:spPr>
        <a:xfrm>
          <a:off x="4584700" y="550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31</xdr:row>
      <xdr:rowOff>40911</xdr:rowOff>
    </xdr:from>
    <xdr:ext cx="469744" cy="259045"/>
    <xdr:sp macro="" textlink="">
      <xdr:nvSpPr>
        <xdr:cNvPr id="81" name="議会費該当値テキスト"/>
        <xdr:cNvSpPr txBox="1"/>
      </xdr:nvSpPr>
      <xdr:spPr>
        <a:xfrm>
          <a:off x="4686300" y="535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5,086</a:t>
          </a:r>
          <a:endParaRPr kumimoji="1" lang="ja-JP" altLang="en-US" sz="1000" b="1">
            <a:solidFill>
              <a:srgbClr val="FF0000"/>
            </a:solidFill>
            <a:latin typeface="ＭＳ Ｐゴシック"/>
          </a:endParaRPr>
        </a:p>
      </xdr:txBody>
    </xdr:sp>
    <xdr:clientData/>
  </xdr:oneCellAnchor>
  <xdr:twoCellAnchor>
    <xdr:from>
      <xdr:col>5</xdr:col>
      <xdr:colOff>307975</xdr:colOff>
      <xdr:row>31</xdr:row>
      <xdr:rowOff>158242</xdr:rowOff>
    </xdr:from>
    <xdr:to>
      <xdr:col>5</xdr:col>
      <xdr:colOff>409575</xdr:colOff>
      <xdr:row>32</xdr:row>
      <xdr:rowOff>88392</xdr:rowOff>
    </xdr:to>
    <xdr:sp macro="" textlink="">
      <xdr:nvSpPr>
        <xdr:cNvPr id="82" name="円/楕円 81"/>
        <xdr:cNvSpPr/>
      </xdr:nvSpPr>
      <xdr:spPr>
        <a:xfrm>
          <a:off x="3746500" y="547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30</xdr:row>
      <xdr:rowOff>104919</xdr:rowOff>
    </xdr:from>
    <xdr:ext cx="469744" cy="259045"/>
    <xdr:sp macro="" textlink="">
      <xdr:nvSpPr>
        <xdr:cNvPr id="83" name="テキスト ボックス 82"/>
        <xdr:cNvSpPr txBox="1"/>
      </xdr:nvSpPr>
      <xdr:spPr>
        <a:xfrm>
          <a:off x="3562427" y="5248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5,168</a:t>
          </a:r>
          <a:endParaRPr kumimoji="1" lang="ja-JP" altLang="en-US" sz="1000" b="1">
            <a:solidFill>
              <a:srgbClr val="FF0000"/>
            </a:solidFill>
            <a:latin typeface="ＭＳ Ｐゴシック"/>
          </a:endParaRPr>
        </a:p>
      </xdr:txBody>
    </xdr:sp>
    <xdr:clientData/>
  </xdr:oneCellAnchor>
  <xdr:twoCellAnchor>
    <xdr:from>
      <xdr:col>4</xdr:col>
      <xdr:colOff>104775</xdr:colOff>
      <xdr:row>31</xdr:row>
      <xdr:rowOff>170434</xdr:rowOff>
    </xdr:from>
    <xdr:to>
      <xdr:col>4</xdr:col>
      <xdr:colOff>206375</xdr:colOff>
      <xdr:row>32</xdr:row>
      <xdr:rowOff>100584</xdr:rowOff>
    </xdr:to>
    <xdr:sp macro="" textlink="">
      <xdr:nvSpPr>
        <xdr:cNvPr id="84" name="円/楕円 83"/>
        <xdr:cNvSpPr/>
      </xdr:nvSpPr>
      <xdr:spPr>
        <a:xfrm>
          <a:off x="2857500" y="548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30</xdr:row>
      <xdr:rowOff>117111</xdr:rowOff>
    </xdr:from>
    <xdr:ext cx="469744" cy="259045"/>
    <xdr:sp macro="" textlink="">
      <xdr:nvSpPr>
        <xdr:cNvPr id="85" name="テキスト ボックス 84"/>
        <xdr:cNvSpPr txBox="1"/>
      </xdr:nvSpPr>
      <xdr:spPr>
        <a:xfrm>
          <a:off x="2673427" y="526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5,136</a:t>
          </a:r>
          <a:endParaRPr kumimoji="1" lang="ja-JP" altLang="en-US" sz="1000" b="1">
            <a:solidFill>
              <a:srgbClr val="FF0000"/>
            </a:solidFill>
            <a:latin typeface="ＭＳ Ｐゴシック"/>
          </a:endParaRPr>
        </a:p>
      </xdr:txBody>
    </xdr:sp>
    <xdr:clientData/>
  </xdr:oneCellAnchor>
  <xdr:twoCellAnchor>
    <xdr:from>
      <xdr:col>2</xdr:col>
      <xdr:colOff>587375</xdr:colOff>
      <xdr:row>32</xdr:row>
      <xdr:rowOff>7747</xdr:rowOff>
    </xdr:from>
    <xdr:to>
      <xdr:col>3</xdr:col>
      <xdr:colOff>3175</xdr:colOff>
      <xdr:row>32</xdr:row>
      <xdr:rowOff>109347</xdr:rowOff>
    </xdr:to>
    <xdr:sp macro="" textlink="">
      <xdr:nvSpPr>
        <xdr:cNvPr id="86" name="円/楕円 85"/>
        <xdr:cNvSpPr/>
      </xdr:nvSpPr>
      <xdr:spPr>
        <a:xfrm>
          <a:off x="1968500" y="549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30</xdr:row>
      <xdr:rowOff>125874</xdr:rowOff>
    </xdr:from>
    <xdr:ext cx="469744" cy="259045"/>
    <xdr:sp macro="" textlink="">
      <xdr:nvSpPr>
        <xdr:cNvPr id="87" name="テキスト ボックス 86"/>
        <xdr:cNvSpPr txBox="1"/>
      </xdr:nvSpPr>
      <xdr:spPr>
        <a:xfrm>
          <a:off x="1784427" y="5269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5,113</a:t>
          </a:r>
          <a:endParaRPr kumimoji="1" lang="ja-JP" altLang="en-US" sz="1000" b="1">
            <a:solidFill>
              <a:srgbClr val="FF0000"/>
            </a:solidFill>
            <a:latin typeface="ＭＳ Ｐゴシック"/>
          </a:endParaRPr>
        </a:p>
      </xdr:txBody>
    </xdr:sp>
    <xdr:clientData/>
  </xdr:oneCellAnchor>
  <xdr:twoCellAnchor>
    <xdr:from>
      <xdr:col>1</xdr:col>
      <xdr:colOff>384175</xdr:colOff>
      <xdr:row>31</xdr:row>
      <xdr:rowOff>116713</xdr:rowOff>
    </xdr:from>
    <xdr:to>
      <xdr:col>1</xdr:col>
      <xdr:colOff>485775</xdr:colOff>
      <xdr:row>32</xdr:row>
      <xdr:rowOff>46863</xdr:rowOff>
    </xdr:to>
    <xdr:sp macro="" textlink="">
      <xdr:nvSpPr>
        <xdr:cNvPr id="88" name="円/楕円 87"/>
        <xdr:cNvSpPr/>
      </xdr:nvSpPr>
      <xdr:spPr>
        <a:xfrm>
          <a:off x="1079500" y="543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30</xdr:row>
      <xdr:rowOff>63390</xdr:rowOff>
    </xdr:from>
    <xdr:ext cx="469744" cy="259045"/>
    <xdr:sp macro="" textlink="">
      <xdr:nvSpPr>
        <xdr:cNvPr id="89" name="テキスト ボックス 88"/>
        <xdr:cNvSpPr txBox="1"/>
      </xdr:nvSpPr>
      <xdr:spPr>
        <a:xfrm>
          <a:off x="895427" y="5206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5,277</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9/100</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33,116</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3" name="テキスト ボックス 102"/>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38080</xdr:rowOff>
    </xdr:from>
    <xdr:to>
      <xdr:col>6</xdr:col>
      <xdr:colOff>510540</xdr:colOff>
      <xdr:row>58</xdr:row>
      <xdr:rowOff>1367</xdr:rowOff>
    </xdr:to>
    <xdr:cxnSp macro="">
      <xdr:nvCxnSpPr>
        <xdr:cNvPr id="113" name="直線コネクタ 112"/>
        <xdr:cNvCxnSpPr/>
      </xdr:nvCxnSpPr>
      <xdr:spPr>
        <a:xfrm flipV="1">
          <a:off x="4633595" y="8610580"/>
          <a:ext cx="1270" cy="1334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5194</xdr:rowOff>
    </xdr:from>
    <xdr:ext cx="534377" cy="259045"/>
    <xdr:sp macro="" textlink="">
      <xdr:nvSpPr>
        <xdr:cNvPr id="114" name="総務費最小値テキスト"/>
        <xdr:cNvSpPr txBox="1"/>
      </xdr:nvSpPr>
      <xdr:spPr>
        <a:xfrm>
          <a:off x="4686300" y="9949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28,154</a:t>
          </a:r>
          <a:endParaRPr kumimoji="1" lang="ja-JP" altLang="en-US" sz="1000" b="1">
            <a:latin typeface="ＭＳ Ｐゴシック"/>
          </a:endParaRPr>
        </a:p>
      </xdr:txBody>
    </xdr:sp>
    <xdr:clientData/>
  </xdr:oneCellAnchor>
  <xdr:twoCellAnchor>
    <xdr:from>
      <xdr:col>6</xdr:col>
      <xdr:colOff>422275</xdr:colOff>
      <xdr:row>58</xdr:row>
      <xdr:rowOff>1367</xdr:rowOff>
    </xdr:from>
    <xdr:to>
      <xdr:col>6</xdr:col>
      <xdr:colOff>600075</xdr:colOff>
      <xdr:row>58</xdr:row>
      <xdr:rowOff>1367</xdr:rowOff>
    </xdr:to>
    <xdr:cxnSp macro="">
      <xdr:nvCxnSpPr>
        <xdr:cNvPr id="115" name="直線コネクタ 114"/>
        <xdr:cNvCxnSpPr/>
      </xdr:nvCxnSpPr>
      <xdr:spPr>
        <a:xfrm>
          <a:off x="4546600" y="9945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156207</xdr:rowOff>
    </xdr:from>
    <xdr:ext cx="599010" cy="259045"/>
    <xdr:sp macro="" textlink="">
      <xdr:nvSpPr>
        <xdr:cNvPr id="116" name="総務費最大値テキスト"/>
        <xdr:cNvSpPr txBox="1"/>
      </xdr:nvSpPr>
      <xdr:spPr>
        <a:xfrm>
          <a:off x="4686300" y="8385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203,336</a:t>
          </a:r>
          <a:endParaRPr kumimoji="1" lang="ja-JP" altLang="en-US" sz="1000" b="1">
            <a:latin typeface="ＭＳ Ｐゴシック"/>
          </a:endParaRPr>
        </a:p>
      </xdr:txBody>
    </xdr:sp>
    <xdr:clientData/>
  </xdr:oneCellAnchor>
  <xdr:twoCellAnchor>
    <xdr:from>
      <xdr:col>6</xdr:col>
      <xdr:colOff>422275</xdr:colOff>
      <xdr:row>50</xdr:row>
      <xdr:rowOff>38080</xdr:rowOff>
    </xdr:from>
    <xdr:to>
      <xdr:col>6</xdr:col>
      <xdr:colOff>600075</xdr:colOff>
      <xdr:row>50</xdr:row>
      <xdr:rowOff>38080</xdr:rowOff>
    </xdr:to>
    <xdr:cxnSp macro="">
      <xdr:nvCxnSpPr>
        <xdr:cNvPr id="117" name="直線コネクタ 116"/>
        <xdr:cNvCxnSpPr/>
      </xdr:nvCxnSpPr>
      <xdr:spPr>
        <a:xfrm>
          <a:off x="4546600" y="86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54</xdr:row>
      <xdr:rowOff>148851</xdr:rowOff>
    </xdr:from>
    <xdr:to>
      <xdr:col>6</xdr:col>
      <xdr:colOff>511175</xdr:colOff>
      <xdr:row>56</xdr:row>
      <xdr:rowOff>127660</xdr:rowOff>
    </xdr:to>
    <xdr:cxnSp macro="">
      <xdr:nvCxnSpPr>
        <xdr:cNvPr id="118" name="直線コネクタ 117"/>
        <xdr:cNvCxnSpPr/>
      </xdr:nvCxnSpPr>
      <xdr:spPr>
        <a:xfrm flipV="1">
          <a:off x="3797300" y="9407151"/>
          <a:ext cx="838200" cy="321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76204</xdr:rowOff>
    </xdr:from>
    <xdr:ext cx="534377" cy="259045"/>
    <xdr:sp macro="" textlink="">
      <xdr:nvSpPr>
        <xdr:cNvPr id="119" name="総務費平均値テキスト"/>
        <xdr:cNvSpPr txBox="1"/>
      </xdr:nvSpPr>
      <xdr:spPr>
        <a:xfrm>
          <a:off x="4686300" y="96774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53,835</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97777</xdr:rowOff>
    </xdr:from>
    <xdr:to>
      <xdr:col>6</xdr:col>
      <xdr:colOff>561975</xdr:colOff>
      <xdr:row>57</xdr:row>
      <xdr:rowOff>27927</xdr:rowOff>
    </xdr:to>
    <xdr:sp macro="" textlink="">
      <xdr:nvSpPr>
        <xdr:cNvPr id="120" name="フローチャート : 判断 119"/>
        <xdr:cNvSpPr/>
      </xdr:nvSpPr>
      <xdr:spPr>
        <a:xfrm>
          <a:off x="4584700" y="9698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56</xdr:row>
      <xdr:rowOff>127660</xdr:rowOff>
    </xdr:from>
    <xdr:to>
      <xdr:col>5</xdr:col>
      <xdr:colOff>358775</xdr:colOff>
      <xdr:row>57</xdr:row>
      <xdr:rowOff>3424</xdr:rowOff>
    </xdr:to>
    <xdr:cxnSp macro="">
      <xdr:nvCxnSpPr>
        <xdr:cNvPr id="121" name="直線コネクタ 120"/>
        <xdr:cNvCxnSpPr/>
      </xdr:nvCxnSpPr>
      <xdr:spPr>
        <a:xfrm flipV="1">
          <a:off x="2908300" y="9728860"/>
          <a:ext cx="889000" cy="4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99271</xdr:rowOff>
    </xdr:from>
    <xdr:to>
      <xdr:col>5</xdr:col>
      <xdr:colOff>409575</xdr:colOff>
      <xdr:row>57</xdr:row>
      <xdr:rowOff>29421</xdr:rowOff>
    </xdr:to>
    <xdr:sp macro="" textlink="">
      <xdr:nvSpPr>
        <xdr:cNvPr id="122" name="フローチャート : 判断 121"/>
        <xdr:cNvSpPr/>
      </xdr:nvSpPr>
      <xdr:spPr>
        <a:xfrm>
          <a:off x="3746500" y="970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20548</xdr:rowOff>
    </xdr:from>
    <xdr:ext cx="534377" cy="259045"/>
    <xdr:sp macro="" textlink="">
      <xdr:nvSpPr>
        <xdr:cNvPr id="123" name="テキスト ボックス 122"/>
        <xdr:cNvSpPr txBox="1"/>
      </xdr:nvSpPr>
      <xdr:spPr>
        <a:xfrm>
          <a:off x="3530111" y="979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53,639</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3264</xdr:rowOff>
    </xdr:from>
    <xdr:to>
      <xdr:col>4</xdr:col>
      <xdr:colOff>155575</xdr:colOff>
      <xdr:row>57</xdr:row>
      <xdr:rowOff>3424</xdr:rowOff>
    </xdr:to>
    <xdr:cxnSp macro="">
      <xdr:nvCxnSpPr>
        <xdr:cNvPr id="124" name="直線コネクタ 123"/>
        <xdr:cNvCxnSpPr/>
      </xdr:nvCxnSpPr>
      <xdr:spPr>
        <a:xfrm>
          <a:off x="2019300" y="9775914"/>
          <a:ext cx="88900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98867</xdr:rowOff>
    </xdr:from>
    <xdr:to>
      <xdr:col>4</xdr:col>
      <xdr:colOff>206375</xdr:colOff>
      <xdr:row>57</xdr:row>
      <xdr:rowOff>29017</xdr:rowOff>
    </xdr:to>
    <xdr:sp macro="" textlink="">
      <xdr:nvSpPr>
        <xdr:cNvPr id="125" name="フローチャート : 判断 124"/>
        <xdr:cNvSpPr/>
      </xdr:nvSpPr>
      <xdr:spPr>
        <a:xfrm>
          <a:off x="2857500" y="9700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55</xdr:row>
      <xdr:rowOff>45544</xdr:rowOff>
    </xdr:from>
    <xdr:ext cx="534377" cy="259045"/>
    <xdr:sp macro="" textlink="">
      <xdr:nvSpPr>
        <xdr:cNvPr id="126" name="テキスト ボックス 125"/>
        <xdr:cNvSpPr txBox="1"/>
      </xdr:nvSpPr>
      <xdr:spPr>
        <a:xfrm>
          <a:off x="2641111" y="9475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53,692</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3264</xdr:rowOff>
    </xdr:from>
    <xdr:to>
      <xdr:col>2</xdr:col>
      <xdr:colOff>638175</xdr:colOff>
      <xdr:row>57</xdr:row>
      <xdr:rowOff>66914</xdr:rowOff>
    </xdr:to>
    <xdr:cxnSp macro="">
      <xdr:nvCxnSpPr>
        <xdr:cNvPr id="127" name="直線コネクタ 126"/>
        <xdr:cNvCxnSpPr/>
      </xdr:nvCxnSpPr>
      <xdr:spPr>
        <a:xfrm flipV="1">
          <a:off x="1130300" y="9775914"/>
          <a:ext cx="889000" cy="63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86926</xdr:rowOff>
    </xdr:from>
    <xdr:to>
      <xdr:col>3</xdr:col>
      <xdr:colOff>3175</xdr:colOff>
      <xdr:row>57</xdr:row>
      <xdr:rowOff>17076</xdr:rowOff>
    </xdr:to>
    <xdr:sp macro="" textlink="">
      <xdr:nvSpPr>
        <xdr:cNvPr id="128" name="フローチャート : 判断 127"/>
        <xdr:cNvSpPr/>
      </xdr:nvSpPr>
      <xdr:spPr>
        <a:xfrm>
          <a:off x="1968500" y="968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33603</xdr:rowOff>
    </xdr:from>
    <xdr:ext cx="534377" cy="259045"/>
    <xdr:sp macro="" textlink="">
      <xdr:nvSpPr>
        <xdr:cNvPr id="129" name="テキスト ボックス 128"/>
        <xdr:cNvSpPr txBox="1"/>
      </xdr:nvSpPr>
      <xdr:spPr>
        <a:xfrm>
          <a:off x="1752111" y="946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55,259</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60683</xdr:rowOff>
    </xdr:from>
    <xdr:to>
      <xdr:col>1</xdr:col>
      <xdr:colOff>485775</xdr:colOff>
      <xdr:row>56</xdr:row>
      <xdr:rowOff>162283</xdr:rowOff>
    </xdr:to>
    <xdr:sp macro="" textlink="">
      <xdr:nvSpPr>
        <xdr:cNvPr id="130" name="フローチャート : 判断 129"/>
        <xdr:cNvSpPr/>
      </xdr:nvSpPr>
      <xdr:spPr>
        <a:xfrm>
          <a:off x="1079500" y="9661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7360</xdr:rowOff>
    </xdr:from>
    <xdr:ext cx="534377" cy="259045"/>
    <xdr:sp macro="" textlink="">
      <xdr:nvSpPr>
        <xdr:cNvPr id="131" name="テキスト ボックス 130"/>
        <xdr:cNvSpPr txBox="1"/>
      </xdr:nvSpPr>
      <xdr:spPr>
        <a:xfrm>
          <a:off x="863111" y="943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58,703</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54</xdr:row>
      <xdr:rowOff>98051</xdr:rowOff>
    </xdr:from>
    <xdr:to>
      <xdr:col>6</xdr:col>
      <xdr:colOff>561975</xdr:colOff>
      <xdr:row>55</xdr:row>
      <xdr:rowOff>28201</xdr:rowOff>
    </xdr:to>
    <xdr:sp macro="" textlink="">
      <xdr:nvSpPr>
        <xdr:cNvPr id="137" name="円/楕円 136"/>
        <xdr:cNvSpPr/>
      </xdr:nvSpPr>
      <xdr:spPr>
        <a:xfrm>
          <a:off x="4584700" y="935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53</xdr:row>
      <xdr:rowOff>120928</xdr:rowOff>
    </xdr:from>
    <xdr:ext cx="534377" cy="259045"/>
    <xdr:sp macro="" textlink="">
      <xdr:nvSpPr>
        <xdr:cNvPr id="138" name="総務費該当値テキスト"/>
        <xdr:cNvSpPr txBox="1"/>
      </xdr:nvSpPr>
      <xdr:spPr>
        <a:xfrm>
          <a:off x="4686300" y="9207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98,799</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76860</xdr:rowOff>
    </xdr:from>
    <xdr:to>
      <xdr:col>5</xdr:col>
      <xdr:colOff>409575</xdr:colOff>
      <xdr:row>57</xdr:row>
      <xdr:rowOff>7010</xdr:rowOff>
    </xdr:to>
    <xdr:sp macro="" textlink="">
      <xdr:nvSpPr>
        <xdr:cNvPr id="139" name="円/楕円 138"/>
        <xdr:cNvSpPr/>
      </xdr:nvSpPr>
      <xdr:spPr>
        <a:xfrm>
          <a:off x="3746500" y="96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23537</xdr:rowOff>
    </xdr:from>
    <xdr:ext cx="534377" cy="259045"/>
    <xdr:sp macro="" textlink="">
      <xdr:nvSpPr>
        <xdr:cNvPr id="140" name="テキスト ボックス 139"/>
        <xdr:cNvSpPr txBox="1"/>
      </xdr:nvSpPr>
      <xdr:spPr>
        <a:xfrm>
          <a:off x="3530111" y="945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56,580</a:t>
          </a:r>
          <a:endParaRPr kumimoji="1" lang="ja-JP" altLang="en-US" sz="1000" b="1">
            <a:solidFill>
              <a:srgbClr val="FF0000"/>
            </a:solidFill>
            <a:latin typeface="ＭＳ Ｐゴシック"/>
          </a:endParaRPr>
        </a:p>
      </xdr:txBody>
    </xdr:sp>
    <xdr:clientData/>
  </xdr:oneCellAnchor>
  <xdr:twoCellAnchor>
    <xdr:from>
      <xdr:col>4</xdr:col>
      <xdr:colOff>104775</xdr:colOff>
      <xdr:row>56</xdr:row>
      <xdr:rowOff>124074</xdr:rowOff>
    </xdr:from>
    <xdr:to>
      <xdr:col>4</xdr:col>
      <xdr:colOff>206375</xdr:colOff>
      <xdr:row>57</xdr:row>
      <xdr:rowOff>54224</xdr:rowOff>
    </xdr:to>
    <xdr:sp macro="" textlink="">
      <xdr:nvSpPr>
        <xdr:cNvPr id="141" name="円/楕円 140"/>
        <xdr:cNvSpPr/>
      </xdr:nvSpPr>
      <xdr:spPr>
        <a:xfrm>
          <a:off x="2857500" y="972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45351</xdr:rowOff>
    </xdr:from>
    <xdr:ext cx="534377" cy="259045"/>
    <xdr:sp macro="" textlink="">
      <xdr:nvSpPr>
        <xdr:cNvPr id="142" name="テキスト ボックス 141"/>
        <xdr:cNvSpPr txBox="1"/>
      </xdr:nvSpPr>
      <xdr:spPr>
        <a:xfrm>
          <a:off x="2641111" y="9818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50,384</a:t>
          </a:r>
          <a:endParaRPr kumimoji="1" lang="ja-JP" altLang="en-US" sz="1000" b="1">
            <a:solidFill>
              <a:srgbClr val="FF0000"/>
            </a:solidFill>
            <a:latin typeface="ＭＳ Ｐゴシック"/>
          </a:endParaRPr>
        </a:p>
      </xdr:txBody>
    </xdr:sp>
    <xdr:clientData/>
  </xdr:oneCellAnchor>
  <xdr:twoCellAnchor>
    <xdr:from>
      <xdr:col>2</xdr:col>
      <xdr:colOff>587375</xdr:colOff>
      <xdr:row>56</xdr:row>
      <xdr:rowOff>123914</xdr:rowOff>
    </xdr:from>
    <xdr:to>
      <xdr:col>3</xdr:col>
      <xdr:colOff>3175</xdr:colOff>
      <xdr:row>57</xdr:row>
      <xdr:rowOff>54064</xdr:rowOff>
    </xdr:to>
    <xdr:sp macro="" textlink="">
      <xdr:nvSpPr>
        <xdr:cNvPr id="143" name="円/楕円 142"/>
        <xdr:cNvSpPr/>
      </xdr:nvSpPr>
      <xdr:spPr>
        <a:xfrm>
          <a:off x="1968500" y="972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45191</xdr:rowOff>
    </xdr:from>
    <xdr:ext cx="534377" cy="259045"/>
    <xdr:sp macro="" textlink="">
      <xdr:nvSpPr>
        <xdr:cNvPr id="144" name="テキスト ボックス 143"/>
        <xdr:cNvSpPr txBox="1"/>
      </xdr:nvSpPr>
      <xdr:spPr>
        <a:xfrm>
          <a:off x="1752111" y="9817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50,405</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16114</xdr:rowOff>
    </xdr:from>
    <xdr:to>
      <xdr:col>1</xdr:col>
      <xdr:colOff>485775</xdr:colOff>
      <xdr:row>57</xdr:row>
      <xdr:rowOff>117714</xdr:rowOff>
    </xdr:to>
    <xdr:sp macro="" textlink="">
      <xdr:nvSpPr>
        <xdr:cNvPr id="145" name="円/楕円 144"/>
        <xdr:cNvSpPr/>
      </xdr:nvSpPr>
      <xdr:spPr>
        <a:xfrm>
          <a:off x="1079500" y="978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108841</xdr:rowOff>
    </xdr:from>
    <xdr:ext cx="534377" cy="259045"/>
    <xdr:sp macro="" textlink="">
      <xdr:nvSpPr>
        <xdr:cNvPr id="146" name="テキスト ボックス 145"/>
        <xdr:cNvSpPr txBox="1"/>
      </xdr:nvSpPr>
      <xdr:spPr>
        <a:xfrm>
          <a:off x="863111" y="988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42,052</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68/100</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153,654</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79</xdr:row>
      <xdr:rowOff>98879</xdr:rowOff>
    </xdr:from>
    <xdr:to>
      <xdr:col>7</xdr:col>
      <xdr:colOff>638175</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78</xdr:row>
      <xdr:rowOff>128106</xdr:rowOff>
    </xdr:from>
    <xdr:ext cx="531299" cy="259045"/>
    <xdr:sp macro="" textlink="">
      <xdr:nvSpPr>
        <xdr:cNvPr id="159" name="テキスト ボックス 158"/>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141115</xdr:rowOff>
    </xdr:from>
    <xdr:to>
      <xdr:col>6</xdr:col>
      <xdr:colOff>510540</xdr:colOff>
      <xdr:row>79</xdr:row>
      <xdr:rowOff>109503</xdr:rowOff>
    </xdr:to>
    <xdr:cxnSp macro="">
      <xdr:nvCxnSpPr>
        <xdr:cNvPr id="173" name="直線コネクタ 172"/>
        <xdr:cNvCxnSpPr/>
      </xdr:nvCxnSpPr>
      <xdr:spPr>
        <a:xfrm flipV="1">
          <a:off x="4633595" y="12142615"/>
          <a:ext cx="1270" cy="15114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113330</xdr:rowOff>
    </xdr:from>
    <xdr:ext cx="534377" cy="259045"/>
    <xdr:sp macro="" textlink="">
      <xdr:nvSpPr>
        <xdr:cNvPr id="174" name="民生費最小値テキスト"/>
        <xdr:cNvSpPr txBox="1"/>
      </xdr:nvSpPr>
      <xdr:spPr>
        <a:xfrm>
          <a:off x="4686300" y="13657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89,024</a:t>
          </a:r>
          <a:endParaRPr kumimoji="1" lang="ja-JP" altLang="en-US" sz="1000" b="1">
            <a:latin typeface="ＭＳ Ｐゴシック"/>
          </a:endParaRPr>
        </a:p>
      </xdr:txBody>
    </xdr:sp>
    <xdr:clientData/>
  </xdr:oneCellAnchor>
  <xdr:twoCellAnchor>
    <xdr:from>
      <xdr:col>6</xdr:col>
      <xdr:colOff>422275</xdr:colOff>
      <xdr:row>79</xdr:row>
      <xdr:rowOff>109503</xdr:rowOff>
    </xdr:from>
    <xdr:to>
      <xdr:col>6</xdr:col>
      <xdr:colOff>600075</xdr:colOff>
      <xdr:row>79</xdr:row>
      <xdr:rowOff>109503</xdr:rowOff>
    </xdr:to>
    <xdr:cxnSp macro="">
      <xdr:nvCxnSpPr>
        <xdr:cNvPr id="175" name="直線コネクタ 174"/>
        <xdr:cNvCxnSpPr/>
      </xdr:nvCxnSpPr>
      <xdr:spPr>
        <a:xfrm>
          <a:off x="4546600" y="13654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87792</xdr:rowOff>
    </xdr:from>
    <xdr:ext cx="599010" cy="259045"/>
    <xdr:sp macro="" textlink="">
      <xdr:nvSpPr>
        <xdr:cNvPr id="176" name="民生費最大値テキスト"/>
        <xdr:cNvSpPr txBox="1"/>
      </xdr:nvSpPr>
      <xdr:spPr>
        <a:xfrm>
          <a:off x="4686300" y="1191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227,870</a:t>
          </a:r>
          <a:endParaRPr kumimoji="1" lang="ja-JP" altLang="en-US" sz="1000" b="1">
            <a:latin typeface="ＭＳ Ｐゴシック"/>
          </a:endParaRPr>
        </a:p>
      </xdr:txBody>
    </xdr:sp>
    <xdr:clientData/>
  </xdr:oneCellAnchor>
  <xdr:twoCellAnchor>
    <xdr:from>
      <xdr:col>6</xdr:col>
      <xdr:colOff>422275</xdr:colOff>
      <xdr:row>70</xdr:row>
      <xdr:rowOff>141115</xdr:rowOff>
    </xdr:from>
    <xdr:to>
      <xdr:col>6</xdr:col>
      <xdr:colOff>600075</xdr:colOff>
      <xdr:row>70</xdr:row>
      <xdr:rowOff>141115</xdr:rowOff>
    </xdr:to>
    <xdr:cxnSp macro="">
      <xdr:nvCxnSpPr>
        <xdr:cNvPr id="177" name="直線コネクタ 176"/>
        <xdr:cNvCxnSpPr/>
      </xdr:nvCxnSpPr>
      <xdr:spPr>
        <a:xfrm>
          <a:off x="4546600" y="1214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11520</xdr:rowOff>
    </xdr:from>
    <xdr:to>
      <xdr:col>6</xdr:col>
      <xdr:colOff>511175</xdr:colOff>
      <xdr:row>78</xdr:row>
      <xdr:rowOff>58655</xdr:rowOff>
    </xdr:to>
    <xdr:cxnSp macro="">
      <xdr:nvCxnSpPr>
        <xdr:cNvPr id="178" name="直線コネクタ 177"/>
        <xdr:cNvCxnSpPr/>
      </xdr:nvCxnSpPr>
      <xdr:spPr>
        <a:xfrm>
          <a:off x="3797300" y="13384620"/>
          <a:ext cx="838200" cy="47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66025</xdr:rowOff>
    </xdr:from>
    <xdr:ext cx="599010" cy="259045"/>
    <xdr:sp macro="" textlink="">
      <xdr:nvSpPr>
        <xdr:cNvPr id="179" name="民生費平均値テキスト"/>
        <xdr:cNvSpPr txBox="1"/>
      </xdr:nvSpPr>
      <xdr:spPr>
        <a:xfrm>
          <a:off x="4686300" y="130962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121,953</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43148</xdr:rowOff>
    </xdr:from>
    <xdr:to>
      <xdr:col>6</xdr:col>
      <xdr:colOff>561975</xdr:colOff>
      <xdr:row>77</xdr:row>
      <xdr:rowOff>144748</xdr:rowOff>
    </xdr:to>
    <xdr:sp macro="" textlink="">
      <xdr:nvSpPr>
        <xdr:cNvPr id="180" name="フローチャート : 判断 179"/>
        <xdr:cNvSpPr/>
      </xdr:nvSpPr>
      <xdr:spPr>
        <a:xfrm>
          <a:off x="4584700" y="1324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11520</xdr:rowOff>
    </xdr:from>
    <xdr:to>
      <xdr:col>5</xdr:col>
      <xdr:colOff>358775</xdr:colOff>
      <xdr:row>78</xdr:row>
      <xdr:rowOff>102656</xdr:rowOff>
    </xdr:to>
    <xdr:cxnSp macro="">
      <xdr:nvCxnSpPr>
        <xdr:cNvPr id="181" name="直線コネクタ 180"/>
        <xdr:cNvCxnSpPr/>
      </xdr:nvCxnSpPr>
      <xdr:spPr>
        <a:xfrm flipV="1">
          <a:off x="2908300" y="13384620"/>
          <a:ext cx="889000" cy="9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123909</xdr:rowOff>
    </xdr:from>
    <xdr:to>
      <xdr:col>5</xdr:col>
      <xdr:colOff>409575</xdr:colOff>
      <xdr:row>78</xdr:row>
      <xdr:rowOff>54059</xdr:rowOff>
    </xdr:to>
    <xdr:sp macro="" textlink="">
      <xdr:nvSpPr>
        <xdr:cNvPr id="182" name="フローチャート : 判断 181"/>
        <xdr:cNvSpPr/>
      </xdr:nvSpPr>
      <xdr:spPr>
        <a:xfrm>
          <a:off x="3746500" y="13325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70586</xdr:rowOff>
    </xdr:from>
    <xdr:ext cx="599010" cy="259045"/>
    <xdr:sp macro="" textlink="">
      <xdr:nvSpPr>
        <xdr:cNvPr id="183" name="テキスト ボックス 182"/>
        <xdr:cNvSpPr txBox="1"/>
      </xdr:nvSpPr>
      <xdr:spPr>
        <a:xfrm>
          <a:off x="3497794" y="13100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114,534</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102656</xdr:rowOff>
    </xdr:from>
    <xdr:to>
      <xdr:col>4</xdr:col>
      <xdr:colOff>155575</xdr:colOff>
      <xdr:row>79</xdr:row>
      <xdr:rowOff>20817</xdr:rowOff>
    </xdr:to>
    <xdr:cxnSp macro="">
      <xdr:nvCxnSpPr>
        <xdr:cNvPr id="184" name="直線コネクタ 183"/>
        <xdr:cNvCxnSpPr/>
      </xdr:nvCxnSpPr>
      <xdr:spPr>
        <a:xfrm flipV="1">
          <a:off x="2019300" y="13475756"/>
          <a:ext cx="889000" cy="89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154257</xdr:rowOff>
    </xdr:from>
    <xdr:to>
      <xdr:col>4</xdr:col>
      <xdr:colOff>206375</xdr:colOff>
      <xdr:row>78</xdr:row>
      <xdr:rowOff>84407</xdr:rowOff>
    </xdr:to>
    <xdr:sp macro="" textlink="">
      <xdr:nvSpPr>
        <xdr:cNvPr id="185" name="フローチャート : 判断 184"/>
        <xdr:cNvSpPr/>
      </xdr:nvSpPr>
      <xdr:spPr>
        <a:xfrm>
          <a:off x="2857500" y="1335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100934</xdr:rowOff>
    </xdr:from>
    <xdr:ext cx="599010" cy="259045"/>
    <xdr:sp macro="" textlink="">
      <xdr:nvSpPr>
        <xdr:cNvPr id="186" name="テキスト ボックス 185"/>
        <xdr:cNvSpPr txBox="1"/>
      </xdr:nvSpPr>
      <xdr:spPr>
        <a:xfrm>
          <a:off x="2608794" y="13131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111,746</a:t>
          </a:r>
          <a:endParaRPr kumimoji="1" lang="ja-JP" altLang="en-US" sz="1000" b="1">
            <a:solidFill>
              <a:srgbClr val="000080"/>
            </a:solidFill>
            <a:latin typeface="ＭＳ Ｐゴシック"/>
          </a:endParaRPr>
        </a:p>
      </xdr:txBody>
    </xdr:sp>
    <xdr:clientData/>
  </xdr:oneCellAnchor>
  <xdr:twoCellAnchor>
    <xdr:from>
      <xdr:col>1</xdr:col>
      <xdr:colOff>434975</xdr:colOff>
      <xdr:row>79</xdr:row>
      <xdr:rowOff>20817</xdr:rowOff>
    </xdr:from>
    <xdr:to>
      <xdr:col>2</xdr:col>
      <xdr:colOff>638175</xdr:colOff>
      <xdr:row>79</xdr:row>
      <xdr:rowOff>136075</xdr:rowOff>
    </xdr:to>
    <xdr:cxnSp macro="">
      <xdr:nvCxnSpPr>
        <xdr:cNvPr id="187" name="直線コネクタ 186"/>
        <xdr:cNvCxnSpPr/>
      </xdr:nvCxnSpPr>
      <xdr:spPr>
        <a:xfrm flipV="1">
          <a:off x="1130300" y="13565367"/>
          <a:ext cx="889000" cy="11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32914</xdr:rowOff>
    </xdr:from>
    <xdr:to>
      <xdr:col>3</xdr:col>
      <xdr:colOff>3175</xdr:colOff>
      <xdr:row>78</xdr:row>
      <xdr:rowOff>134514</xdr:rowOff>
    </xdr:to>
    <xdr:sp macro="" textlink="">
      <xdr:nvSpPr>
        <xdr:cNvPr id="188" name="フローチャート : 判断 187"/>
        <xdr:cNvSpPr/>
      </xdr:nvSpPr>
      <xdr:spPr>
        <a:xfrm>
          <a:off x="1968500" y="1340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151041</xdr:rowOff>
    </xdr:from>
    <xdr:ext cx="599010" cy="259045"/>
    <xdr:sp macro="" textlink="">
      <xdr:nvSpPr>
        <xdr:cNvPr id="189" name="テキスト ボックス 188"/>
        <xdr:cNvSpPr txBox="1"/>
      </xdr:nvSpPr>
      <xdr:spPr>
        <a:xfrm>
          <a:off x="1719794" y="13181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107,143</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54446</xdr:rowOff>
    </xdr:from>
    <xdr:to>
      <xdr:col>1</xdr:col>
      <xdr:colOff>485775</xdr:colOff>
      <xdr:row>78</xdr:row>
      <xdr:rowOff>156046</xdr:rowOff>
    </xdr:to>
    <xdr:sp macro="" textlink="">
      <xdr:nvSpPr>
        <xdr:cNvPr id="190" name="フローチャート : 判断 189"/>
        <xdr:cNvSpPr/>
      </xdr:nvSpPr>
      <xdr:spPr>
        <a:xfrm>
          <a:off x="1079500" y="13427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1123</xdr:rowOff>
    </xdr:from>
    <xdr:ext cx="599010" cy="259045"/>
    <xdr:sp macro="" textlink="">
      <xdr:nvSpPr>
        <xdr:cNvPr id="191" name="テキスト ボックス 190"/>
        <xdr:cNvSpPr txBox="1"/>
      </xdr:nvSpPr>
      <xdr:spPr>
        <a:xfrm>
          <a:off x="830794" y="13202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105,165</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78</xdr:row>
      <xdr:rowOff>7855</xdr:rowOff>
    </xdr:from>
    <xdr:to>
      <xdr:col>6</xdr:col>
      <xdr:colOff>561975</xdr:colOff>
      <xdr:row>78</xdr:row>
      <xdr:rowOff>109455</xdr:rowOff>
    </xdr:to>
    <xdr:sp macro="" textlink="">
      <xdr:nvSpPr>
        <xdr:cNvPr id="197" name="円/楕円 196"/>
        <xdr:cNvSpPr/>
      </xdr:nvSpPr>
      <xdr:spPr>
        <a:xfrm>
          <a:off x="4584700" y="133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157732</xdr:rowOff>
    </xdr:from>
    <xdr:ext cx="599010" cy="259045"/>
    <xdr:sp macro="" textlink="">
      <xdr:nvSpPr>
        <xdr:cNvPr id="198" name="民生費該当値テキスト"/>
        <xdr:cNvSpPr txBox="1"/>
      </xdr:nvSpPr>
      <xdr:spPr>
        <a:xfrm>
          <a:off x="4686300" y="13359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109,445</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132170</xdr:rowOff>
    </xdr:from>
    <xdr:to>
      <xdr:col>5</xdr:col>
      <xdr:colOff>409575</xdr:colOff>
      <xdr:row>78</xdr:row>
      <xdr:rowOff>62320</xdr:rowOff>
    </xdr:to>
    <xdr:sp macro="" textlink="">
      <xdr:nvSpPr>
        <xdr:cNvPr id="199" name="円/楕円 198"/>
        <xdr:cNvSpPr/>
      </xdr:nvSpPr>
      <xdr:spPr>
        <a:xfrm>
          <a:off x="3746500" y="133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53447</xdr:rowOff>
    </xdr:from>
    <xdr:ext cx="599010" cy="259045"/>
    <xdr:sp macro="" textlink="">
      <xdr:nvSpPr>
        <xdr:cNvPr id="200" name="テキスト ボックス 199"/>
        <xdr:cNvSpPr txBox="1"/>
      </xdr:nvSpPr>
      <xdr:spPr>
        <a:xfrm>
          <a:off x="3497794" y="13426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113,775</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51856</xdr:rowOff>
    </xdr:from>
    <xdr:to>
      <xdr:col>4</xdr:col>
      <xdr:colOff>206375</xdr:colOff>
      <xdr:row>78</xdr:row>
      <xdr:rowOff>153456</xdr:rowOff>
    </xdr:to>
    <xdr:sp macro="" textlink="">
      <xdr:nvSpPr>
        <xdr:cNvPr id="201" name="円/楕円 200"/>
        <xdr:cNvSpPr/>
      </xdr:nvSpPr>
      <xdr:spPr>
        <a:xfrm>
          <a:off x="2857500" y="134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144583</xdr:rowOff>
    </xdr:from>
    <xdr:ext cx="599010" cy="259045"/>
    <xdr:sp macro="" textlink="">
      <xdr:nvSpPr>
        <xdr:cNvPr id="202" name="テキスト ボックス 201"/>
        <xdr:cNvSpPr txBox="1"/>
      </xdr:nvSpPr>
      <xdr:spPr>
        <a:xfrm>
          <a:off x="2608794" y="13517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105,403</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141467</xdr:rowOff>
    </xdr:from>
    <xdr:to>
      <xdr:col>3</xdr:col>
      <xdr:colOff>3175</xdr:colOff>
      <xdr:row>79</xdr:row>
      <xdr:rowOff>71617</xdr:rowOff>
    </xdr:to>
    <xdr:sp macro="" textlink="">
      <xdr:nvSpPr>
        <xdr:cNvPr id="203" name="円/楕円 202"/>
        <xdr:cNvSpPr/>
      </xdr:nvSpPr>
      <xdr:spPr>
        <a:xfrm>
          <a:off x="1968500" y="1351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79</xdr:row>
      <xdr:rowOff>62744</xdr:rowOff>
    </xdr:from>
    <xdr:ext cx="534377" cy="259045"/>
    <xdr:sp macro="" textlink="">
      <xdr:nvSpPr>
        <xdr:cNvPr id="204" name="テキスト ボックス 203"/>
        <xdr:cNvSpPr txBox="1"/>
      </xdr:nvSpPr>
      <xdr:spPr>
        <a:xfrm>
          <a:off x="1752111" y="1360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97,171</a:t>
          </a:r>
          <a:endParaRPr kumimoji="1" lang="ja-JP" altLang="en-US" sz="1000" b="1">
            <a:solidFill>
              <a:srgbClr val="FF0000"/>
            </a:solidFill>
            <a:latin typeface="ＭＳ Ｐゴシック"/>
          </a:endParaRPr>
        </a:p>
      </xdr:txBody>
    </xdr:sp>
    <xdr:clientData/>
  </xdr:oneCellAnchor>
  <xdr:twoCellAnchor>
    <xdr:from>
      <xdr:col>1</xdr:col>
      <xdr:colOff>384175</xdr:colOff>
      <xdr:row>79</xdr:row>
      <xdr:rowOff>85275</xdr:rowOff>
    </xdr:from>
    <xdr:to>
      <xdr:col>1</xdr:col>
      <xdr:colOff>485775</xdr:colOff>
      <xdr:row>80</xdr:row>
      <xdr:rowOff>15425</xdr:rowOff>
    </xdr:to>
    <xdr:sp macro="" textlink="">
      <xdr:nvSpPr>
        <xdr:cNvPr id="205" name="円/楕円 204"/>
        <xdr:cNvSpPr/>
      </xdr:nvSpPr>
      <xdr:spPr>
        <a:xfrm>
          <a:off x="1079500" y="1362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80</xdr:row>
      <xdr:rowOff>6552</xdr:rowOff>
    </xdr:from>
    <xdr:ext cx="534377" cy="259045"/>
    <xdr:sp macro="" textlink="">
      <xdr:nvSpPr>
        <xdr:cNvPr id="206" name="テキスト ボックス 205"/>
        <xdr:cNvSpPr txBox="1"/>
      </xdr:nvSpPr>
      <xdr:spPr>
        <a:xfrm>
          <a:off x="863111" y="13722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86,583</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45/100</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30,568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44450</xdr:rowOff>
    </xdr:from>
    <xdr:to>
      <xdr:col>7</xdr:col>
      <xdr:colOff>638175</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73677</xdr:rowOff>
    </xdr:from>
    <xdr:ext cx="248786" cy="259045"/>
    <xdr:sp macro="" textlink="">
      <xdr:nvSpPr>
        <xdr:cNvPr id="218" name="テキスト ボックス 217"/>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69664</xdr:rowOff>
    </xdr:from>
    <xdr:to>
      <xdr:col>6</xdr:col>
      <xdr:colOff>510540</xdr:colOff>
      <xdr:row>98</xdr:row>
      <xdr:rowOff>151854</xdr:rowOff>
    </xdr:to>
    <xdr:cxnSp macro="">
      <xdr:nvCxnSpPr>
        <xdr:cNvPr id="230" name="直線コネクタ 229"/>
        <xdr:cNvCxnSpPr/>
      </xdr:nvCxnSpPr>
      <xdr:spPr>
        <a:xfrm flipV="1">
          <a:off x="4633595" y="15671614"/>
          <a:ext cx="1270" cy="1282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155681</xdr:rowOff>
    </xdr:from>
    <xdr:ext cx="534377" cy="259045"/>
    <xdr:sp macro="" textlink="">
      <xdr:nvSpPr>
        <xdr:cNvPr id="231" name="衛生費最小値テキスト"/>
        <xdr:cNvSpPr txBox="1"/>
      </xdr:nvSpPr>
      <xdr:spPr>
        <a:xfrm>
          <a:off x="4686300" y="1695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16,810</a:t>
          </a:r>
          <a:endParaRPr kumimoji="1" lang="ja-JP" altLang="en-US" sz="1000" b="1">
            <a:latin typeface="ＭＳ Ｐゴシック"/>
          </a:endParaRPr>
        </a:p>
      </xdr:txBody>
    </xdr:sp>
    <xdr:clientData/>
  </xdr:oneCellAnchor>
  <xdr:twoCellAnchor>
    <xdr:from>
      <xdr:col>6</xdr:col>
      <xdr:colOff>422275</xdr:colOff>
      <xdr:row>98</xdr:row>
      <xdr:rowOff>151854</xdr:rowOff>
    </xdr:from>
    <xdr:to>
      <xdr:col>6</xdr:col>
      <xdr:colOff>600075</xdr:colOff>
      <xdr:row>98</xdr:row>
      <xdr:rowOff>151854</xdr:rowOff>
    </xdr:to>
    <xdr:cxnSp macro="">
      <xdr:nvCxnSpPr>
        <xdr:cNvPr id="232" name="直線コネクタ 231"/>
        <xdr:cNvCxnSpPr/>
      </xdr:nvCxnSpPr>
      <xdr:spPr>
        <a:xfrm>
          <a:off x="4546600" y="1695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16341</xdr:rowOff>
    </xdr:from>
    <xdr:ext cx="599010" cy="259045"/>
    <xdr:sp macro="" textlink="">
      <xdr:nvSpPr>
        <xdr:cNvPr id="233" name="衛生費最大値テキスト"/>
        <xdr:cNvSpPr txBox="1"/>
      </xdr:nvSpPr>
      <xdr:spPr>
        <a:xfrm>
          <a:off x="4686300" y="15446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353,382</a:t>
          </a:r>
          <a:endParaRPr kumimoji="1" lang="ja-JP" altLang="en-US" sz="1000" b="1">
            <a:latin typeface="ＭＳ Ｐゴシック"/>
          </a:endParaRPr>
        </a:p>
      </xdr:txBody>
    </xdr:sp>
    <xdr:clientData/>
  </xdr:oneCellAnchor>
  <xdr:twoCellAnchor>
    <xdr:from>
      <xdr:col>6</xdr:col>
      <xdr:colOff>422275</xdr:colOff>
      <xdr:row>91</xdr:row>
      <xdr:rowOff>69664</xdr:rowOff>
    </xdr:from>
    <xdr:to>
      <xdr:col>6</xdr:col>
      <xdr:colOff>600075</xdr:colOff>
      <xdr:row>91</xdr:row>
      <xdr:rowOff>69664</xdr:rowOff>
    </xdr:to>
    <xdr:cxnSp macro="">
      <xdr:nvCxnSpPr>
        <xdr:cNvPr id="234" name="直線コネクタ 233"/>
        <xdr:cNvCxnSpPr/>
      </xdr:nvCxnSpPr>
      <xdr:spPr>
        <a:xfrm>
          <a:off x="4546600" y="15671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91385</xdr:rowOff>
    </xdr:from>
    <xdr:to>
      <xdr:col>6</xdr:col>
      <xdr:colOff>511175</xdr:colOff>
      <xdr:row>98</xdr:row>
      <xdr:rowOff>99208</xdr:rowOff>
    </xdr:to>
    <xdr:cxnSp macro="">
      <xdr:nvCxnSpPr>
        <xdr:cNvPr id="235" name="直線コネクタ 234"/>
        <xdr:cNvCxnSpPr/>
      </xdr:nvCxnSpPr>
      <xdr:spPr>
        <a:xfrm flipV="1">
          <a:off x="3797300" y="16893485"/>
          <a:ext cx="838200" cy="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45952</xdr:rowOff>
    </xdr:from>
    <xdr:ext cx="534377" cy="259045"/>
    <xdr:sp macro="" textlink="">
      <xdr:nvSpPr>
        <xdr:cNvPr id="236" name="衛生費平均値テキスト"/>
        <xdr:cNvSpPr txBox="1"/>
      </xdr:nvSpPr>
      <xdr:spPr>
        <a:xfrm>
          <a:off x="4686300" y="1667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37,277</a:t>
          </a:r>
          <a:endParaRPr kumimoji="1" lang="ja-JP" altLang="en-US" sz="1000" b="1">
            <a:solidFill>
              <a:srgbClr val="000080"/>
            </a:solidFill>
            <a:latin typeface="ＭＳ Ｐゴシック"/>
          </a:endParaRPr>
        </a:p>
      </xdr:txBody>
    </xdr:sp>
    <xdr:clientData/>
  </xdr:oneCellAnchor>
  <xdr:twoCellAnchor>
    <xdr:from>
      <xdr:col>6</xdr:col>
      <xdr:colOff>460375</xdr:colOff>
      <xdr:row>98</xdr:row>
      <xdr:rowOff>23075</xdr:rowOff>
    </xdr:from>
    <xdr:to>
      <xdr:col>6</xdr:col>
      <xdr:colOff>561975</xdr:colOff>
      <xdr:row>98</xdr:row>
      <xdr:rowOff>124675</xdr:rowOff>
    </xdr:to>
    <xdr:sp macro="" textlink="">
      <xdr:nvSpPr>
        <xdr:cNvPr id="237" name="フローチャート : 判断 236"/>
        <xdr:cNvSpPr/>
      </xdr:nvSpPr>
      <xdr:spPr>
        <a:xfrm>
          <a:off x="4584700" y="1682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98304</xdr:rowOff>
    </xdr:from>
    <xdr:to>
      <xdr:col>5</xdr:col>
      <xdr:colOff>358775</xdr:colOff>
      <xdr:row>98</xdr:row>
      <xdr:rowOff>99208</xdr:rowOff>
    </xdr:to>
    <xdr:cxnSp macro="">
      <xdr:nvCxnSpPr>
        <xdr:cNvPr id="238" name="直線コネクタ 237"/>
        <xdr:cNvCxnSpPr/>
      </xdr:nvCxnSpPr>
      <xdr:spPr>
        <a:xfrm>
          <a:off x="2908300" y="16900404"/>
          <a:ext cx="889000" cy="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98</xdr:row>
      <xdr:rowOff>40491</xdr:rowOff>
    </xdr:from>
    <xdr:to>
      <xdr:col>5</xdr:col>
      <xdr:colOff>409575</xdr:colOff>
      <xdr:row>98</xdr:row>
      <xdr:rowOff>142091</xdr:rowOff>
    </xdr:to>
    <xdr:sp macro="" textlink="">
      <xdr:nvSpPr>
        <xdr:cNvPr id="239" name="フローチャート : 判断 238"/>
        <xdr:cNvSpPr/>
      </xdr:nvSpPr>
      <xdr:spPr>
        <a:xfrm>
          <a:off x="3746500" y="16842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158618</xdr:rowOff>
    </xdr:from>
    <xdr:ext cx="534377" cy="259045"/>
    <xdr:sp macro="" textlink="">
      <xdr:nvSpPr>
        <xdr:cNvPr id="240" name="テキスト ボックス 239"/>
        <xdr:cNvSpPr txBox="1"/>
      </xdr:nvSpPr>
      <xdr:spPr>
        <a:xfrm>
          <a:off x="3530111" y="1661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32,706</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98304</xdr:rowOff>
    </xdr:from>
    <xdr:to>
      <xdr:col>4</xdr:col>
      <xdr:colOff>155575</xdr:colOff>
      <xdr:row>98</xdr:row>
      <xdr:rowOff>108321</xdr:rowOff>
    </xdr:to>
    <xdr:cxnSp macro="">
      <xdr:nvCxnSpPr>
        <xdr:cNvPr id="241" name="直線コネクタ 240"/>
        <xdr:cNvCxnSpPr/>
      </xdr:nvCxnSpPr>
      <xdr:spPr>
        <a:xfrm flipV="1">
          <a:off x="2019300" y="16900404"/>
          <a:ext cx="889000" cy="10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98</xdr:row>
      <xdr:rowOff>38120</xdr:rowOff>
    </xdr:from>
    <xdr:to>
      <xdr:col>4</xdr:col>
      <xdr:colOff>206375</xdr:colOff>
      <xdr:row>98</xdr:row>
      <xdr:rowOff>139720</xdr:rowOff>
    </xdr:to>
    <xdr:sp macro="" textlink="">
      <xdr:nvSpPr>
        <xdr:cNvPr id="242" name="フローチャート : 判断 241"/>
        <xdr:cNvSpPr/>
      </xdr:nvSpPr>
      <xdr:spPr>
        <a:xfrm>
          <a:off x="2857500" y="1684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156247</xdr:rowOff>
    </xdr:from>
    <xdr:ext cx="534377" cy="259045"/>
    <xdr:sp macro="" textlink="">
      <xdr:nvSpPr>
        <xdr:cNvPr id="243" name="テキスト ボックス 242"/>
        <xdr:cNvSpPr txBox="1"/>
      </xdr:nvSpPr>
      <xdr:spPr>
        <a:xfrm>
          <a:off x="2641111" y="1661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33,328</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103848</xdr:rowOff>
    </xdr:from>
    <xdr:to>
      <xdr:col>2</xdr:col>
      <xdr:colOff>638175</xdr:colOff>
      <xdr:row>98</xdr:row>
      <xdr:rowOff>108321</xdr:rowOff>
    </xdr:to>
    <xdr:cxnSp macro="">
      <xdr:nvCxnSpPr>
        <xdr:cNvPr id="244" name="直線コネクタ 243"/>
        <xdr:cNvCxnSpPr/>
      </xdr:nvCxnSpPr>
      <xdr:spPr>
        <a:xfrm>
          <a:off x="1130300" y="16905948"/>
          <a:ext cx="889000" cy="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98</xdr:row>
      <xdr:rowOff>42830</xdr:rowOff>
    </xdr:from>
    <xdr:to>
      <xdr:col>3</xdr:col>
      <xdr:colOff>3175</xdr:colOff>
      <xdr:row>98</xdr:row>
      <xdr:rowOff>144430</xdr:rowOff>
    </xdr:to>
    <xdr:sp macro="" textlink="">
      <xdr:nvSpPr>
        <xdr:cNvPr id="245" name="フローチャート : 判断 244"/>
        <xdr:cNvSpPr/>
      </xdr:nvSpPr>
      <xdr:spPr>
        <a:xfrm>
          <a:off x="1968500" y="1684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160957</xdr:rowOff>
    </xdr:from>
    <xdr:ext cx="534377" cy="259045"/>
    <xdr:sp macro="" textlink="">
      <xdr:nvSpPr>
        <xdr:cNvPr id="246" name="テキスト ボックス 245"/>
        <xdr:cNvSpPr txBox="1"/>
      </xdr:nvSpPr>
      <xdr:spPr>
        <a:xfrm>
          <a:off x="1752111" y="16620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32,092</a:t>
          </a:r>
          <a:endParaRPr kumimoji="1" lang="ja-JP" altLang="en-US" sz="1000" b="1">
            <a:solidFill>
              <a:srgbClr val="000080"/>
            </a:solidFill>
            <a:latin typeface="ＭＳ Ｐゴシック"/>
          </a:endParaRPr>
        </a:p>
      </xdr:txBody>
    </xdr:sp>
    <xdr:clientData/>
  </xdr:oneCellAnchor>
  <xdr:twoCellAnchor>
    <xdr:from>
      <xdr:col>1</xdr:col>
      <xdr:colOff>384175</xdr:colOff>
      <xdr:row>98</xdr:row>
      <xdr:rowOff>41039</xdr:rowOff>
    </xdr:from>
    <xdr:to>
      <xdr:col>1</xdr:col>
      <xdr:colOff>485775</xdr:colOff>
      <xdr:row>98</xdr:row>
      <xdr:rowOff>142639</xdr:rowOff>
    </xdr:to>
    <xdr:sp macro="" textlink="">
      <xdr:nvSpPr>
        <xdr:cNvPr id="247" name="フローチャート : 判断 246"/>
        <xdr:cNvSpPr/>
      </xdr:nvSpPr>
      <xdr:spPr>
        <a:xfrm>
          <a:off x="1079500" y="16843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159166</xdr:rowOff>
    </xdr:from>
    <xdr:ext cx="534377" cy="259045"/>
    <xdr:sp macro="" textlink="">
      <xdr:nvSpPr>
        <xdr:cNvPr id="248" name="テキスト ボックス 247"/>
        <xdr:cNvSpPr txBox="1"/>
      </xdr:nvSpPr>
      <xdr:spPr>
        <a:xfrm>
          <a:off x="863111" y="1661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32,562</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98</xdr:row>
      <xdr:rowOff>40585</xdr:rowOff>
    </xdr:from>
    <xdr:to>
      <xdr:col>6</xdr:col>
      <xdr:colOff>561975</xdr:colOff>
      <xdr:row>98</xdr:row>
      <xdr:rowOff>142185</xdr:rowOff>
    </xdr:to>
    <xdr:sp macro="" textlink="">
      <xdr:nvSpPr>
        <xdr:cNvPr id="254" name="円/楕円 253"/>
        <xdr:cNvSpPr/>
      </xdr:nvSpPr>
      <xdr:spPr>
        <a:xfrm>
          <a:off x="4584700" y="1684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98</xdr:row>
      <xdr:rowOff>1501</xdr:rowOff>
    </xdr:from>
    <xdr:ext cx="534377" cy="259045"/>
    <xdr:sp macro="" textlink="">
      <xdr:nvSpPr>
        <xdr:cNvPr id="255" name="衛生費該当値テキスト"/>
        <xdr:cNvSpPr txBox="1"/>
      </xdr:nvSpPr>
      <xdr:spPr>
        <a:xfrm>
          <a:off x="4686300" y="16803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32,681</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48408</xdr:rowOff>
    </xdr:from>
    <xdr:to>
      <xdr:col>5</xdr:col>
      <xdr:colOff>409575</xdr:colOff>
      <xdr:row>98</xdr:row>
      <xdr:rowOff>150008</xdr:rowOff>
    </xdr:to>
    <xdr:sp macro="" textlink="">
      <xdr:nvSpPr>
        <xdr:cNvPr id="256" name="円/楕円 255"/>
        <xdr:cNvSpPr/>
      </xdr:nvSpPr>
      <xdr:spPr>
        <a:xfrm>
          <a:off x="3746500" y="1685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141135</xdr:rowOff>
    </xdr:from>
    <xdr:ext cx="534377" cy="259045"/>
    <xdr:sp macro="" textlink="">
      <xdr:nvSpPr>
        <xdr:cNvPr id="257" name="テキスト ボックス 256"/>
        <xdr:cNvSpPr txBox="1"/>
      </xdr:nvSpPr>
      <xdr:spPr>
        <a:xfrm>
          <a:off x="3530111" y="16943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30,628</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47504</xdr:rowOff>
    </xdr:from>
    <xdr:to>
      <xdr:col>4</xdr:col>
      <xdr:colOff>206375</xdr:colOff>
      <xdr:row>98</xdr:row>
      <xdr:rowOff>149104</xdr:rowOff>
    </xdr:to>
    <xdr:sp macro="" textlink="">
      <xdr:nvSpPr>
        <xdr:cNvPr id="258" name="円/楕円 257"/>
        <xdr:cNvSpPr/>
      </xdr:nvSpPr>
      <xdr:spPr>
        <a:xfrm>
          <a:off x="2857500" y="1684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140231</xdr:rowOff>
    </xdr:from>
    <xdr:ext cx="534377" cy="259045"/>
    <xdr:sp macro="" textlink="">
      <xdr:nvSpPr>
        <xdr:cNvPr id="259" name="テキスト ボックス 258"/>
        <xdr:cNvSpPr txBox="1"/>
      </xdr:nvSpPr>
      <xdr:spPr>
        <a:xfrm>
          <a:off x="2641111" y="1694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30,865</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57521</xdr:rowOff>
    </xdr:from>
    <xdr:to>
      <xdr:col>3</xdr:col>
      <xdr:colOff>3175</xdr:colOff>
      <xdr:row>98</xdr:row>
      <xdr:rowOff>159121</xdr:rowOff>
    </xdr:to>
    <xdr:sp macro="" textlink="">
      <xdr:nvSpPr>
        <xdr:cNvPr id="260" name="円/楕円 259"/>
        <xdr:cNvSpPr/>
      </xdr:nvSpPr>
      <xdr:spPr>
        <a:xfrm>
          <a:off x="1968500" y="1685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150248</xdr:rowOff>
    </xdr:from>
    <xdr:ext cx="534377" cy="259045"/>
    <xdr:sp macro="" textlink="">
      <xdr:nvSpPr>
        <xdr:cNvPr id="261" name="テキスト ボックス 260"/>
        <xdr:cNvSpPr txBox="1"/>
      </xdr:nvSpPr>
      <xdr:spPr>
        <a:xfrm>
          <a:off x="1752111" y="1695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28,236</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53048</xdr:rowOff>
    </xdr:from>
    <xdr:to>
      <xdr:col>1</xdr:col>
      <xdr:colOff>485775</xdr:colOff>
      <xdr:row>98</xdr:row>
      <xdr:rowOff>154648</xdr:rowOff>
    </xdr:to>
    <xdr:sp macro="" textlink="">
      <xdr:nvSpPr>
        <xdr:cNvPr id="262" name="円/楕円 261"/>
        <xdr:cNvSpPr/>
      </xdr:nvSpPr>
      <xdr:spPr>
        <a:xfrm>
          <a:off x="1079500" y="1685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145775</xdr:rowOff>
    </xdr:from>
    <xdr:ext cx="534377" cy="259045"/>
    <xdr:sp macro="" textlink="">
      <xdr:nvSpPr>
        <xdr:cNvPr id="263" name="テキスト ボックス 262"/>
        <xdr:cNvSpPr txBox="1"/>
      </xdr:nvSpPr>
      <xdr:spPr>
        <a:xfrm>
          <a:off x="863111" y="1694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29,410</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71/100</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613</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9" name="テキスト ボックス 278"/>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1" name="テキスト ボックス 280"/>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3" name="テキスト ボックス 282"/>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27</xdr:row>
      <xdr:rowOff>54627</xdr:rowOff>
    </xdr:from>
    <xdr:ext cx="467179" cy="259045"/>
    <xdr:sp macro="" textlink="">
      <xdr:nvSpPr>
        <xdr:cNvPr id="285" name="テキスト ボックス 28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93218</xdr:rowOff>
    </xdr:from>
    <xdr:to>
      <xdr:col>15</xdr:col>
      <xdr:colOff>180340</xdr:colOff>
      <xdr:row>39</xdr:row>
      <xdr:rowOff>44450</xdr:rowOff>
    </xdr:to>
    <xdr:cxnSp macro="">
      <xdr:nvCxnSpPr>
        <xdr:cNvPr id="287" name="直線コネクタ 286"/>
        <xdr:cNvCxnSpPr/>
      </xdr:nvCxnSpPr>
      <xdr:spPr>
        <a:xfrm flipV="1">
          <a:off x="10475595" y="5236718"/>
          <a:ext cx="1270" cy="1494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39895</xdr:rowOff>
    </xdr:from>
    <xdr:ext cx="469744" cy="259045"/>
    <xdr:sp macro="" textlink="">
      <xdr:nvSpPr>
        <xdr:cNvPr id="290" name="労働費最大値テキスト"/>
        <xdr:cNvSpPr txBox="1"/>
      </xdr:nvSpPr>
      <xdr:spPr>
        <a:xfrm>
          <a:off x="10528300" y="5011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3,922</a:t>
          </a:r>
          <a:endParaRPr kumimoji="1" lang="ja-JP" altLang="en-US" sz="1000" b="1">
            <a:latin typeface="ＭＳ Ｐゴシック"/>
          </a:endParaRPr>
        </a:p>
      </xdr:txBody>
    </xdr:sp>
    <xdr:clientData/>
  </xdr:oneCellAnchor>
  <xdr:twoCellAnchor>
    <xdr:from>
      <xdr:col>15</xdr:col>
      <xdr:colOff>92075</xdr:colOff>
      <xdr:row>30</xdr:row>
      <xdr:rowOff>93218</xdr:rowOff>
    </xdr:from>
    <xdr:to>
      <xdr:col>15</xdr:col>
      <xdr:colOff>269875</xdr:colOff>
      <xdr:row>30</xdr:row>
      <xdr:rowOff>93218</xdr:rowOff>
    </xdr:to>
    <xdr:cxnSp macro="">
      <xdr:nvCxnSpPr>
        <xdr:cNvPr id="291" name="直線コネクタ 290"/>
        <xdr:cNvCxnSpPr/>
      </xdr:nvCxnSpPr>
      <xdr:spPr>
        <a:xfrm>
          <a:off x="10388600" y="523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39</xdr:row>
      <xdr:rowOff>34163</xdr:rowOff>
    </xdr:from>
    <xdr:to>
      <xdr:col>15</xdr:col>
      <xdr:colOff>180975</xdr:colOff>
      <xdr:row>39</xdr:row>
      <xdr:rowOff>35687</xdr:rowOff>
    </xdr:to>
    <xdr:cxnSp macro="">
      <xdr:nvCxnSpPr>
        <xdr:cNvPr id="292" name="直線コネクタ 291"/>
        <xdr:cNvCxnSpPr/>
      </xdr:nvCxnSpPr>
      <xdr:spPr>
        <a:xfrm flipV="1">
          <a:off x="9639300" y="6720713"/>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8526</xdr:rowOff>
    </xdr:from>
    <xdr:ext cx="378565" cy="259045"/>
    <xdr:sp macro="" textlink="">
      <xdr:nvSpPr>
        <xdr:cNvPr id="293" name="労働費平均値テキスト"/>
        <xdr:cNvSpPr txBox="1"/>
      </xdr:nvSpPr>
      <xdr:spPr>
        <a:xfrm>
          <a:off x="10528300" y="635217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471</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157099</xdr:rowOff>
    </xdr:from>
    <xdr:to>
      <xdr:col>15</xdr:col>
      <xdr:colOff>231775</xdr:colOff>
      <xdr:row>38</xdr:row>
      <xdr:rowOff>87249</xdr:rowOff>
    </xdr:to>
    <xdr:sp macro="" textlink="">
      <xdr:nvSpPr>
        <xdr:cNvPr id="294" name="フローチャート : 判断 293"/>
        <xdr:cNvSpPr/>
      </xdr:nvSpPr>
      <xdr:spPr>
        <a:xfrm>
          <a:off x="10426700" y="6500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39</xdr:row>
      <xdr:rowOff>35687</xdr:rowOff>
    </xdr:from>
    <xdr:to>
      <xdr:col>14</xdr:col>
      <xdr:colOff>28575</xdr:colOff>
      <xdr:row>39</xdr:row>
      <xdr:rowOff>36449</xdr:rowOff>
    </xdr:to>
    <xdr:cxnSp macro="">
      <xdr:nvCxnSpPr>
        <xdr:cNvPr id="295" name="直線コネクタ 294"/>
        <xdr:cNvCxnSpPr/>
      </xdr:nvCxnSpPr>
      <xdr:spPr>
        <a:xfrm flipV="1">
          <a:off x="8750300" y="6722237"/>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117856</xdr:rowOff>
    </xdr:from>
    <xdr:to>
      <xdr:col>14</xdr:col>
      <xdr:colOff>79375</xdr:colOff>
      <xdr:row>38</xdr:row>
      <xdr:rowOff>48006</xdr:rowOff>
    </xdr:to>
    <xdr:sp macro="" textlink="">
      <xdr:nvSpPr>
        <xdr:cNvPr id="296" name="フローチャート : 判断 295"/>
        <xdr:cNvSpPr/>
      </xdr:nvSpPr>
      <xdr:spPr>
        <a:xfrm>
          <a:off x="9588500" y="6461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36</xdr:row>
      <xdr:rowOff>64533</xdr:rowOff>
    </xdr:from>
    <xdr:ext cx="378565" cy="259045"/>
    <xdr:sp macro="" textlink="">
      <xdr:nvSpPr>
        <xdr:cNvPr id="297" name="テキスト ボックス 296"/>
        <xdr:cNvSpPr txBox="1"/>
      </xdr:nvSpPr>
      <xdr:spPr>
        <a:xfrm>
          <a:off x="9450017" y="62367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53213</xdr:rowOff>
    </xdr:from>
    <xdr:to>
      <xdr:col>12</xdr:col>
      <xdr:colOff>511175</xdr:colOff>
      <xdr:row>39</xdr:row>
      <xdr:rowOff>36449</xdr:rowOff>
    </xdr:to>
    <xdr:cxnSp macro="">
      <xdr:nvCxnSpPr>
        <xdr:cNvPr id="298" name="直線コネクタ 297"/>
        <xdr:cNvCxnSpPr/>
      </xdr:nvCxnSpPr>
      <xdr:spPr>
        <a:xfrm>
          <a:off x="7861300" y="6568313"/>
          <a:ext cx="889000" cy="15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138430</xdr:rowOff>
    </xdr:from>
    <xdr:to>
      <xdr:col>12</xdr:col>
      <xdr:colOff>561975</xdr:colOff>
      <xdr:row>37</xdr:row>
      <xdr:rowOff>68580</xdr:rowOff>
    </xdr:to>
    <xdr:sp macro="" textlink="">
      <xdr:nvSpPr>
        <xdr:cNvPr id="299" name="フローチャート : 判断 298"/>
        <xdr:cNvSpPr/>
      </xdr:nvSpPr>
      <xdr:spPr>
        <a:xfrm>
          <a:off x="8699500" y="631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321892</xdr:colOff>
      <xdr:row>35</xdr:row>
      <xdr:rowOff>85107</xdr:rowOff>
    </xdr:from>
    <xdr:ext cx="378565" cy="259045"/>
    <xdr:sp macro="" textlink="">
      <xdr:nvSpPr>
        <xdr:cNvPr id="300" name="テキスト ボックス 299"/>
        <xdr:cNvSpPr txBox="1"/>
      </xdr:nvSpPr>
      <xdr:spPr>
        <a:xfrm>
          <a:off x="8561017" y="6085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970</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53213</xdr:rowOff>
    </xdr:from>
    <xdr:to>
      <xdr:col>11</xdr:col>
      <xdr:colOff>307975</xdr:colOff>
      <xdr:row>39</xdr:row>
      <xdr:rowOff>254</xdr:rowOff>
    </xdr:to>
    <xdr:cxnSp macro="">
      <xdr:nvCxnSpPr>
        <xdr:cNvPr id="301" name="直線コネクタ 300"/>
        <xdr:cNvCxnSpPr/>
      </xdr:nvCxnSpPr>
      <xdr:spPr>
        <a:xfrm flipV="1">
          <a:off x="6972300" y="6568313"/>
          <a:ext cx="889000" cy="11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40513</xdr:rowOff>
    </xdr:from>
    <xdr:to>
      <xdr:col>11</xdr:col>
      <xdr:colOff>358775</xdr:colOff>
      <xdr:row>36</xdr:row>
      <xdr:rowOff>142113</xdr:rowOff>
    </xdr:to>
    <xdr:sp macro="" textlink="">
      <xdr:nvSpPr>
        <xdr:cNvPr id="302" name="フローチャート : 判断 301"/>
        <xdr:cNvSpPr/>
      </xdr:nvSpPr>
      <xdr:spPr>
        <a:xfrm>
          <a:off x="7810500" y="6212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34</xdr:row>
      <xdr:rowOff>158640</xdr:rowOff>
    </xdr:from>
    <xdr:ext cx="469744" cy="259045"/>
    <xdr:sp macro="" textlink="">
      <xdr:nvSpPr>
        <xdr:cNvPr id="303" name="テキスト ボックス 302"/>
        <xdr:cNvSpPr txBox="1"/>
      </xdr:nvSpPr>
      <xdr:spPr>
        <a:xfrm>
          <a:off x="7626427" y="598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1,227</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109093</xdr:rowOff>
    </xdr:from>
    <xdr:to>
      <xdr:col>10</xdr:col>
      <xdr:colOff>155575</xdr:colOff>
      <xdr:row>36</xdr:row>
      <xdr:rowOff>39243</xdr:rowOff>
    </xdr:to>
    <xdr:sp macro="" textlink="">
      <xdr:nvSpPr>
        <xdr:cNvPr id="304" name="フローチャート : 判断 303"/>
        <xdr:cNvSpPr/>
      </xdr:nvSpPr>
      <xdr:spPr>
        <a:xfrm>
          <a:off x="6921500" y="6109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55770</xdr:rowOff>
    </xdr:from>
    <xdr:ext cx="469744" cy="259045"/>
    <xdr:sp macro="" textlink="">
      <xdr:nvSpPr>
        <xdr:cNvPr id="305" name="テキスト ボックス 304"/>
        <xdr:cNvSpPr txBox="1"/>
      </xdr:nvSpPr>
      <xdr:spPr>
        <a:xfrm>
          <a:off x="6737427" y="588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154813</xdr:rowOff>
    </xdr:from>
    <xdr:to>
      <xdr:col>15</xdr:col>
      <xdr:colOff>231775</xdr:colOff>
      <xdr:row>39</xdr:row>
      <xdr:rowOff>84963</xdr:rowOff>
    </xdr:to>
    <xdr:sp macro="" textlink="">
      <xdr:nvSpPr>
        <xdr:cNvPr id="311" name="円/楕円 310"/>
        <xdr:cNvSpPr/>
      </xdr:nvSpPr>
      <xdr:spPr>
        <a:xfrm>
          <a:off x="10426700" y="666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69740</xdr:rowOff>
    </xdr:from>
    <xdr:ext cx="313932" cy="259045"/>
    <xdr:sp macro="" textlink="">
      <xdr:nvSpPr>
        <xdr:cNvPr id="312" name="労働費該当値テキスト"/>
        <xdr:cNvSpPr txBox="1"/>
      </xdr:nvSpPr>
      <xdr:spPr>
        <a:xfrm>
          <a:off x="10528300" y="65848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27</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156337</xdr:rowOff>
    </xdr:from>
    <xdr:to>
      <xdr:col>14</xdr:col>
      <xdr:colOff>79375</xdr:colOff>
      <xdr:row>39</xdr:row>
      <xdr:rowOff>86487</xdr:rowOff>
    </xdr:to>
    <xdr:sp macro="" textlink="">
      <xdr:nvSpPr>
        <xdr:cNvPr id="313" name="円/楕円 312"/>
        <xdr:cNvSpPr/>
      </xdr:nvSpPr>
      <xdr:spPr>
        <a:xfrm>
          <a:off x="9588500" y="667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557408</xdr:colOff>
      <xdr:row>39</xdr:row>
      <xdr:rowOff>77614</xdr:rowOff>
    </xdr:from>
    <xdr:ext cx="313932" cy="259045"/>
    <xdr:sp macro="" textlink="">
      <xdr:nvSpPr>
        <xdr:cNvPr id="314" name="テキスト ボックス 313"/>
        <xdr:cNvSpPr txBox="1"/>
      </xdr:nvSpPr>
      <xdr:spPr>
        <a:xfrm>
          <a:off x="9482333" y="67641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157099</xdr:rowOff>
    </xdr:from>
    <xdr:to>
      <xdr:col>12</xdr:col>
      <xdr:colOff>561975</xdr:colOff>
      <xdr:row>39</xdr:row>
      <xdr:rowOff>87249</xdr:rowOff>
    </xdr:to>
    <xdr:sp macro="" textlink="">
      <xdr:nvSpPr>
        <xdr:cNvPr id="315" name="円/楕円 314"/>
        <xdr:cNvSpPr/>
      </xdr:nvSpPr>
      <xdr:spPr>
        <a:xfrm>
          <a:off x="8699500" y="667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354208</xdr:colOff>
      <xdr:row>39</xdr:row>
      <xdr:rowOff>78376</xdr:rowOff>
    </xdr:from>
    <xdr:ext cx="313932" cy="259045"/>
    <xdr:sp macro="" textlink="">
      <xdr:nvSpPr>
        <xdr:cNvPr id="316" name="テキスト ボックス 315"/>
        <xdr:cNvSpPr txBox="1"/>
      </xdr:nvSpPr>
      <xdr:spPr>
        <a:xfrm>
          <a:off x="8593333" y="6764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2413</xdr:rowOff>
    </xdr:from>
    <xdr:to>
      <xdr:col>11</xdr:col>
      <xdr:colOff>358775</xdr:colOff>
      <xdr:row>38</xdr:row>
      <xdr:rowOff>104013</xdr:rowOff>
    </xdr:to>
    <xdr:sp macro="" textlink="">
      <xdr:nvSpPr>
        <xdr:cNvPr id="317" name="円/楕円 316"/>
        <xdr:cNvSpPr/>
      </xdr:nvSpPr>
      <xdr:spPr>
        <a:xfrm>
          <a:off x="7810500" y="651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118692</xdr:colOff>
      <xdr:row>38</xdr:row>
      <xdr:rowOff>95140</xdr:rowOff>
    </xdr:from>
    <xdr:ext cx="378565" cy="259045"/>
    <xdr:sp macro="" textlink="">
      <xdr:nvSpPr>
        <xdr:cNvPr id="318" name="テキスト ボックス 317"/>
        <xdr:cNvSpPr txBox="1"/>
      </xdr:nvSpPr>
      <xdr:spPr>
        <a:xfrm>
          <a:off x="7672017" y="6610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427</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120904</xdr:rowOff>
    </xdr:from>
    <xdr:to>
      <xdr:col>10</xdr:col>
      <xdr:colOff>155575</xdr:colOff>
      <xdr:row>39</xdr:row>
      <xdr:rowOff>51054</xdr:rowOff>
    </xdr:to>
    <xdr:sp macro="" textlink="">
      <xdr:nvSpPr>
        <xdr:cNvPr id="319" name="円/楕円 318"/>
        <xdr:cNvSpPr/>
      </xdr:nvSpPr>
      <xdr:spPr>
        <a:xfrm>
          <a:off x="6921500" y="663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601292</xdr:colOff>
      <xdr:row>39</xdr:row>
      <xdr:rowOff>42181</xdr:rowOff>
    </xdr:from>
    <xdr:ext cx="378565" cy="259045"/>
    <xdr:sp macro="" textlink="">
      <xdr:nvSpPr>
        <xdr:cNvPr id="320" name="テキスト ボックス 319"/>
        <xdr:cNvSpPr txBox="1"/>
      </xdr:nvSpPr>
      <xdr:spPr>
        <a:xfrm>
          <a:off x="6783017" y="67287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49/100</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1,176</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34" name="テキスト ボックス 333"/>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168927</xdr:rowOff>
    </xdr:from>
    <xdr:ext cx="531299" cy="259045"/>
    <xdr:sp macro="" textlink="">
      <xdr:nvSpPr>
        <xdr:cNvPr id="336" name="テキスト ボックス 335"/>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130827</xdr:rowOff>
    </xdr:from>
    <xdr:ext cx="531299" cy="259045"/>
    <xdr:sp macro="" textlink="">
      <xdr:nvSpPr>
        <xdr:cNvPr id="338" name="テキスト ボックス 337"/>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49</xdr:row>
      <xdr:rowOff>92727</xdr:rowOff>
    </xdr:from>
    <xdr:ext cx="531299" cy="259045"/>
    <xdr:sp macro="" textlink="">
      <xdr:nvSpPr>
        <xdr:cNvPr id="340" name="テキスト ボックス 339"/>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63062</xdr:rowOff>
    </xdr:from>
    <xdr:to>
      <xdr:col>15</xdr:col>
      <xdr:colOff>180340</xdr:colOff>
      <xdr:row>59</xdr:row>
      <xdr:rowOff>37859</xdr:rowOff>
    </xdr:to>
    <xdr:cxnSp macro="">
      <xdr:nvCxnSpPr>
        <xdr:cNvPr id="344" name="直線コネクタ 343"/>
        <xdr:cNvCxnSpPr/>
      </xdr:nvCxnSpPr>
      <xdr:spPr>
        <a:xfrm flipV="1">
          <a:off x="10475595" y="8807012"/>
          <a:ext cx="1270" cy="1346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41686</xdr:rowOff>
    </xdr:from>
    <xdr:ext cx="378565" cy="259045"/>
    <xdr:sp macro="" textlink="">
      <xdr:nvSpPr>
        <xdr:cNvPr id="345" name="農林水産業費最小値テキスト"/>
        <xdr:cNvSpPr txBox="1"/>
      </xdr:nvSpPr>
      <xdr:spPr>
        <a:xfrm>
          <a:off x="10528300" y="101572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346</a:t>
          </a:r>
          <a:endParaRPr kumimoji="1" lang="ja-JP" altLang="en-US" sz="1000" b="1">
            <a:latin typeface="ＭＳ Ｐゴシック"/>
          </a:endParaRPr>
        </a:p>
      </xdr:txBody>
    </xdr:sp>
    <xdr:clientData/>
  </xdr:oneCellAnchor>
  <xdr:twoCellAnchor>
    <xdr:from>
      <xdr:col>15</xdr:col>
      <xdr:colOff>92075</xdr:colOff>
      <xdr:row>59</xdr:row>
      <xdr:rowOff>37859</xdr:rowOff>
    </xdr:from>
    <xdr:to>
      <xdr:col>15</xdr:col>
      <xdr:colOff>269875</xdr:colOff>
      <xdr:row>59</xdr:row>
      <xdr:rowOff>37859</xdr:rowOff>
    </xdr:to>
    <xdr:cxnSp macro="">
      <xdr:nvCxnSpPr>
        <xdr:cNvPr id="346" name="直線コネクタ 345"/>
        <xdr:cNvCxnSpPr/>
      </xdr:nvCxnSpPr>
      <xdr:spPr>
        <a:xfrm>
          <a:off x="10388600" y="1015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9739</xdr:rowOff>
    </xdr:from>
    <xdr:ext cx="534377" cy="259045"/>
    <xdr:sp macro="" textlink="">
      <xdr:nvSpPr>
        <xdr:cNvPr id="347" name="農林水産業費最大値テキスト"/>
        <xdr:cNvSpPr txBox="1"/>
      </xdr:nvSpPr>
      <xdr:spPr>
        <a:xfrm>
          <a:off x="10528300" y="8582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71,023</a:t>
          </a:r>
          <a:endParaRPr kumimoji="1" lang="ja-JP" altLang="en-US" sz="1000" b="1">
            <a:latin typeface="ＭＳ Ｐゴシック"/>
          </a:endParaRPr>
        </a:p>
      </xdr:txBody>
    </xdr:sp>
    <xdr:clientData/>
  </xdr:oneCellAnchor>
  <xdr:twoCellAnchor>
    <xdr:from>
      <xdr:col>15</xdr:col>
      <xdr:colOff>92075</xdr:colOff>
      <xdr:row>51</xdr:row>
      <xdr:rowOff>63062</xdr:rowOff>
    </xdr:from>
    <xdr:to>
      <xdr:col>15</xdr:col>
      <xdr:colOff>269875</xdr:colOff>
      <xdr:row>51</xdr:row>
      <xdr:rowOff>63062</xdr:rowOff>
    </xdr:to>
    <xdr:cxnSp macro="">
      <xdr:nvCxnSpPr>
        <xdr:cNvPr id="348" name="直線コネクタ 347"/>
        <xdr:cNvCxnSpPr/>
      </xdr:nvCxnSpPr>
      <xdr:spPr>
        <a:xfrm>
          <a:off x="10388600" y="8807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90589</xdr:rowOff>
    </xdr:from>
    <xdr:to>
      <xdr:col>15</xdr:col>
      <xdr:colOff>180975</xdr:colOff>
      <xdr:row>58</xdr:row>
      <xdr:rowOff>93732</xdr:rowOff>
    </xdr:to>
    <xdr:cxnSp macro="">
      <xdr:nvCxnSpPr>
        <xdr:cNvPr id="349" name="直線コネクタ 348"/>
        <xdr:cNvCxnSpPr/>
      </xdr:nvCxnSpPr>
      <xdr:spPr>
        <a:xfrm>
          <a:off x="9639300" y="10034689"/>
          <a:ext cx="838200" cy="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155897</xdr:rowOff>
    </xdr:from>
    <xdr:ext cx="534377" cy="259045"/>
    <xdr:sp macro="" textlink="">
      <xdr:nvSpPr>
        <xdr:cNvPr id="350" name="農林水産業費平均値テキスト"/>
        <xdr:cNvSpPr txBox="1"/>
      </xdr:nvSpPr>
      <xdr:spPr>
        <a:xfrm>
          <a:off x="10528300" y="97570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10,684</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133020</xdr:rowOff>
    </xdr:from>
    <xdr:to>
      <xdr:col>15</xdr:col>
      <xdr:colOff>231775</xdr:colOff>
      <xdr:row>58</xdr:row>
      <xdr:rowOff>63170</xdr:rowOff>
    </xdr:to>
    <xdr:sp macro="" textlink="">
      <xdr:nvSpPr>
        <xdr:cNvPr id="351" name="フローチャート : 判断 350"/>
        <xdr:cNvSpPr/>
      </xdr:nvSpPr>
      <xdr:spPr>
        <a:xfrm>
          <a:off x="10426700" y="990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90589</xdr:rowOff>
    </xdr:from>
    <xdr:to>
      <xdr:col>14</xdr:col>
      <xdr:colOff>28575</xdr:colOff>
      <xdr:row>58</xdr:row>
      <xdr:rowOff>121965</xdr:rowOff>
    </xdr:to>
    <xdr:cxnSp macro="">
      <xdr:nvCxnSpPr>
        <xdr:cNvPr id="352" name="直線コネクタ 351"/>
        <xdr:cNvCxnSpPr/>
      </xdr:nvCxnSpPr>
      <xdr:spPr>
        <a:xfrm flipV="1">
          <a:off x="8750300" y="10034689"/>
          <a:ext cx="889000" cy="3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160051</xdr:rowOff>
    </xdr:from>
    <xdr:to>
      <xdr:col>14</xdr:col>
      <xdr:colOff>79375</xdr:colOff>
      <xdr:row>58</xdr:row>
      <xdr:rowOff>90201</xdr:rowOff>
    </xdr:to>
    <xdr:sp macro="" textlink="">
      <xdr:nvSpPr>
        <xdr:cNvPr id="353" name="フローチャート : 判断 352"/>
        <xdr:cNvSpPr/>
      </xdr:nvSpPr>
      <xdr:spPr>
        <a:xfrm>
          <a:off x="9588500" y="9932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56</xdr:row>
      <xdr:rowOff>106728</xdr:rowOff>
    </xdr:from>
    <xdr:ext cx="469744" cy="259045"/>
    <xdr:sp macro="" textlink="">
      <xdr:nvSpPr>
        <xdr:cNvPr id="354" name="テキスト ボックス 353"/>
        <xdr:cNvSpPr txBox="1"/>
      </xdr:nvSpPr>
      <xdr:spPr>
        <a:xfrm>
          <a:off x="9404427" y="9707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9,265</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121965</xdr:rowOff>
    </xdr:from>
    <xdr:to>
      <xdr:col>12</xdr:col>
      <xdr:colOff>511175</xdr:colOff>
      <xdr:row>58</xdr:row>
      <xdr:rowOff>124193</xdr:rowOff>
    </xdr:to>
    <xdr:cxnSp macro="">
      <xdr:nvCxnSpPr>
        <xdr:cNvPr id="355" name="直線コネクタ 354"/>
        <xdr:cNvCxnSpPr/>
      </xdr:nvCxnSpPr>
      <xdr:spPr>
        <a:xfrm flipV="1">
          <a:off x="7861300" y="10066065"/>
          <a:ext cx="889000" cy="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127171</xdr:rowOff>
    </xdr:from>
    <xdr:to>
      <xdr:col>12</xdr:col>
      <xdr:colOff>561975</xdr:colOff>
      <xdr:row>58</xdr:row>
      <xdr:rowOff>57321</xdr:rowOff>
    </xdr:to>
    <xdr:sp macro="" textlink="">
      <xdr:nvSpPr>
        <xdr:cNvPr id="356" name="フローチャート : 判断 355"/>
        <xdr:cNvSpPr/>
      </xdr:nvSpPr>
      <xdr:spPr>
        <a:xfrm>
          <a:off x="8699500" y="9899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73848</xdr:rowOff>
    </xdr:from>
    <xdr:ext cx="534377" cy="259045"/>
    <xdr:sp macro="" textlink="">
      <xdr:nvSpPr>
        <xdr:cNvPr id="357" name="テキスト ボックス 356"/>
        <xdr:cNvSpPr txBox="1"/>
      </xdr:nvSpPr>
      <xdr:spPr>
        <a:xfrm>
          <a:off x="8483111" y="9675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10,991</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116325</xdr:rowOff>
    </xdr:from>
    <xdr:to>
      <xdr:col>11</xdr:col>
      <xdr:colOff>307975</xdr:colOff>
      <xdr:row>58</xdr:row>
      <xdr:rowOff>124193</xdr:rowOff>
    </xdr:to>
    <xdr:cxnSp macro="">
      <xdr:nvCxnSpPr>
        <xdr:cNvPr id="358" name="直線コネクタ 357"/>
        <xdr:cNvCxnSpPr/>
      </xdr:nvCxnSpPr>
      <xdr:spPr>
        <a:xfrm>
          <a:off x="6972300" y="10060425"/>
          <a:ext cx="889000" cy="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80537</xdr:rowOff>
    </xdr:from>
    <xdr:to>
      <xdr:col>11</xdr:col>
      <xdr:colOff>358775</xdr:colOff>
      <xdr:row>58</xdr:row>
      <xdr:rowOff>10687</xdr:rowOff>
    </xdr:to>
    <xdr:sp macro="" textlink="">
      <xdr:nvSpPr>
        <xdr:cNvPr id="359" name="フローチャート : 判断 358"/>
        <xdr:cNvSpPr/>
      </xdr:nvSpPr>
      <xdr:spPr>
        <a:xfrm>
          <a:off x="7810500" y="985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27214</xdr:rowOff>
    </xdr:from>
    <xdr:ext cx="534377" cy="259045"/>
    <xdr:sp macro="" textlink="">
      <xdr:nvSpPr>
        <xdr:cNvPr id="360" name="テキスト ボックス 359"/>
        <xdr:cNvSpPr txBox="1"/>
      </xdr:nvSpPr>
      <xdr:spPr>
        <a:xfrm>
          <a:off x="7594111" y="9628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13,439</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106655</xdr:rowOff>
    </xdr:from>
    <xdr:to>
      <xdr:col>10</xdr:col>
      <xdr:colOff>155575</xdr:colOff>
      <xdr:row>58</xdr:row>
      <xdr:rowOff>36805</xdr:rowOff>
    </xdr:to>
    <xdr:sp macro="" textlink="">
      <xdr:nvSpPr>
        <xdr:cNvPr id="361" name="フローチャート : 判断 360"/>
        <xdr:cNvSpPr/>
      </xdr:nvSpPr>
      <xdr:spPr>
        <a:xfrm>
          <a:off x="6921500" y="987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53332</xdr:rowOff>
    </xdr:from>
    <xdr:ext cx="534377" cy="259045"/>
    <xdr:sp macro="" textlink="">
      <xdr:nvSpPr>
        <xdr:cNvPr id="362" name="テキスト ボックス 361"/>
        <xdr:cNvSpPr txBox="1"/>
      </xdr:nvSpPr>
      <xdr:spPr>
        <a:xfrm>
          <a:off x="6705111" y="9654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12,068</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42932</xdr:rowOff>
    </xdr:from>
    <xdr:to>
      <xdr:col>15</xdr:col>
      <xdr:colOff>231775</xdr:colOff>
      <xdr:row>58</xdr:row>
      <xdr:rowOff>144532</xdr:rowOff>
    </xdr:to>
    <xdr:sp macro="" textlink="">
      <xdr:nvSpPr>
        <xdr:cNvPr id="368" name="円/楕円 367"/>
        <xdr:cNvSpPr/>
      </xdr:nvSpPr>
      <xdr:spPr>
        <a:xfrm>
          <a:off x="10426700" y="998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129309</xdr:rowOff>
    </xdr:from>
    <xdr:ext cx="469744" cy="259045"/>
    <xdr:sp macro="" textlink="">
      <xdr:nvSpPr>
        <xdr:cNvPr id="369" name="農林水産業費該当値テキスト"/>
        <xdr:cNvSpPr txBox="1"/>
      </xdr:nvSpPr>
      <xdr:spPr>
        <a:xfrm>
          <a:off x="10528300" y="9901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6,413</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39789</xdr:rowOff>
    </xdr:from>
    <xdr:to>
      <xdr:col>14</xdr:col>
      <xdr:colOff>79375</xdr:colOff>
      <xdr:row>58</xdr:row>
      <xdr:rowOff>141389</xdr:rowOff>
    </xdr:to>
    <xdr:sp macro="" textlink="">
      <xdr:nvSpPr>
        <xdr:cNvPr id="370" name="円/楕円 369"/>
        <xdr:cNvSpPr/>
      </xdr:nvSpPr>
      <xdr:spPr>
        <a:xfrm>
          <a:off x="9588500" y="998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58</xdr:row>
      <xdr:rowOff>132516</xdr:rowOff>
    </xdr:from>
    <xdr:ext cx="469744" cy="259045"/>
    <xdr:sp macro="" textlink="">
      <xdr:nvSpPr>
        <xdr:cNvPr id="371" name="テキスト ボックス 370"/>
        <xdr:cNvSpPr txBox="1"/>
      </xdr:nvSpPr>
      <xdr:spPr>
        <a:xfrm>
          <a:off x="9404427" y="1007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6,578</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71165</xdr:rowOff>
    </xdr:from>
    <xdr:to>
      <xdr:col>12</xdr:col>
      <xdr:colOff>561975</xdr:colOff>
      <xdr:row>59</xdr:row>
      <xdr:rowOff>1315</xdr:rowOff>
    </xdr:to>
    <xdr:sp macro="" textlink="">
      <xdr:nvSpPr>
        <xdr:cNvPr id="372" name="円/楕円 371"/>
        <xdr:cNvSpPr/>
      </xdr:nvSpPr>
      <xdr:spPr>
        <a:xfrm>
          <a:off x="8699500" y="1001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58</xdr:row>
      <xdr:rowOff>163892</xdr:rowOff>
    </xdr:from>
    <xdr:ext cx="469744" cy="259045"/>
    <xdr:sp macro="" textlink="">
      <xdr:nvSpPr>
        <xdr:cNvPr id="373" name="テキスト ボックス 372"/>
        <xdr:cNvSpPr txBox="1"/>
      </xdr:nvSpPr>
      <xdr:spPr>
        <a:xfrm>
          <a:off x="8515427" y="1010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4,931</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73393</xdr:rowOff>
    </xdr:from>
    <xdr:to>
      <xdr:col>11</xdr:col>
      <xdr:colOff>358775</xdr:colOff>
      <xdr:row>59</xdr:row>
      <xdr:rowOff>3543</xdr:rowOff>
    </xdr:to>
    <xdr:sp macro="" textlink="">
      <xdr:nvSpPr>
        <xdr:cNvPr id="374" name="円/楕円 373"/>
        <xdr:cNvSpPr/>
      </xdr:nvSpPr>
      <xdr:spPr>
        <a:xfrm>
          <a:off x="7810500" y="1001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58</xdr:row>
      <xdr:rowOff>166120</xdr:rowOff>
    </xdr:from>
    <xdr:ext cx="469744" cy="259045"/>
    <xdr:sp macro="" textlink="">
      <xdr:nvSpPr>
        <xdr:cNvPr id="375" name="テキスト ボックス 374"/>
        <xdr:cNvSpPr txBox="1"/>
      </xdr:nvSpPr>
      <xdr:spPr>
        <a:xfrm>
          <a:off x="7626427" y="1011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4,814</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65525</xdr:rowOff>
    </xdr:from>
    <xdr:to>
      <xdr:col>10</xdr:col>
      <xdr:colOff>155575</xdr:colOff>
      <xdr:row>58</xdr:row>
      <xdr:rowOff>167125</xdr:rowOff>
    </xdr:to>
    <xdr:sp macro="" textlink="">
      <xdr:nvSpPr>
        <xdr:cNvPr id="376" name="円/楕円 375"/>
        <xdr:cNvSpPr/>
      </xdr:nvSpPr>
      <xdr:spPr>
        <a:xfrm>
          <a:off x="6921500" y="1000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58</xdr:row>
      <xdr:rowOff>158252</xdr:rowOff>
    </xdr:from>
    <xdr:ext cx="469744" cy="259045"/>
    <xdr:sp macro="" textlink="">
      <xdr:nvSpPr>
        <xdr:cNvPr id="377" name="テキスト ボックス 376"/>
        <xdr:cNvSpPr txBox="1"/>
      </xdr:nvSpPr>
      <xdr:spPr>
        <a:xfrm>
          <a:off x="6737427" y="1010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5,227</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11/100</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12,332</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1" name="テキスト ボックス 39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3" name="テキスト ボックス 39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95" name="テキスト ボックス 39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97" name="テキスト ボックス 396"/>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9" name="テキスト ボックス 398"/>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77216</xdr:rowOff>
    </xdr:from>
    <xdr:to>
      <xdr:col>15</xdr:col>
      <xdr:colOff>180340</xdr:colOff>
      <xdr:row>79</xdr:row>
      <xdr:rowOff>42430</xdr:rowOff>
    </xdr:to>
    <xdr:cxnSp macro="">
      <xdr:nvCxnSpPr>
        <xdr:cNvPr id="401" name="直線コネクタ 400"/>
        <xdr:cNvCxnSpPr/>
      </xdr:nvCxnSpPr>
      <xdr:spPr>
        <a:xfrm flipV="1">
          <a:off x="10475595" y="12078716"/>
          <a:ext cx="1270" cy="1508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46257</xdr:rowOff>
    </xdr:from>
    <xdr:ext cx="313932" cy="259045"/>
    <xdr:sp macro="" textlink="">
      <xdr:nvSpPr>
        <xdr:cNvPr id="402" name="商工費最小値テキスト"/>
        <xdr:cNvSpPr txBox="1"/>
      </xdr:nvSpPr>
      <xdr:spPr>
        <a:xfrm>
          <a:off x="10528300" y="135908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a:t>
          </a:r>
          <a:endParaRPr kumimoji="1" lang="ja-JP" altLang="en-US" sz="1000" b="1">
            <a:latin typeface="ＭＳ Ｐゴシック"/>
          </a:endParaRPr>
        </a:p>
      </xdr:txBody>
    </xdr:sp>
    <xdr:clientData/>
  </xdr:oneCellAnchor>
  <xdr:twoCellAnchor>
    <xdr:from>
      <xdr:col>15</xdr:col>
      <xdr:colOff>92075</xdr:colOff>
      <xdr:row>79</xdr:row>
      <xdr:rowOff>42430</xdr:rowOff>
    </xdr:from>
    <xdr:to>
      <xdr:col>15</xdr:col>
      <xdr:colOff>269875</xdr:colOff>
      <xdr:row>79</xdr:row>
      <xdr:rowOff>42430</xdr:rowOff>
    </xdr:to>
    <xdr:cxnSp macro="">
      <xdr:nvCxnSpPr>
        <xdr:cNvPr id="403" name="直線コネクタ 402"/>
        <xdr:cNvCxnSpPr/>
      </xdr:nvCxnSpPr>
      <xdr:spPr>
        <a:xfrm>
          <a:off x="10388600" y="13586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23893</xdr:rowOff>
    </xdr:from>
    <xdr:ext cx="534377" cy="259045"/>
    <xdr:sp macro="" textlink="">
      <xdr:nvSpPr>
        <xdr:cNvPr id="404" name="商工費最大値テキスト"/>
        <xdr:cNvSpPr txBox="1"/>
      </xdr:nvSpPr>
      <xdr:spPr>
        <a:xfrm>
          <a:off x="10528300" y="1185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39,640</a:t>
          </a:r>
          <a:endParaRPr kumimoji="1" lang="ja-JP" altLang="en-US" sz="1000" b="1">
            <a:latin typeface="ＭＳ Ｐゴシック"/>
          </a:endParaRPr>
        </a:p>
      </xdr:txBody>
    </xdr:sp>
    <xdr:clientData/>
  </xdr:oneCellAnchor>
  <xdr:twoCellAnchor>
    <xdr:from>
      <xdr:col>15</xdr:col>
      <xdr:colOff>92075</xdr:colOff>
      <xdr:row>70</xdr:row>
      <xdr:rowOff>77216</xdr:rowOff>
    </xdr:from>
    <xdr:to>
      <xdr:col>15</xdr:col>
      <xdr:colOff>269875</xdr:colOff>
      <xdr:row>70</xdr:row>
      <xdr:rowOff>77216</xdr:rowOff>
    </xdr:to>
    <xdr:cxnSp macro="">
      <xdr:nvCxnSpPr>
        <xdr:cNvPr id="405" name="直線コネクタ 404"/>
        <xdr:cNvCxnSpPr/>
      </xdr:nvCxnSpPr>
      <xdr:spPr>
        <a:xfrm>
          <a:off x="10388600" y="1207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75</xdr:row>
      <xdr:rowOff>153339</xdr:rowOff>
    </xdr:from>
    <xdr:to>
      <xdr:col>15</xdr:col>
      <xdr:colOff>180975</xdr:colOff>
      <xdr:row>76</xdr:row>
      <xdr:rowOff>10427</xdr:rowOff>
    </xdr:to>
    <xdr:cxnSp macro="">
      <xdr:nvCxnSpPr>
        <xdr:cNvPr id="406" name="直線コネクタ 405"/>
        <xdr:cNvCxnSpPr/>
      </xdr:nvCxnSpPr>
      <xdr:spPr>
        <a:xfrm>
          <a:off x="9639300" y="13012089"/>
          <a:ext cx="838200" cy="2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81920</xdr:rowOff>
    </xdr:from>
    <xdr:ext cx="469744" cy="259045"/>
    <xdr:sp macro="" textlink="">
      <xdr:nvSpPr>
        <xdr:cNvPr id="407" name="商工費平均値テキスト"/>
        <xdr:cNvSpPr txBox="1"/>
      </xdr:nvSpPr>
      <xdr:spPr>
        <a:xfrm>
          <a:off x="10528300" y="13283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6,117</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103493</xdr:rowOff>
    </xdr:from>
    <xdr:to>
      <xdr:col>15</xdr:col>
      <xdr:colOff>231775</xdr:colOff>
      <xdr:row>78</xdr:row>
      <xdr:rowOff>33643</xdr:rowOff>
    </xdr:to>
    <xdr:sp macro="" textlink="">
      <xdr:nvSpPr>
        <xdr:cNvPr id="408" name="フローチャート : 判断 407"/>
        <xdr:cNvSpPr/>
      </xdr:nvSpPr>
      <xdr:spPr>
        <a:xfrm>
          <a:off x="10426700" y="13305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75</xdr:row>
      <xdr:rowOff>153339</xdr:rowOff>
    </xdr:from>
    <xdr:to>
      <xdr:col>14</xdr:col>
      <xdr:colOff>28575</xdr:colOff>
      <xdr:row>76</xdr:row>
      <xdr:rowOff>11570</xdr:rowOff>
    </xdr:to>
    <xdr:cxnSp macro="">
      <xdr:nvCxnSpPr>
        <xdr:cNvPr id="409" name="直線コネクタ 408"/>
        <xdr:cNvCxnSpPr/>
      </xdr:nvCxnSpPr>
      <xdr:spPr>
        <a:xfrm flipV="1">
          <a:off x="8750300" y="13012089"/>
          <a:ext cx="889000" cy="29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87833</xdr:rowOff>
    </xdr:from>
    <xdr:to>
      <xdr:col>14</xdr:col>
      <xdr:colOff>79375</xdr:colOff>
      <xdr:row>78</xdr:row>
      <xdr:rowOff>17983</xdr:rowOff>
    </xdr:to>
    <xdr:sp macro="" textlink="">
      <xdr:nvSpPr>
        <xdr:cNvPr id="410" name="フローチャート : 判断 409"/>
        <xdr:cNvSpPr/>
      </xdr:nvSpPr>
      <xdr:spPr>
        <a:xfrm>
          <a:off x="9588500" y="1328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9110</xdr:rowOff>
    </xdr:from>
    <xdr:ext cx="469744" cy="259045"/>
    <xdr:sp macro="" textlink="">
      <xdr:nvSpPr>
        <xdr:cNvPr id="411" name="テキスト ボックス 410"/>
        <xdr:cNvSpPr txBox="1"/>
      </xdr:nvSpPr>
      <xdr:spPr>
        <a:xfrm>
          <a:off x="9404427" y="13382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6,528</a:t>
          </a:r>
          <a:endParaRPr kumimoji="1" lang="ja-JP" altLang="en-US" sz="1000" b="1">
            <a:solidFill>
              <a:srgbClr val="000080"/>
            </a:solidFill>
            <a:latin typeface="ＭＳ Ｐゴシック"/>
          </a:endParaRPr>
        </a:p>
      </xdr:txBody>
    </xdr:sp>
    <xdr:clientData/>
  </xdr:oneCellAnchor>
  <xdr:twoCellAnchor>
    <xdr:from>
      <xdr:col>11</xdr:col>
      <xdr:colOff>307975</xdr:colOff>
      <xdr:row>76</xdr:row>
      <xdr:rowOff>11570</xdr:rowOff>
    </xdr:from>
    <xdr:to>
      <xdr:col>12</xdr:col>
      <xdr:colOff>511175</xdr:colOff>
      <xdr:row>76</xdr:row>
      <xdr:rowOff>35382</xdr:rowOff>
    </xdr:to>
    <xdr:cxnSp macro="">
      <xdr:nvCxnSpPr>
        <xdr:cNvPr id="412" name="直線コネクタ 411"/>
        <xdr:cNvCxnSpPr/>
      </xdr:nvCxnSpPr>
      <xdr:spPr>
        <a:xfrm flipV="1">
          <a:off x="7861300" y="13041770"/>
          <a:ext cx="889000" cy="2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126315</xdr:rowOff>
    </xdr:from>
    <xdr:to>
      <xdr:col>12</xdr:col>
      <xdr:colOff>561975</xdr:colOff>
      <xdr:row>78</xdr:row>
      <xdr:rowOff>56465</xdr:rowOff>
    </xdr:to>
    <xdr:sp macro="" textlink="">
      <xdr:nvSpPr>
        <xdr:cNvPr id="413" name="フローチャート : 判断 412"/>
        <xdr:cNvSpPr/>
      </xdr:nvSpPr>
      <xdr:spPr>
        <a:xfrm>
          <a:off x="8699500" y="13327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47592</xdr:rowOff>
    </xdr:from>
    <xdr:ext cx="469744" cy="259045"/>
    <xdr:sp macro="" textlink="">
      <xdr:nvSpPr>
        <xdr:cNvPr id="414" name="テキスト ボックス 413"/>
        <xdr:cNvSpPr txBox="1"/>
      </xdr:nvSpPr>
      <xdr:spPr>
        <a:xfrm>
          <a:off x="8515427" y="13420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5,518</a:t>
          </a:r>
          <a:endParaRPr kumimoji="1" lang="ja-JP" altLang="en-US" sz="1000" b="1">
            <a:solidFill>
              <a:srgbClr val="000080"/>
            </a:solidFill>
            <a:latin typeface="ＭＳ Ｐゴシック"/>
          </a:endParaRPr>
        </a:p>
      </xdr:txBody>
    </xdr:sp>
    <xdr:clientData/>
  </xdr:oneCellAnchor>
  <xdr:twoCellAnchor>
    <xdr:from>
      <xdr:col>10</xdr:col>
      <xdr:colOff>104775</xdr:colOff>
      <xdr:row>76</xdr:row>
      <xdr:rowOff>18275</xdr:rowOff>
    </xdr:from>
    <xdr:to>
      <xdr:col>11</xdr:col>
      <xdr:colOff>307975</xdr:colOff>
      <xdr:row>76</xdr:row>
      <xdr:rowOff>35382</xdr:rowOff>
    </xdr:to>
    <xdr:cxnSp macro="">
      <xdr:nvCxnSpPr>
        <xdr:cNvPr id="415" name="直線コネクタ 414"/>
        <xdr:cNvCxnSpPr/>
      </xdr:nvCxnSpPr>
      <xdr:spPr>
        <a:xfrm>
          <a:off x="6972300" y="13048475"/>
          <a:ext cx="889000" cy="1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116636</xdr:rowOff>
    </xdr:from>
    <xdr:to>
      <xdr:col>11</xdr:col>
      <xdr:colOff>358775</xdr:colOff>
      <xdr:row>78</xdr:row>
      <xdr:rowOff>46786</xdr:rowOff>
    </xdr:to>
    <xdr:sp macro="" textlink="">
      <xdr:nvSpPr>
        <xdr:cNvPr id="416" name="フローチャート : 判断 415"/>
        <xdr:cNvSpPr/>
      </xdr:nvSpPr>
      <xdr:spPr>
        <a:xfrm>
          <a:off x="7810500" y="133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37913</xdr:rowOff>
    </xdr:from>
    <xdr:ext cx="469744" cy="259045"/>
    <xdr:sp macro="" textlink="">
      <xdr:nvSpPr>
        <xdr:cNvPr id="417" name="テキスト ボックス 416"/>
        <xdr:cNvSpPr txBox="1"/>
      </xdr:nvSpPr>
      <xdr:spPr>
        <a:xfrm>
          <a:off x="7626427" y="13411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5,772</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142469</xdr:rowOff>
    </xdr:from>
    <xdr:to>
      <xdr:col>10</xdr:col>
      <xdr:colOff>155575</xdr:colOff>
      <xdr:row>78</xdr:row>
      <xdr:rowOff>72619</xdr:rowOff>
    </xdr:to>
    <xdr:sp macro="" textlink="">
      <xdr:nvSpPr>
        <xdr:cNvPr id="418" name="フローチャート : 判断 417"/>
        <xdr:cNvSpPr/>
      </xdr:nvSpPr>
      <xdr:spPr>
        <a:xfrm>
          <a:off x="6921500" y="13344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63746</xdr:rowOff>
    </xdr:from>
    <xdr:ext cx="469744" cy="259045"/>
    <xdr:sp macro="" textlink="">
      <xdr:nvSpPr>
        <xdr:cNvPr id="419" name="テキスト ボックス 418"/>
        <xdr:cNvSpPr txBox="1"/>
      </xdr:nvSpPr>
      <xdr:spPr>
        <a:xfrm>
          <a:off x="6737427" y="13436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5,094</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75</xdr:row>
      <xdr:rowOff>131076</xdr:rowOff>
    </xdr:from>
    <xdr:to>
      <xdr:col>15</xdr:col>
      <xdr:colOff>231775</xdr:colOff>
      <xdr:row>76</xdr:row>
      <xdr:rowOff>61227</xdr:rowOff>
    </xdr:to>
    <xdr:sp macro="" textlink="">
      <xdr:nvSpPr>
        <xdr:cNvPr id="425" name="円/楕円 424"/>
        <xdr:cNvSpPr/>
      </xdr:nvSpPr>
      <xdr:spPr>
        <a:xfrm>
          <a:off x="10426700" y="1298982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74</xdr:row>
      <xdr:rowOff>153953</xdr:rowOff>
    </xdr:from>
    <xdr:ext cx="534377" cy="259045"/>
    <xdr:sp macro="" textlink="">
      <xdr:nvSpPr>
        <xdr:cNvPr id="426" name="商工費該当値テキスト"/>
        <xdr:cNvSpPr txBox="1"/>
      </xdr:nvSpPr>
      <xdr:spPr>
        <a:xfrm>
          <a:off x="10528300" y="1284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14,393</a:t>
          </a:r>
          <a:endParaRPr kumimoji="1" lang="ja-JP" altLang="en-US" sz="1000" b="1">
            <a:solidFill>
              <a:srgbClr val="FF0000"/>
            </a:solidFill>
            <a:latin typeface="ＭＳ Ｐゴシック"/>
          </a:endParaRPr>
        </a:p>
      </xdr:txBody>
    </xdr:sp>
    <xdr:clientData/>
  </xdr:oneCellAnchor>
  <xdr:twoCellAnchor>
    <xdr:from>
      <xdr:col>13</xdr:col>
      <xdr:colOff>663575</xdr:colOff>
      <xdr:row>75</xdr:row>
      <xdr:rowOff>102539</xdr:rowOff>
    </xdr:from>
    <xdr:to>
      <xdr:col>14</xdr:col>
      <xdr:colOff>79375</xdr:colOff>
      <xdr:row>76</xdr:row>
      <xdr:rowOff>32689</xdr:rowOff>
    </xdr:to>
    <xdr:sp macro="" textlink="">
      <xdr:nvSpPr>
        <xdr:cNvPr id="427" name="円/楕円 426"/>
        <xdr:cNvSpPr/>
      </xdr:nvSpPr>
      <xdr:spPr>
        <a:xfrm>
          <a:off x="9588500" y="1296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74</xdr:row>
      <xdr:rowOff>49216</xdr:rowOff>
    </xdr:from>
    <xdr:ext cx="534377" cy="259045"/>
    <xdr:sp macro="" textlink="">
      <xdr:nvSpPr>
        <xdr:cNvPr id="428" name="テキスト ボックス 427"/>
        <xdr:cNvSpPr txBox="1"/>
      </xdr:nvSpPr>
      <xdr:spPr>
        <a:xfrm>
          <a:off x="9372111" y="1273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15,142</a:t>
          </a:r>
          <a:endParaRPr kumimoji="1" lang="ja-JP" altLang="en-US" sz="1000" b="1">
            <a:solidFill>
              <a:srgbClr val="FF0000"/>
            </a:solidFill>
            <a:latin typeface="ＭＳ Ｐゴシック"/>
          </a:endParaRPr>
        </a:p>
      </xdr:txBody>
    </xdr:sp>
    <xdr:clientData/>
  </xdr:oneCellAnchor>
  <xdr:twoCellAnchor>
    <xdr:from>
      <xdr:col>12</xdr:col>
      <xdr:colOff>460375</xdr:colOff>
      <xdr:row>75</xdr:row>
      <xdr:rowOff>132220</xdr:rowOff>
    </xdr:from>
    <xdr:to>
      <xdr:col>12</xdr:col>
      <xdr:colOff>561975</xdr:colOff>
      <xdr:row>76</xdr:row>
      <xdr:rowOff>62370</xdr:rowOff>
    </xdr:to>
    <xdr:sp macro="" textlink="">
      <xdr:nvSpPr>
        <xdr:cNvPr id="429" name="円/楕円 428"/>
        <xdr:cNvSpPr/>
      </xdr:nvSpPr>
      <xdr:spPr>
        <a:xfrm>
          <a:off x="8699500" y="129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78897</xdr:rowOff>
    </xdr:from>
    <xdr:ext cx="534377" cy="259045"/>
    <xdr:sp macro="" textlink="">
      <xdr:nvSpPr>
        <xdr:cNvPr id="430" name="テキスト ボックス 429"/>
        <xdr:cNvSpPr txBox="1"/>
      </xdr:nvSpPr>
      <xdr:spPr>
        <a:xfrm>
          <a:off x="8483111" y="1276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14,363</a:t>
          </a:r>
          <a:endParaRPr kumimoji="1" lang="ja-JP" altLang="en-US" sz="1000" b="1">
            <a:solidFill>
              <a:srgbClr val="FF0000"/>
            </a:solidFill>
            <a:latin typeface="ＭＳ Ｐゴシック"/>
          </a:endParaRPr>
        </a:p>
      </xdr:txBody>
    </xdr:sp>
    <xdr:clientData/>
  </xdr:oneCellAnchor>
  <xdr:twoCellAnchor>
    <xdr:from>
      <xdr:col>11</xdr:col>
      <xdr:colOff>257175</xdr:colOff>
      <xdr:row>75</xdr:row>
      <xdr:rowOff>156032</xdr:rowOff>
    </xdr:from>
    <xdr:to>
      <xdr:col>11</xdr:col>
      <xdr:colOff>358775</xdr:colOff>
      <xdr:row>76</xdr:row>
      <xdr:rowOff>86182</xdr:rowOff>
    </xdr:to>
    <xdr:sp macro="" textlink="">
      <xdr:nvSpPr>
        <xdr:cNvPr id="431" name="円/楕円 430"/>
        <xdr:cNvSpPr/>
      </xdr:nvSpPr>
      <xdr:spPr>
        <a:xfrm>
          <a:off x="7810500" y="13014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74</xdr:row>
      <xdr:rowOff>102709</xdr:rowOff>
    </xdr:from>
    <xdr:ext cx="534377" cy="259045"/>
    <xdr:sp macro="" textlink="">
      <xdr:nvSpPr>
        <xdr:cNvPr id="432" name="テキスト ボックス 431"/>
        <xdr:cNvSpPr txBox="1"/>
      </xdr:nvSpPr>
      <xdr:spPr>
        <a:xfrm>
          <a:off x="7594111" y="1279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13,738</a:t>
          </a:r>
          <a:endParaRPr kumimoji="1" lang="ja-JP" altLang="en-US" sz="1000" b="1">
            <a:solidFill>
              <a:srgbClr val="FF0000"/>
            </a:solidFill>
            <a:latin typeface="ＭＳ Ｐゴシック"/>
          </a:endParaRPr>
        </a:p>
      </xdr:txBody>
    </xdr:sp>
    <xdr:clientData/>
  </xdr:oneCellAnchor>
  <xdr:twoCellAnchor>
    <xdr:from>
      <xdr:col>10</xdr:col>
      <xdr:colOff>53975</xdr:colOff>
      <xdr:row>75</xdr:row>
      <xdr:rowOff>138926</xdr:rowOff>
    </xdr:from>
    <xdr:to>
      <xdr:col>10</xdr:col>
      <xdr:colOff>155575</xdr:colOff>
      <xdr:row>76</xdr:row>
      <xdr:rowOff>69075</xdr:rowOff>
    </xdr:to>
    <xdr:sp macro="" textlink="">
      <xdr:nvSpPr>
        <xdr:cNvPr id="433" name="円/楕円 432"/>
        <xdr:cNvSpPr/>
      </xdr:nvSpPr>
      <xdr:spPr>
        <a:xfrm>
          <a:off x="6921500" y="1299767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74</xdr:row>
      <xdr:rowOff>85603</xdr:rowOff>
    </xdr:from>
    <xdr:ext cx="534377" cy="259045"/>
    <xdr:sp macro="" textlink="">
      <xdr:nvSpPr>
        <xdr:cNvPr id="434" name="テキスト ボックス 433"/>
        <xdr:cNvSpPr txBox="1"/>
      </xdr:nvSpPr>
      <xdr:spPr>
        <a:xfrm>
          <a:off x="6705111" y="1277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14,187</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46/100</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54,399</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139700</xdr:rowOff>
    </xdr:from>
    <xdr:to>
      <xdr:col>16</xdr:col>
      <xdr:colOff>307975</xdr:colOff>
      <xdr:row>99</xdr:row>
      <xdr:rowOff>139700</xdr:rowOff>
    </xdr:to>
    <xdr:cxnSp macro="">
      <xdr:nvCxnSpPr>
        <xdr:cNvPr id="445" name="直線コネクタ 444"/>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168927</xdr:rowOff>
    </xdr:from>
    <xdr:ext cx="248786" cy="259045"/>
    <xdr:sp macro="" textlink="">
      <xdr:nvSpPr>
        <xdr:cNvPr id="446" name="テキスト ボックス 445"/>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98</xdr:row>
      <xdr:rowOff>25400</xdr:rowOff>
    </xdr:from>
    <xdr:to>
      <xdr:col>16</xdr:col>
      <xdr:colOff>307975</xdr:colOff>
      <xdr:row>98</xdr:row>
      <xdr:rowOff>25400</xdr:rowOff>
    </xdr:to>
    <xdr:cxnSp macro="">
      <xdr:nvCxnSpPr>
        <xdr:cNvPr id="447" name="直線コネクタ 446"/>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97</xdr:row>
      <xdr:rowOff>54627</xdr:rowOff>
    </xdr:from>
    <xdr:ext cx="531299" cy="259045"/>
    <xdr:sp macro="" textlink="">
      <xdr:nvSpPr>
        <xdr:cNvPr id="448" name="テキスト ボックス 447"/>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96</xdr:row>
      <xdr:rowOff>82550</xdr:rowOff>
    </xdr:from>
    <xdr:to>
      <xdr:col>16</xdr:col>
      <xdr:colOff>307975</xdr:colOff>
      <xdr:row>96</xdr:row>
      <xdr:rowOff>82550</xdr:rowOff>
    </xdr:to>
    <xdr:cxnSp macro="">
      <xdr:nvCxnSpPr>
        <xdr:cNvPr id="449" name="直線コネクタ 448"/>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95</xdr:row>
      <xdr:rowOff>111777</xdr:rowOff>
    </xdr:from>
    <xdr:ext cx="531299" cy="259045"/>
    <xdr:sp macro="" textlink="">
      <xdr:nvSpPr>
        <xdr:cNvPr id="450" name="テキスト ボックス 449"/>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1" name="直線コネクタ 450"/>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52" name="テキスト ボックス 451"/>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93</xdr:row>
      <xdr:rowOff>25400</xdr:rowOff>
    </xdr:from>
    <xdr:to>
      <xdr:col>16</xdr:col>
      <xdr:colOff>307975</xdr:colOff>
      <xdr:row>93</xdr:row>
      <xdr:rowOff>25400</xdr:rowOff>
    </xdr:to>
    <xdr:cxnSp macro="">
      <xdr:nvCxnSpPr>
        <xdr:cNvPr id="453" name="直線コネクタ 452"/>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54627</xdr:rowOff>
    </xdr:from>
    <xdr:ext cx="595419" cy="259045"/>
    <xdr:sp macro="" textlink="">
      <xdr:nvSpPr>
        <xdr:cNvPr id="454" name="テキスト ボックス 453"/>
        <xdr:cNvSpPr txBox="1"/>
      </xdr:nvSpPr>
      <xdr:spPr>
        <a:xfrm>
          <a:off x="6008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91</xdr:row>
      <xdr:rowOff>82550</xdr:rowOff>
    </xdr:from>
    <xdr:to>
      <xdr:col>16</xdr:col>
      <xdr:colOff>307975</xdr:colOff>
      <xdr:row>91</xdr:row>
      <xdr:rowOff>82550</xdr:rowOff>
    </xdr:to>
    <xdr:cxnSp macro="">
      <xdr:nvCxnSpPr>
        <xdr:cNvPr id="455" name="直線コネクタ 454"/>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90</xdr:row>
      <xdr:rowOff>111777</xdr:rowOff>
    </xdr:from>
    <xdr:ext cx="595419" cy="259045"/>
    <xdr:sp macro="" textlink="">
      <xdr:nvSpPr>
        <xdr:cNvPr id="456" name="テキスト ボックス 455"/>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89</xdr:row>
      <xdr:rowOff>139700</xdr:rowOff>
    </xdr:from>
    <xdr:to>
      <xdr:col>16</xdr:col>
      <xdr:colOff>307975</xdr:colOff>
      <xdr:row>89</xdr:row>
      <xdr:rowOff>139700</xdr:rowOff>
    </xdr:to>
    <xdr:cxnSp macro="">
      <xdr:nvCxnSpPr>
        <xdr:cNvPr id="457" name="直線コネクタ 456"/>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88</xdr:row>
      <xdr:rowOff>168927</xdr:rowOff>
    </xdr:from>
    <xdr:ext cx="595419" cy="259045"/>
    <xdr:sp macro="" textlink="">
      <xdr:nvSpPr>
        <xdr:cNvPr id="458" name="テキスト ボックス 457"/>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60" name="テキスト ボックス 45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6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163340</xdr:rowOff>
    </xdr:from>
    <xdr:to>
      <xdr:col>15</xdr:col>
      <xdr:colOff>180340</xdr:colOff>
      <xdr:row>99</xdr:row>
      <xdr:rowOff>836</xdr:rowOff>
    </xdr:to>
    <xdr:cxnSp macro="">
      <xdr:nvCxnSpPr>
        <xdr:cNvPr id="462" name="直線コネクタ 461"/>
        <xdr:cNvCxnSpPr/>
      </xdr:nvCxnSpPr>
      <xdr:spPr>
        <a:xfrm flipV="1">
          <a:off x="10475595" y="15593840"/>
          <a:ext cx="1270" cy="1380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4663</xdr:rowOff>
    </xdr:from>
    <xdr:ext cx="534377" cy="259045"/>
    <xdr:sp macro="" textlink="">
      <xdr:nvSpPr>
        <xdr:cNvPr id="463" name="土木費最小値テキスト"/>
        <xdr:cNvSpPr txBox="1"/>
      </xdr:nvSpPr>
      <xdr:spPr>
        <a:xfrm>
          <a:off x="10528300" y="16978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14,579</a:t>
          </a:r>
          <a:endParaRPr kumimoji="1" lang="ja-JP" altLang="en-US" sz="1000" b="1">
            <a:latin typeface="ＭＳ Ｐゴシック"/>
          </a:endParaRPr>
        </a:p>
      </xdr:txBody>
    </xdr:sp>
    <xdr:clientData/>
  </xdr:oneCellAnchor>
  <xdr:twoCellAnchor>
    <xdr:from>
      <xdr:col>15</xdr:col>
      <xdr:colOff>92075</xdr:colOff>
      <xdr:row>99</xdr:row>
      <xdr:rowOff>836</xdr:rowOff>
    </xdr:from>
    <xdr:to>
      <xdr:col>15</xdr:col>
      <xdr:colOff>269875</xdr:colOff>
      <xdr:row>99</xdr:row>
      <xdr:rowOff>836</xdr:rowOff>
    </xdr:to>
    <xdr:cxnSp macro="">
      <xdr:nvCxnSpPr>
        <xdr:cNvPr id="464" name="直線コネクタ 463"/>
        <xdr:cNvCxnSpPr/>
      </xdr:nvCxnSpPr>
      <xdr:spPr>
        <a:xfrm>
          <a:off x="10388600" y="16974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110017</xdr:rowOff>
    </xdr:from>
    <xdr:ext cx="599010" cy="259045"/>
    <xdr:sp macro="" textlink="">
      <xdr:nvSpPr>
        <xdr:cNvPr id="465" name="土木費最大値テキスト"/>
        <xdr:cNvSpPr txBox="1"/>
      </xdr:nvSpPr>
      <xdr:spPr>
        <a:xfrm>
          <a:off x="10528300" y="1536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159,518</a:t>
          </a:r>
          <a:endParaRPr kumimoji="1" lang="ja-JP" altLang="en-US" sz="1000" b="1">
            <a:latin typeface="ＭＳ Ｐゴシック"/>
          </a:endParaRPr>
        </a:p>
      </xdr:txBody>
    </xdr:sp>
    <xdr:clientData/>
  </xdr:oneCellAnchor>
  <xdr:twoCellAnchor>
    <xdr:from>
      <xdr:col>15</xdr:col>
      <xdr:colOff>92075</xdr:colOff>
      <xdr:row>90</xdr:row>
      <xdr:rowOff>163340</xdr:rowOff>
    </xdr:from>
    <xdr:to>
      <xdr:col>15</xdr:col>
      <xdr:colOff>269875</xdr:colOff>
      <xdr:row>90</xdr:row>
      <xdr:rowOff>163340</xdr:rowOff>
    </xdr:to>
    <xdr:cxnSp macro="">
      <xdr:nvCxnSpPr>
        <xdr:cNvPr id="466" name="直線コネクタ 465"/>
        <xdr:cNvCxnSpPr/>
      </xdr:nvCxnSpPr>
      <xdr:spPr>
        <a:xfrm>
          <a:off x="10388600" y="15593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134147</xdr:rowOff>
    </xdr:from>
    <xdr:to>
      <xdr:col>15</xdr:col>
      <xdr:colOff>180975</xdr:colOff>
      <xdr:row>98</xdr:row>
      <xdr:rowOff>2360</xdr:rowOff>
    </xdr:to>
    <xdr:cxnSp macro="">
      <xdr:nvCxnSpPr>
        <xdr:cNvPr id="467" name="直線コネクタ 466"/>
        <xdr:cNvCxnSpPr/>
      </xdr:nvCxnSpPr>
      <xdr:spPr>
        <a:xfrm flipV="1">
          <a:off x="9639300" y="16764797"/>
          <a:ext cx="838200" cy="3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75840</xdr:rowOff>
    </xdr:from>
    <xdr:ext cx="534377" cy="259045"/>
    <xdr:sp macro="" textlink="">
      <xdr:nvSpPr>
        <xdr:cNvPr id="468" name="土木費平均値テキスト"/>
        <xdr:cNvSpPr txBox="1"/>
      </xdr:nvSpPr>
      <xdr:spPr>
        <a:xfrm>
          <a:off x="10528300" y="165350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39,773</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52963</xdr:rowOff>
    </xdr:from>
    <xdr:to>
      <xdr:col>15</xdr:col>
      <xdr:colOff>231775</xdr:colOff>
      <xdr:row>97</xdr:row>
      <xdr:rowOff>154563</xdr:rowOff>
    </xdr:to>
    <xdr:sp macro="" textlink="">
      <xdr:nvSpPr>
        <xdr:cNvPr id="469" name="フローチャート : 判断 468"/>
        <xdr:cNvSpPr/>
      </xdr:nvSpPr>
      <xdr:spPr>
        <a:xfrm>
          <a:off x="10426700" y="16683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2360</xdr:rowOff>
    </xdr:from>
    <xdr:to>
      <xdr:col>14</xdr:col>
      <xdr:colOff>28575</xdr:colOff>
      <xdr:row>98</xdr:row>
      <xdr:rowOff>71853</xdr:rowOff>
    </xdr:to>
    <xdr:cxnSp macro="">
      <xdr:nvCxnSpPr>
        <xdr:cNvPr id="470" name="直線コネクタ 469"/>
        <xdr:cNvCxnSpPr/>
      </xdr:nvCxnSpPr>
      <xdr:spPr>
        <a:xfrm flipV="1">
          <a:off x="8750300" y="16804460"/>
          <a:ext cx="889000" cy="69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63145</xdr:rowOff>
    </xdr:from>
    <xdr:to>
      <xdr:col>14</xdr:col>
      <xdr:colOff>79375</xdr:colOff>
      <xdr:row>97</xdr:row>
      <xdr:rowOff>164745</xdr:rowOff>
    </xdr:to>
    <xdr:sp macro="" textlink="">
      <xdr:nvSpPr>
        <xdr:cNvPr id="471" name="フローチャート : 判断 470"/>
        <xdr:cNvSpPr/>
      </xdr:nvSpPr>
      <xdr:spPr>
        <a:xfrm>
          <a:off x="9588500" y="1669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9822</xdr:rowOff>
    </xdr:from>
    <xdr:ext cx="534377" cy="259045"/>
    <xdr:sp macro="" textlink="">
      <xdr:nvSpPr>
        <xdr:cNvPr id="472" name="テキスト ボックス 471"/>
        <xdr:cNvSpPr txBox="1"/>
      </xdr:nvSpPr>
      <xdr:spPr>
        <a:xfrm>
          <a:off x="9372111" y="16469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38,704</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71853</xdr:rowOff>
    </xdr:from>
    <xdr:to>
      <xdr:col>12</xdr:col>
      <xdr:colOff>511175</xdr:colOff>
      <xdr:row>98</xdr:row>
      <xdr:rowOff>73806</xdr:rowOff>
    </xdr:to>
    <xdr:cxnSp macro="">
      <xdr:nvCxnSpPr>
        <xdr:cNvPr id="473" name="直線コネクタ 472"/>
        <xdr:cNvCxnSpPr/>
      </xdr:nvCxnSpPr>
      <xdr:spPr>
        <a:xfrm flipV="1">
          <a:off x="7861300" y="16873953"/>
          <a:ext cx="889000" cy="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97</xdr:row>
      <xdr:rowOff>57038</xdr:rowOff>
    </xdr:from>
    <xdr:to>
      <xdr:col>12</xdr:col>
      <xdr:colOff>561975</xdr:colOff>
      <xdr:row>97</xdr:row>
      <xdr:rowOff>158638</xdr:rowOff>
    </xdr:to>
    <xdr:sp macro="" textlink="">
      <xdr:nvSpPr>
        <xdr:cNvPr id="474" name="フローチャート : 判断 473"/>
        <xdr:cNvSpPr/>
      </xdr:nvSpPr>
      <xdr:spPr>
        <a:xfrm>
          <a:off x="8699500" y="16687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3715</xdr:rowOff>
    </xdr:from>
    <xdr:ext cx="534377" cy="259045"/>
    <xdr:sp macro="" textlink="">
      <xdr:nvSpPr>
        <xdr:cNvPr id="475" name="テキスト ボックス 474"/>
        <xdr:cNvSpPr txBox="1"/>
      </xdr:nvSpPr>
      <xdr:spPr>
        <a:xfrm>
          <a:off x="8483111" y="1646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39,345</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73806</xdr:rowOff>
    </xdr:from>
    <xdr:to>
      <xdr:col>11</xdr:col>
      <xdr:colOff>307975</xdr:colOff>
      <xdr:row>98</xdr:row>
      <xdr:rowOff>95295</xdr:rowOff>
    </xdr:to>
    <xdr:cxnSp macro="">
      <xdr:nvCxnSpPr>
        <xdr:cNvPr id="476" name="直線コネクタ 475"/>
        <xdr:cNvCxnSpPr/>
      </xdr:nvCxnSpPr>
      <xdr:spPr>
        <a:xfrm flipV="1">
          <a:off x="6972300" y="16875906"/>
          <a:ext cx="8890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97</xdr:row>
      <xdr:rowOff>33474</xdr:rowOff>
    </xdr:from>
    <xdr:to>
      <xdr:col>11</xdr:col>
      <xdr:colOff>358775</xdr:colOff>
      <xdr:row>97</xdr:row>
      <xdr:rowOff>135074</xdr:rowOff>
    </xdr:to>
    <xdr:sp macro="" textlink="">
      <xdr:nvSpPr>
        <xdr:cNvPr id="477" name="フローチャート : 判断 476"/>
        <xdr:cNvSpPr/>
      </xdr:nvSpPr>
      <xdr:spPr>
        <a:xfrm>
          <a:off x="7810500" y="1666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95</xdr:row>
      <xdr:rowOff>151601</xdr:rowOff>
    </xdr:from>
    <xdr:ext cx="534377" cy="259045"/>
    <xdr:sp macro="" textlink="">
      <xdr:nvSpPr>
        <xdr:cNvPr id="478" name="テキスト ボックス 477"/>
        <xdr:cNvSpPr txBox="1"/>
      </xdr:nvSpPr>
      <xdr:spPr>
        <a:xfrm>
          <a:off x="7594111" y="16439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41,819</a:t>
          </a:r>
          <a:endParaRPr kumimoji="1" lang="ja-JP" altLang="en-US" sz="1000" b="1">
            <a:solidFill>
              <a:srgbClr val="000080"/>
            </a:solidFill>
            <a:latin typeface="ＭＳ Ｐゴシック"/>
          </a:endParaRPr>
        </a:p>
      </xdr:txBody>
    </xdr:sp>
    <xdr:clientData/>
  </xdr:oneCellAnchor>
  <xdr:twoCellAnchor>
    <xdr:from>
      <xdr:col>10</xdr:col>
      <xdr:colOff>53975</xdr:colOff>
      <xdr:row>97</xdr:row>
      <xdr:rowOff>78908</xdr:rowOff>
    </xdr:from>
    <xdr:to>
      <xdr:col>10</xdr:col>
      <xdr:colOff>155575</xdr:colOff>
      <xdr:row>98</xdr:row>
      <xdr:rowOff>9058</xdr:rowOff>
    </xdr:to>
    <xdr:sp macro="" textlink="">
      <xdr:nvSpPr>
        <xdr:cNvPr id="479" name="フローチャート : 判断 478"/>
        <xdr:cNvSpPr/>
      </xdr:nvSpPr>
      <xdr:spPr>
        <a:xfrm>
          <a:off x="6921500" y="1670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96</xdr:row>
      <xdr:rowOff>25585</xdr:rowOff>
    </xdr:from>
    <xdr:ext cx="534377" cy="259045"/>
    <xdr:sp macro="" textlink="">
      <xdr:nvSpPr>
        <xdr:cNvPr id="480" name="テキスト ボックス 479"/>
        <xdr:cNvSpPr txBox="1"/>
      </xdr:nvSpPr>
      <xdr:spPr>
        <a:xfrm>
          <a:off x="6705111" y="16484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37,049</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83347</xdr:rowOff>
    </xdr:from>
    <xdr:to>
      <xdr:col>15</xdr:col>
      <xdr:colOff>231775</xdr:colOff>
      <xdr:row>98</xdr:row>
      <xdr:rowOff>13497</xdr:rowOff>
    </xdr:to>
    <xdr:sp macro="" textlink="">
      <xdr:nvSpPr>
        <xdr:cNvPr id="486" name="円/楕円 485"/>
        <xdr:cNvSpPr/>
      </xdr:nvSpPr>
      <xdr:spPr>
        <a:xfrm>
          <a:off x="10426700" y="1671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61774</xdr:rowOff>
    </xdr:from>
    <xdr:ext cx="534377" cy="259045"/>
    <xdr:sp macro="" textlink="">
      <xdr:nvSpPr>
        <xdr:cNvPr id="487" name="土木費該当値テキスト"/>
        <xdr:cNvSpPr txBox="1"/>
      </xdr:nvSpPr>
      <xdr:spPr>
        <a:xfrm>
          <a:off x="10528300" y="16692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36,583</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123010</xdr:rowOff>
    </xdr:from>
    <xdr:to>
      <xdr:col>14</xdr:col>
      <xdr:colOff>79375</xdr:colOff>
      <xdr:row>98</xdr:row>
      <xdr:rowOff>53160</xdr:rowOff>
    </xdr:to>
    <xdr:sp macro="" textlink="">
      <xdr:nvSpPr>
        <xdr:cNvPr id="488" name="円/楕円 487"/>
        <xdr:cNvSpPr/>
      </xdr:nvSpPr>
      <xdr:spPr>
        <a:xfrm>
          <a:off x="9588500" y="1675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44287</xdr:rowOff>
    </xdr:from>
    <xdr:ext cx="534377" cy="259045"/>
    <xdr:sp macro="" textlink="">
      <xdr:nvSpPr>
        <xdr:cNvPr id="489" name="テキスト ボックス 488"/>
        <xdr:cNvSpPr txBox="1"/>
      </xdr:nvSpPr>
      <xdr:spPr>
        <a:xfrm>
          <a:off x="9372111" y="16846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32,419</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21053</xdr:rowOff>
    </xdr:from>
    <xdr:to>
      <xdr:col>12</xdr:col>
      <xdr:colOff>561975</xdr:colOff>
      <xdr:row>98</xdr:row>
      <xdr:rowOff>122653</xdr:rowOff>
    </xdr:to>
    <xdr:sp macro="" textlink="">
      <xdr:nvSpPr>
        <xdr:cNvPr id="490" name="円/楕円 489"/>
        <xdr:cNvSpPr/>
      </xdr:nvSpPr>
      <xdr:spPr>
        <a:xfrm>
          <a:off x="8699500" y="16823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113780</xdr:rowOff>
    </xdr:from>
    <xdr:ext cx="534377" cy="259045"/>
    <xdr:sp macro="" textlink="">
      <xdr:nvSpPr>
        <xdr:cNvPr id="491" name="テキスト ボックス 490"/>
        <xdr:cNvSpPr txBox="1"/>
      </xdr:nvSpPr>
      <xdr:spPr>
        <a:xfrm>
          <a:off x="8483111" y="16915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25,123</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23006</xdr:rowOff>
    </xdr:from>
    <xdr:to>
      <xdr:col>11</xdr:col>
      <xdr:colOff>358775</xdr:colOff>
      <xdr:row>98</xdr:row>
      <xdr:rowOff>124606</xdr:rowOff>
    </xdr:to>
    <xdr:sp macro="" textlink="">
      <xdr:nvSpPr>
        <xdr:cNvPr id="492" name="円/楕円 491"/>
        <xdr:cNvSpPr/>
      </xdr:nvSpPr>
      <xdr:spPr>
        <a:xfrm>
          <a:off x="7810500" y="1682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115733</xdr:rowOff>
    </xdr:from>
    <xdr:ext cx="534377" cy="259045"/>
    <xdr:sp macro="" textlink="">
      <xdr:nvSpPr>
        <xdr:cNvPr id="493" name="テキスト ボックス 492"/>
        <xdr:cNvSpPr txBox="1"/>
      </xdr:nvSpPr>
      <xdr:spPr>
        <a:xfrm>
          <a:off x="7594111" y="1691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24,918</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44495</xdr:rowOff>
    </xdr:from>
    <xdr:to>
      <xdr:col>10</xdr:col>
      <xdr:colOff>155575</xdr:colOff>
      <xdr:row>98</xdr:row>
      <xdr:rowOff>146095</xdr:rowOff>
    </xdr:to>
    <xdr:sp macro="" textlink="">
      <xdr:nvSpPr>
        <xdr:cNvPr id="494" name="円/楕円 493"/>
        <xdr:cNvSpPr/>
      </xdr:nvSpPr>
      <xdr:spPr>
        <a:xfrm>
          <a:off x="6921500" y="1684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137222</xdr:rowOff>
    </xdr:from>
    <xdr:ext cx="534377" cy="259045"/>
    <xdr:sp macro="" textlink="">
      <xdr:nvSpPr>
        <xdr:cNvPr id="495" name="テキスト ボックス 494"/>
        <xdr:cNvSpPr txBox="1"/>
      </xdr:nvSpPr>
      <xdr:spPr>
        <a:xfrm>
          <a:off x="6705111" y="16939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22,662</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5/100</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12,466</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506" name="テキスト ボックス 505"/>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38</xdr:row>
      <xdr:rowOff>139700</xdr:rowOff>
    </xdr:from>
    <xdr:to>
      <xdr:col>24</xdr:col>
      <xdr:colOff>644525</xdr:colOff>
      <xdr:row>38</xdr:row>
      <xdr:rowOff>139700</xdr:rowOff>
    </xdr:to>
    <xdr:cxnSp macro="">
      <xdr:nvCxnSpPr>
        <xdr:cNvPr id="507" name="直線コネクタ 506"/>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37</xdr:row>
      <xdr:rowOff>168927</xdr:rowOff>
    </xdr:from>
    <xdr:ext cx="531299" cy="259045"/>
    <xdr:sp macro="" textlink="">
      <xdr:nvSpPr>
        <xdr:cNvPr id="508" name="テキスト ボックス 507"/>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509" name="直線コネクタ 508"/>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510" name="テキスト ボックス 509"/>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511" name="直線コネクタ 510"/>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512" name="テキスト ボックス 511"/>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513" name="直線コネクタ 512"/>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514" name="テキスト ボックス 513"/>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5" name="直線コネクタ 51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6" name="テキスト ボックス 515"/>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70800</xdr:rowOff>
    </xdr:from>
    <xdr:to>
      <xdr:col>23</xdr:col>
      <xdr:colOff>516889</xdr:colOff>
      <xdr:row>38</xdr:row>
      <xdr:rowOff>154650</xdr:rowOff>
    </xdr:to>
    <xdr:cxnSp macro="">
      <xdr:nvCxnSpPr>
        <xdr:cNvPr id="518" name="直線コネクタ 517"/>
        <xdr:cNvCxnSpPr/>
      </xdr:nvCxnSpPr>
      <xdr:spPr>
        <a:xfrm flipV="1">
          <a:off x="16317595" y="5385750"/>
          <a:ext cx="1269" cy="128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158477</xdr:rowOff>
    </xdr:from>
    <xdr:ext cx="469744" cy="259045"/>
    <xdr:sp macro="" textlink="">
      <xdr:nvSpPr>
        <xdr:cNvPr id="519" name="消防費最小値テキスト"/>
        <xdr:cNvSpPr txBox="1"/>
      </xdr:nvSpPr>
      <xdr:spPr>
        <a:xfrm>
          <a:off x="16370300" y="667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9,673</a:t>
          </a:r>
          <a:endParaRPr kumimoji="1" lang="ja-JP" altLang="en-US" sz="1000" b="1">
            <a:latin typeface="ＭＳ Ｐゴシック"/>
          </a:endParaRPr>
        </a:p>
      </xdr:txBody>
    </xdr:sp>
    <xdr:clientData/>
  </xdr:oneCellAnchor>
  <xdr:twoCellAnchor>
    <xdr:from>
      <xdr:col>23</xdr:col>
      <xdr:colOff>428625</xdr:colOff>
      <xdr:row>38</xdr:row>
      <xdr:rowOff>154650</xdr:rowOff>
    </xdr:from>
    <xdr:to>
      <xdr:col>23</xdr:col>
      <xdr:colOff>606425</xdr:colOff>
      <xdr:row>38</xdr:row>
      <xdr:rowOff>154650</xdr:rowOff>
    </xdr:to>
    <xdr:cxnSp macro="">
      <xdr:nvCxnSpPr>
        <xdr:cNvPr id="520" name="直線コネクタ 519"/>
        <xdr:cNvCxnSpPr/>
      </xdr:nvCxnSpPr>
      <xdr:spPr>
        <a:xfrm>
          <a:off x="16230600" y="666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17477</xdr:rowOff>
    </xdr:from>
    <xdr:ext cx="534377" cy="259045"/>
    <xdr:sp macro="" textlink="">
      <xdr:nvSpPr>
        <xdr:cNvPr id="521" name="消防費最大値テキスト"/>
        <xdr:cNvSpPr txBox="1"/>
      </xdr:nvSpPr>
      <xdr:spPr>
        <a:xfrm>
          <a:off x="16370300" y="516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37,757</a:t>
          </a:r>
          <a:endParaRPr kumimoji="1" lang="ja-JP" altLang="en-US" sz="1000" b="1">
            <a:latin typeface="ＭＳ Ｐゴシック"/>
          </a:endParaRPr>
        </a:p>
      </xdr:txBody>
    </xdr:sp>
    <xdr:clientData/>
  </xdr:oneCellAnchor>
  <xdr:twoCellAnchor>
    <xdr:from>
      <xdr:col>23</xdr:col>
      <xdr:colOff>428625</xdr:colOff>
      <xdr:row>31</xdr:row>
      <xdr:rowOff>70800</xdr:rowOff>
    </xdr:from>
    <xdr:to>
      <xdr:col>23</xdr:col>
      <xdr:colOff>606425</xdr:colOff>
      <xdr:row>31</xdr:row>
      <xdr:rowOff>70800</xdr:rowOff>
    </xdr:to>
    <xdr:cxnSp macro="">
      <xdr:nvCxnSpPr>
        <xdr:cNvPr id="522" name="直線コネクタ 521"/>
        <xdr:cNvCxnSpPr/>
      </xdr:nvCxnSpPr>
      <xdr:spPr>
        <a:xfrm>
          <a:off x="16230600" y="5385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33</xdr:row>
      <xdr:rowOff>165074</xdr:rowOff>
    </xdr:from>
    <xdr:to>
      <xdr:col>23</xdr:col>
      <xdr:colOff>517525</xdr:colOff>
      <xdr:row>34</xdr:row>
      <xdr:rowOff>15067</xdr:rowOff>
    </xdr:to>
    <xdr:cxnSp macro="">
      <xdr:nvCxnSpPr>
        <xdr:cNvPr id="523" name="直線コネクタ 522"/>
        <xdr:cNvCxnSpPr/>
      </xdr:nvCxnSpPr>
      <xdr:spPr>
        <a:xfrm flipV="1">
          <a:off x="15481300" y="5822924"/>
          <a:ext cx="838200" cy="21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112635</xdr:rowOff>
    </xdr:from>
    <xdr:ext cx="534377" cy="259045"/>
    <xdr:sp macro="" textlink="">
      <xdr:nvSpPr>
        <xdr:cNvPr id="524" name="消防費平均値テキスト"/>
        <xdr:cNvSpPr txBox="1"/>
      </xdr:nvSpPr>
      <xdr:spPr>
        <a:xfrm>
          <a:off x="16370300" y="62848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16,509</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134208</xdr:rowOff>
    </xdr:from>
    <xdr:to>
      <xdr:col>23</xdr:col>
      <xdr:colOff>568325</xdr:colOff>
      <xdr:row>37</xdr:row>
      <xdr:rowOff>64358</xdr:rowOff>
    </xdr:to>
    <xdr:sp macro="" textlink="">
      <xdr:nvSpPr>
        <xdr:cNvPr id="525" name="フローチャート : 判断 524"/>
        <xdr:cNvSpPr/>
      </xdr:nvSpPr>
      <xdr:spPr>
        <a:xfrm>
          <a:off x="16268700" y="6306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33</xdr:row>
      <xdr:rowOff>143037</xdr:rowOff>
    </xdr:from>
    <xdr:to>
      <xdr:col>22</xdr:col>
      <xdr:colOff>365125</xdr:colOff>
      <xdr:row>34</xdr:row>
      <xdr:rowOff>15067</xdr:rowOff>
    </xdr:to>
    <xdr:cxnSp macro="">
      <xdr:nvCxnSpPr>
        <xdr:cNvPr id="526" name="直線コネクタ 525"/>
        <xdr:cNvCxnSpPr/>
      </xdr:nvCxnSpPr>
      <xdr:spPr>
        <a:xfrm>
          <a:off x="14592300" y="5800887"/>
          <a:ext cx="889000" cy="4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153685</xdr:rowOff>
    </xdr:from>
    <xdr:to>
      <xdr:col>22</xdr:col>
      <xdr:colOff>415925</xdr:colOff>
      <xdr:row>37</xdr:row>
      <xdr:rowOff>83835</xdr:rowOff>
    </xdr:to>
    <xdr:sp macro="" textlink="">
      <xdr:nvSpPr>
        <xdr:cNvPr id="527" name="フローチャート : 判断 526"/>
        <xdr:cNvSpPr/>
      </xdr:nvSpPr>
      <xdr:spPr>
        <a:xfrm>
          <a:off x="15430500" y="632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74962</xdr:rowOff>
    </xdr:from>
    <xdr:ext cx="534377" cy="259045"/>
    <xdr:sp macro="" textlink="">
      <xdr:nvSpPr>
        <xdr:cNvPr id="528" name="テキスト ボックス 527"/>
        <xdr:cNvSpPr txBox="1"/>
      </xdr:nvSpPr>
      <xdr:spPr>
        <a:xfrm>
          <a:off x="15214111" y="641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16,083</a:t>
          </a:r>
          <a:endParaRPr kumimoji="1" lang="ja-JP" altLang="en-US" sz="1000" b="1">
            <a:solidFill>
              <a:srgbClr val="000080"/>
            </a:solidFill>
            <a:latin typeface="ＭＳ Ｐゴシック"/>
          </a:endParaRPr>
        </a:p>
      </xdr:txBody>
    </xdr:sp>
    <xdr:clientData/>
  </xdr:oneCellAnchor>
  <xdr:twoCellAnchor>
    <xdr:from>
      <xdr:col>19</xdr:col>
      <xdr:colOff>644525</xdr:colOff>
      <xdr:row>33</xdr:row>
      <xdr:rowOff>143037</xdr:rowOff>
    </xdr:from>
    <xdr:to>
      <xdr:col>21</xdr:col>
      <xdr:colOff>161925</xdr:colOff>
      <xdr:row>34</xdr:row>
      <xdr:rowOff>144866</xdr:rowOff>
    </xdr:to>
    <xdr:cxnSp macro="">
      <xdr:nvCxnSpPr>
        <xdr:cNvPr id="529" name="直線コネクタ 528"/>
        <xdr:cNvCxnSpPr/>
      </xdr:nvCxnSpPr>
      <xdr:spPr>
        <a:xfrm flipV="1">
          <a:off x="13703300" y="5800887"/>
          <a:ext cx="889000" cy="17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88534</xdr:rowOff>
    </xdr:from>
    <xdr:to>
      <xdr:col>21</xdr:col>
      <xdr:colOff>212725</xdr:colOff>
      <xdr:row>37</xdr:row>
      <xdr:rowOff>18684</xdr:rowOff>
    </xdr:to>
    <xdr:sp macro="" textlink="">
      <xdr:nvSpPr>
        <xdr:cNvPr id="530" name="フローチャート : 判断 529"/>
        <xdr:cNvSpPr/>
      </xdr:nvSpPr>
      <xdr:spPr>
        <a:xfrm>
          <a:off x="14541500" y="626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9811</xdr:rowOff>
    </xdr:from>
    <xdr:ext cx="534377" cy="259045"/>
    <xdr:sp macro="" textlink="">
      <xdr:nvSpPr>
        <xdr:cNvPr id="531" name="テキスト ボックス 530"/>
        <xdr:cNvSpPr txBox="1"/>
      </xdr:nvSpPr>
      <xdr:spPr>
        <a:xfrm>
          <a:off x="14325111" y="6353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17,508</a:t>
          </a:r>
          <a:endParaRPr kumimoji="1" lang="ja-JP" altLang="en-US" sz="1000" b="1">
            <a:solidFill>
              <a:srgbClr val="000080"/>
            </a:solidFill>
            <a:latin typeface="ＭＳ Ｐゴシック"/>
          </a:endParaRPr>
        </a:p>
      </xdr:txBody>
    </xdr:sp>
    <xdr:clientData/>
  </xdr:oneCellAnchor>
  <xdr:twoCellAnchor>
    <xdr:from>
      <xdr:col>18</xdr:col>
      <xdr:colOff>441325</xdr:colOff>
      <xdr:row>33</xdr:row>
      <xdr:rowOff>4597</xdr:rowOff>
    </xdr:from>
    <xdr:to>
      <xdr:col>19</xdr:col>
      <xdr:colOff>644525</xdr:colOff>
      <xdr:row>34</xdr:row>
      <xdr:rowOff>144866</xdr:rowOff>
    </xdr:to>
    <xdr:cxnSp macro="">
      <xdr:nvCxnSpPr>
        <xdr:cNvPr id="532" name="直線コネクタ 531"/>
        <xdr:cNvCxnSpPr/>
      </xdr:nvCxnSpPr>
      <xdr:spPr>
        <a:xfrm>
          <a:off x="12814300" y="5662447"/>
          <a:ext cx="889000" cy="311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146416</xdr:rowOff>
    </xdr:from>
    <xdr:to>
      <xdr:col>20</xdr:col>
      <xdr:colOff>9525</xdr:colOff>
      <xdr:row>37</xdr:row>
      <xdr:rowOff>76566</xdr:rowOff>
    </xdr:to>
    <xdr:sp macro="" textlink="">
      <xdr:nvSpPr>
        <xdr:cNvPr id="533" name="フローチャート : 判断 532"/>
        <xdr:cNvSpPr/>
      </xdr:nvSpPr>
      <xdr:spPr>
        <a:xfrm>
          <a:off x="13652500" y="6318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67693</xdr:rowOff>
    </xdr:from>
    <xdr:ext cx="534377" cy="259045"/>
    <xdr:sp macro="" textlink="">
      <xdr:nvSpPr>
        <xdr:cNvPr id="534" name="テキスト ボックス 533"/>
        <xdr:cNvSpPr txBox="1"/>
      </xdr:nvSpPr>
      <xdr:spPr>
        <a:xfrm>
          <a:off x="13436111" y="6411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16,242</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153960</xdr:rowOff>
    </xdr:from>
    <xdr:to>
      <xdr:col>18</xdr:col>
      <xdr:colOff>492125</xdr:colOff>
      <xdr:row>37</xdr:row>
      <xdr:rowOff>84110</xdr:rowOff>
    </xdr:to>
    <xdr:sp macro="" textlink="">
      <xdr:nvSpPr>
        <xdr:cNvPr id="535" name="フローチャート : 判断 534"/>
        <xdr:cNvSpPr/>
      </xdr:nvSpPr>
      <xdr:spPr>
        <a:xfrm>
          <a:off x="12763500" y="632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75237</xdr:rowOff>
    </xdr:from>
    <xdr:ext cx="534377" cy="259045"/>
    <xdr:sp macro="" textlink="">
      <xdr:nvSpPr>
        <xdr:cNvPr id="536" name="テキスト ボックス 535"/>
        <xdr:cNvSpPr txBox="1"/>
      </xdr:nvSpPr>
      <xdr:spPr>
        <a:xfrm>
          <a:off x="12547111" y="6418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16,077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7" name="テキスト ボックス 53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8" name="テキスト ボックス 53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9" name="テキスト ボックス 53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40" name="テキスト ボックス 53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1" name="テキスト ボックス 54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33</xdr:row>
      <xdr:rowOff>114274</xdr:rowOff>
    </xdr:from>
    <xdr:to>
      <xdr:col>23</xdr:col>
      <xdr:colOff>568325</xdr:colOff>
      <xdr:row>34</xdr:row>
      <xdr:rowOff>44424</xdr:rowOff>
    </xdr:to>
    <xdr:sp macro="" textlink="">
      <xdr:nvSpPr>
        <xdr:cNvPr id="542" name="円/楕円 541"/>
        <xdr:cNvSpPr/>
      </xdr:nvSpPr>
      <xdr:spPr>
        <a:xfrm>
          <a:off x="16268700" y="577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32</xdr:row>
      <xdr:rowOff>137151</xdr:rowOff>
    </xdr:from>
    <xdr:ext cx="534377" cy="259045"/>
    <xdr:sp macro="" textlink="">
      <xdr:nvSpPr>
        <xdr:cNvPr id="543" name="消防費該当値テキスト"/>
        <xdr:cNvSpPr txBox="1"/>
      </xdr:nvSpPr>
      <xdr:spPr>
        <a:xfrm>
          <a:off x="16370300" y="562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28,195</a:t>
          </a:r>
          <a:endParaRPr kumimoji="1" lang="ja-JP" altLang="en-US" sz="1000" b="1">
            <a:solidFill>
              <a:srgbClr val="FF0000"/>
            </a:solidFill>
            <a:latin typeface="ＭＳ Ｐゴシック"/>
          </a:endParaRPr>
        </a:p>
      </xdr:txBody>
    </xdr:sp>
    <xdr:clientData/>
  </xdr:oneCellAnchor>
  <xdr:twoCellAnchor>
    <xdr:from>
      <xdr:col>22</xdr:col>
      <xdr:colOff>314325</xdr:colOff>
      <xdr:row>33</xdr:row>
      <xdr:rowOff>135717</xdr:rowOff>
    </xdr:from>
    <xdr:to>
      <xdr:col>22</xdr:col>
      <xdr:colOff>415925</xdr:colOff>
      <xdr:row>34</xdr:row>
      <xdr:rowOff>65867</xdr:rowOff>
    </xdr:to>
    <xdr:sp macro="" textlink="">
      <xdr:nvSpPr>
        <xdr:cNvPr id="544" name="円/楕円 543"/>
        <xdr:cNvSpPr/>
      </xdr:nvSpPr>
      <xdr:spPr>
        <a:xfrm>
          <a:off x="15430500" y="579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32</xdr:row>
      <xdr:rowOff>82394</xdr:rowOff>
    </xdr:from>
    <xdr:ext cx="534377" cy="259045"/>
    <xdr:sp macro="" textlink="">
      <xdr:nvSpPr>
        <xdr:cNvPr id="545" name="テキスト ボックス 544"/>
        <xdr:cNvSpPr txBox="1"/>
      </xdr:nvSpPr>
      <xdr:spPr>
        <a:xfrm>
          <a:off x="15214111" y="556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27,726</a:t>
          </a:r>
          <a:endParaRPr kumimoji="1" lang="ja-JP" altLang="en-US" sz="1000" b="1">
            <a:solidFill>
              <a:srgbClr val="FF0000"/>
            </a:solidFill>
            <a:latin typeface="ＭＳ Ｐゴシック"/>
          </a:endParaRPr>
        </a:p>
      </xdr:txBody>
    </xdr:sp>
    <xdr:clientData/>
  </xdr:oneCellAnchor>
  <xdr:twoCellAnchor>
    <xdr:from>
      <xdr:col>21</xdr:col>
      <xdr:colOff>111125</xdr:colOff>
      <xdr:row>33</xdr:row>
      <xdr:rowOff>92237</xdr:rowOff>
    </xdr:from>
    <xdr:to>
      <xdr:col>21</xdr:col>
      <xdr:colOff>212725</xdr:colOff>
      <xdr:row>34</xdr:row>
      <xdr:rowOff>22387</xdr:rowOff>
    </xdr:to>
    <xdr:sp macro="" textlink="">
      <xdr:nvSpPr>
        <xdr:cNvPr id="546" name="円/楕円 545"/>
        <xdr:cNvSpPr/>
      </xdr:nvSpPr>
      <xdr:spPr>
        <a:xfrm>
          <a:off x="14541500" y="575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32</xdr:row>
      <xdr:rowOff>38914</xdr:rowOff>
    </xdr:from>
    <xdr:ext cx="534377" cy="259045"/>
    <xdr:sp macro="" textlink="">
      <xdr:nvSpPr>
        <xdr:cNvPr id="547" name="テキスト ボックス 546"/>
        <xdr:cNvSpPr txBox="1"/>
      </xdr:nvSpPr>
      <xdr:spPr>
        <a:xfrm>
          <a:off x="14325111" y="5525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28,677</a:t>
          </a:r>
          <a:endParaRPr kumimoji="1" lang="ja-JP" altLang="en-US" sz="1000" b="1">
            <a:solidFill>
              <a:srgbClr val="FF0000"/>
            </a:solidFill>
            <a:latin typeface="ＭＳ Ｐゴシック"/>
          </a:endParaRPr>
        </a:p>
      </xdr:txBody>
    </xdr:sp>
    <xdr:clientData/>
  </xdr:oneCellAnchor>
  <xdr:twoCellAnchor>
    <xdr:from>
      <xdr:col>19</xdr:col>
      <xdr:colOff>593725</xdr:colOff>
      <xdr:row>34</xdr:row>
      <xdr:rowOff>94066</xdr:rowOff>
    </xdr:from>
    <xdr:to>
      <xdr:col>20</xdr:col>
      <xdr:colOff>9525</xdr:colOff>
      <xdr:row>35</xdr:row>
      <xdr:rowOff>24216</xdr:rowOff>
    </xdr:to>
    <xdr:sp macro="" textlink="">
      <xdr:nvSpPr>
        <xdr:cNvPr id="548" name="円/楕円 547"/>
        <xdr:cNvSpPr/>
      </xdr:nvSpPr>
      <xdr:spPr>
        <a:xfrm>
          <a:off x="13652500" y="592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33</xdr:row>
      <xdr:rowOff>40743</xdr:rowOff>
    </xdr:from>
    <xdr:ext cx="534377" cy="259045"/>
    <xdr:sp macro="" textlink="">
      <xdr:nvSpPr>
        <xdr:cNvPr id="549" name="テキスト ボックス 548"/>
        <xdr:cNvSpPr txBox="1"/>
      </xdr:nvSpPr>
      <xdr:spPr>
        <a:xfrm>
          <a:off x="13436111" y="5698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24,887</a:t>
          </a:r>
          <a:endParaRPr kumimoji="1" lang="ja-JP" altLang="en-US" sz="1000" b="1">
            <a:solidFill>
              <a:srgbClr val="FF0000"/>
            </a:solidFill>
            <a:latin typeface="ＭＳ Ｐゴシック"/>
          </a:endParaRPr>
        </a:p>
      </xdr:txBody>
    </xdr:sp>
    <xdr:clientData/>
  </xdr:oneCellAnchor>
  <xdr:twoCellAnchor>
    <xdr:from>
      <xdr:col>18</xdr:col>
      <xdr:colOff>390525</xdr:colOff>
      <xdr:row>32</xdr:row>
      <xdr:rowOff>125247</xdr:rowOff>
    </xdr:from>
    <xdr:to>
      <xdr:col>18</xdr:col>
      <xdr:colOff>492125</xdr:colOff>
      <xdr:row>33</xdr:row>
      <xdr:rowOff>55397</xdr:rowOff>
    </xdr:to>
    <xdr:sp macro="" textlink="">
      <xdr:nvSpPr>
        <xdr:cNvPr id="550" name="円/楕円 549"/>
        <xdr:cNvSpPr/>
      </xdr:nvSpPr>
      <xdr:spPr>
        <a:xfrm>
          <a:off x="12763500" y="561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31</xdr:row>
      <xdr:rowOff>71924</xdr:rowOff>
    </xdr:from>
    <xdr:ext cx="534377" cy="259045"/>
    <xdr:sp macro="" textlink="">
      <xdr:nvSpPr>
        <xdr:cNvPr id="551" name="テキスト ボックス 550"/>
        <xdr:cNvSpPr txBox="1"/>
      </xdr:nvSpPr>
      <xdr:spPr>
        <a:xfrm>
          <a:off x="12547111" y="5386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31,705</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2" name="正方形/長方形 55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3" name="正方形/長方形 55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4" name="正方形/長方形 55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98/100</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5" name="正方形/長方形 55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6" name="正方形/長方形 55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7" name="正方形/長方形 55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8" name="正方形/長方形 55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34,315</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9" name="正方形/長方形 55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60" name="テキスト ボックス 55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1" name="直線コネクタ 56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98878</xdr:rowOff>
    </xdr:from>
    <xdr:to>
      <xdr:col>24</xdr:col>
      <xdr:colOff>644525</xdr:colOff>
      <xdr:row>59</xdr:row>
      <xdr:rowOff>98878</xdr:rowOff>
    </xdr:to>
    <xdr:cxnSp macro="">
      <xdr:nvCxnSpPr>
        <xdr:cNvPr id="562" name="直線コネクタ 561"/>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128105</xdr:rowOff>
    </xdr:from>
    <xdr:ext cx="248786" cy="259045"/>
    <xdr:sp macro="" textlink="">
      <xdr:nvSpPr>
        <xdr:cNvPr id="563" name="テキスト ボックス 562"/>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64" name="直線コネクタ 563"/>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65" name="テキスト ボックス 564"/>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66" name="直線コネクタ 565"/>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54</xdr:row>
      <xdr:rowOff>160762</xdr:rowOff>
    </xdr:from>
    <xdr:ext cx="531299" cy="259045"/>
    <xdr:sp macro="" textlink="">
      <xdr:nvSpPr>
        <xdr:cNvPr id="567" name="テキスト ボックス 566"/>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68" name="直線コネクタ 567"/>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5642</xdr:rowOff>
    </xdr:from>
    <xdr:ext cx="531299" cy="259045"/>
    <xdr:sp macro="" textlink="">
      <xdr:nvSpPr>
        <xdr:cNvPr id="569" name="テキスト ボックス 568"/>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70" name="直線コネクタ 569"/>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71" name="テキスト ボックス 570"/>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72" name="直線コネクタ 571"/>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73" name="テキスト ボックス 572"/>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4" name="直線コネクタ 57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5" name="テキスト ボックス 57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16473</xdr:rowOff>
    </xdr:from>
    <xdr:to>
      <xdr:col>23</xdr:col>
      <xdr:colOff>516889</xdr:colOff>
      <xdr:row>58</xdr:row>
      <xdr:rowOff>36917</xdr:rowOff>
    </xdr:to>
    <xdr:cxnSp macro="">
      <xdr:nvCxnSpPr>
        <xdr:cNvPr id="577" name="直線コネクタ 576"/>
        <xdr:cNvCxnSpPr/>
      </xdr:nvCxnSpPr>
      <xdr:spPr>
        <a:xfrm flipV="1">
          <a:off x="16317595" y="8760423"/>
          <a:ext cx="1269" cy="1220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40744</xdr:rowOff>
    </xdr:from>
    <xdr:ext cx="534377" cy="259045"/>
    <xdr:sp macro="" textlink="">
      <xdr:nvSpPr>
        <xdr:cNvPr id="578" name="教育費最小値テキスト"/>
        <xdr:cNvSpPr txBox="1"/>
      </xdr:nvSpPr>
      <xdr:spPr>
        <a:xfrm>
          <a:off x="16370300" y="998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21,442</a:t>
          </a:r>
          <a:endParaRPr kumimoji="1" lang="ja-JP" altLang="en-US" sz="1000" b="1">
            <a:latin typeface="ＭＳ Ｐゴシック"/>
          </a:endParaRPr>
        </a:p>
      </xdr:txBody>
    </xdr:sp>
    <xdr:clientData/>
  </xdr:oneCellAnchor>
  <xdr:twoCellAnchor>
    <xdr:from>
      <xdr:col>23</xdr:col>
      <xdr:colOff>428625</xdr:colOff>
      <xdr:row>58</xdr:row>
      <xdr:rowOff>36917</xdr:rowOff>
    </xdr:from>
    <xdr:to>
      <xdr:col>23</xdr:col>
      <xdr:colOff>606425</xdr:colOff>
      <xdr:row>58</xdr:row>
      <xdr:rowOff>36917</xdr:rowOff>
    </xdr:to>
    <xdr:cxnSp macro="">
      <xdr:nvCxnSpPr>
        <xdr:cNvPr id="579" name="直線コネクタ 578"/>
        <xdr:cNvCxnSpPr/>
      </xdr:nvCxnSpPr>
      <xdr:spPr>
        <a:xfrm>
          <a:off x="16230600" y="9981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134600</xdr:rowOff>
    </xdr:from>
    <xdr:ext cx="599010" cy="259045"/>
    <xdr:sp macro="" textlink="">
      <xdr:nvSpPr>
        <xdr:cNvPr id="580" name="教育費最大値テキスト"/>
        <xdr:cNvSpPr txBox="1"/>
      </xdr:nvSpPr>
      <xdr:spPr>
        <a:xfrm>
          <a:off x="16370300" y="8535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133,570</a:t>
          </a:r>
          <a:endParaRPr kumimoji="1" lang="ja-JP" altLang="en-US" sz="1000" b="1">
            <a:latin typeface="ＭＳ Ｐゴシック"/>
          </a:endParaRPr>
        </a:p>
      </xdr:txBody>
    </xdr:sp>
    <xdr:clientData/>
  </xdr:oneCellAnchor>
  <xdr:twoCellAnchor>
    <xdr:from>
      <xdr:col>23</xdr:col>
      <xdr:colOff>428625</xdr:colOff>
      <xdr:row>51</xdr:row>
      <xdr:rowOff>16473</xdr:rowOff>
    </xdr:from>
    <xdr:to>
      <xdr:col>23</xdr:col>
      <xdr:colOff>606425</xdr:colOff>
      <xdr:row>51</xdr:row>
      <xdr:rowOff>16473</xdr:rowOff>
    </xdr:to>
    <xdr:cxnSp macro="">
      <xdr:nvCxnSpPr>
        <xdr:cNvPr id="581" name="直線コネクタ 580"/>
        <xdr:cNvCxnSpPr/>
      </xdr:nvCxnSpPr>
      <xdr:spPr>
        <a:xfrm>
          <a:off x="16230600" y="8760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148355</xdr:rowOff>
    </xdr:from>
    <xdr:to>
      <xdr:col>23</xdr:col>
      <xdr:colOff>517525</xdr:colOff>
      <xdr:row>58</xdr:row>
      <xdr:rowOff>14319</xdr:rowOff>
    </xdr:to>
    <xdr:cxnSp macro="">
      <xdr:nvCxnSpPr>
        <xdr:cNvPr id="582" name="直線コネクタ 581"/>
        <xdr:cNvCxnSpPr/>
      </xdr:nvCxnSpPr>
      <xdr:spPr>
        <a:xfrm>
          <a:off x="15481300" y="9921005"/>
          <a:ext cx="838200" cy="37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102807</xdr:rowOff>
    </xdr:from>
    <xdr:ext cx="534377" cy="259045"/>
    <xdr:sp macro="" textlink="">
      <xdr:nvSpPr>
        <xdr:cNvPr id="583" name="教育費平均値テキスト"/>
        <xdr:cNvSpPr txBox="1"/>
      </xdr:nvSpPr>
      <xdr:spPr>
        <a:xfrm>
          <a:off x="16370300" y="95325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44,324</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79930</xdr:rowOff>
    </xdr:from>
    <xdr:to>
      <xdr:col>23</xdr:col>
      <xdr:colOff>568325</xdr:colOff>
      <xdr:row>57</xdr:row>
      <xdr:rowOff>10080</xdr:rowOff>
    </xdr:to>
    <xdr:sp macro="" textlink="">
      <xdr:nvSpPr>
        <xdr:cNvPr id="584" name="フローチャート : 判断 583"/>
        <xdr:cNvSpPr/>
      </xdr:nvSpPr>
      <xdr:spPr>
        <a:xfrm>
          <a:off x="16268700" y="968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148355</xdr:rowOff>
    </xdr:from>
    <xdr:to>
      <xdr:col>22</xdr:col>
      <xdr:colOff>365125</xdr:colOff>
      <xdr:row>58</xdr:row>
      <xdr:rowOff>26989</xdr:rowOff>
    </xdr:to>
    <xdr:cxnSp macro="">
      <xdr:nvCxnSpPr>
        <xdr:cNvPr id="585" name="直線コネクタ 584"/>
        <xdr:cNvCxnSpPr/>
      </xdr:nvCxnSpPr>
      <xdr:spPr>
        <a:xfrm flipV="1">
          <a:off x="14592300" y="9921005"/>
          <a:ext cx="889000" cy="5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61402</xdr:rowOff>
    </xdr:from>
    <xdr:to>
      <xdr:col>22</xdr:col>
      <xdr:colOff>415925</xdr:colOff>
      <xdr:row>56</xdr:row>
      <xdr:rowOff>163002</xdr:rowOff>
    </xdr:to>
    <xdr:sp macro="" textlink="">
      <xdr:nvSpPr>
        <xdr:cNvPr id="586" name="フローチャート : 判断 585"/>
        <xdr:cNvSpPr/>
      </xdr:nvSpPr>
      <xdr:spPr>
        <a:xfrm>
          <a:off x="15430500" y="9662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8079</xdr:rowOff>
    </xdr:from>
    <xdr:ext cx="534377" cy="259045"/>
    <xdr:sp macro="" textlink="">
      <xdr:nvSpPr>
        <xdr:cNvPr id="587" name="テキスト ボックス 586"/>
        <xdr:cNvSpPr txBox="1"/>
      </xdr:nvSpPr>
      <xdr:spPr>
        <a:xfrm>
          <a:off x="15214111" y="9437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46,026</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26989</xdr:rowOff>
    </xdr:from>
    <xdr:to>
      <xdr:col>21</xdr:col>
      <xdr:colOff>161925</xdr:colOff>
      <xdr:row>58</xdr:row>
      <xdr:rowOff>46017</xdr:rowOff>
    </xdr:to>
    <xdr:cxnSp macro="">
      <xdr:nvCxnSpPr>
        <xdr:cNvPr id="588" name="直線コネクタ 587"/>
        <xdr:cNvCxnSpPr/>
      </xdr:nvCxnSpPr>
      <xdr:spPr>
        <a:xfrm flipV="1">
          <a:off x="13703300" y="9971089"/>
          <a:ext cx="889000" cy="19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54381</xdr:rowOff>
    </xdr:from>
    <xdr:to>
      <xdr:col>21</xdr:col>
      <xdr:colOff>212725</xdr:colOff>
      <xdr:row>56</xdr:row>
      <xdr:rowOff>155981</xdr:rowOff>
    </xdr:to>
    <xdr:sp macro="" textlink="">
      <xdr:nvSpPr>
        <xdr:cNvPr id="589" name="フローチャート : 判断 588"/>
        <xdr:cNvSpPr/>
      </xdr:nvSpPr>
      <xdr:spPr>
        <a:xfrm>
          <a:off x="14541500" y="965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1058</xdr:rowOff>
    </xdr:from>
    <xdr:ext cx="534377" cy="259045"/>
    <xdr:sp macro="" textlink="">
      <xdr:nvSpPr>
        <xdr:cNvPr id="590" name="テキスト ボックス 589"/>
        <xdr:cNvSpPr txBox="1"/>
      </xdr:nvSpPr>
      <xdr:spPr>
        <a:xfrm>
          <a:off x="14325111" y="9430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46,671</a:t>
          </a:r>
          <a:endParaRPr kumimoji="1" lang="ja-JP" altLang="en-US" sz="1000" b="1">
            <a:solidFill>
              <a:srgbClr val="000080"/>
            </a:solidFill>
            <a:latin typeface="ＭＳ Ｐゴシック"/>
          </a:endParaRPr>
        </a:p>
      </xdr:txBody>
    </xdr:sp>
    <xdr:clientData/>
  </xdr:oneCellAnchor>
  <xdr:twoCellAnchor>
    <xdr:from>
      <xdr:col>18</xdr:col>
      <xdr:colOff>441325</xdr:colOff>
      <xdr:row>55</xdr:row>
      <xdr:rowOff>76399</xdr:rowOff>
    </xdr:from>
    <xdr:to>
      <xdr:col>19</xdr:col>
      <xdr:colOff>644525</xdr:colOff>
      <xdr:row>58</xdr:row>
      <xdr:rowOff>46017</xdr:rowOff>
    </xdr:to>
    <xdr:cxnSp macro="">
      <xdr:nvCxnSpPr>
        <xdr:cNvPr id="591" name="直線コネクタ 590"/>
        <xdr:cNvCxnSpPr/>
      </xdr:nvCxnSpPr>
      <xdr:spPr>
        <a:xfrm>
          <a:off x="12814300" y="9506149"/>
          <a:ext cx="889000" cy="48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83751</xdr:rowOff>
    </xdr:from>
    <xdr:to>
      <xdr:col>20</xdr:col>
      <xdr:colOff>9525</xdr:colOff>
      <xdr:row>57</xdr:row>
      <xdr:rowOff>13901</xdr:rowOff>
    </xdr:to>
    <xdr:sp macro="" textlink="">
      <xdr:nvSpPr>
        <xdr:cNvPr id="592" name="フローチャート : 判断 591"/>
        <xdr:cNvSpPr/>
      </xdr:nvSpPr>
      <xdr:spPr>
        <a:xfrm>
          <a:off x="13652500" y="9684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30428</xdr:rowOff>
    </xdr:from>
    <xdr:ext cx="534377" cy="259045"/>
    <xdr:sp macro="" textlink="">
      <xdr:nvSpPr>
        <xdr:cNvPr id="593" name="テキスト ボックス 592"/>
        <xdr:cNvSpPr txBox="1"/>
      </xdr:nvSpPr>
      <xdr:spPr>
        <a:xfrm>
          <a:off x="13436111" y="9460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43,973</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86418</xdr:rowOff>
    </xdr:from>
    <xdr:to>
      <xdr:col>18</xdr:col>
      <xdr:colOff>492125</xdr:colOff>
      <xdr:row>57</xdr:row>
      <xdr:rowOff>16568</xdr:rowOff>
    </xdr:to>
    <xdr:sp macro="" textlink="">
      <xdr:nvSpPr>
        <xdr:cNvPr id="594" name="フローチャート : 判断 593"/>
        <xdr:cNvSpPr/>
      </xdr:nvSpPr>
      <xdr:spPr>
        <a:xfrm>
          <a:off x="12763500" y="9687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7695</xdr:rowOff>
    </xdr:from>
    <xdr:ext cx="534377" cy="259045"/>
    <xdr:sp macro="" textlink="">
      <xdr:nvSpPr>
        <xdr:cNvPr id="595" name="テキスト ボックス 594"/>
        <xdr:cNvSpPr txBox="1"/>
      </xdr:nvSpPr>
      <xdr:spPr>
        <a:xfrm>
          <a:off x="12547111" y="978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43,728</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6" name="テキスト ボックス 59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7" name="テキスト ボックス 59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8" name="テキスト ボックス 59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9" name="テキスト ボックス 59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600" name="テキスト ボックス 59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134969</xdr:rowOff>
    </xdr:from>
    <xdr:to>
      <xdr:col>23</xdr:col>
      <xdr:colOff>568325</xdr:colOff>
      <xdr:row>58</xdr:row>
      <xdr:rowOff>65119</xdr:rowOff>
    </xdr:to>
    <xdr:sp macro="" textlink="">
      <xdr:nvSpPr>
        <xdr:cNvPr id="601" name="円/楕円 600"/>
        <xdr:cNvSpPr/>
      </xdr:nvSpPr>
      <xdr:spPr>
        <a:xfrm>
          <a:off x="16268700" y="990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49896</xdr:rowOff>
    </xdr:from>
    <xdr:ext cx="534377" cy="259045"/>
    <xdr:sp macro="" textlink="">
      <xdr:nvSpPr>
        <xdr:cNvPr id="602" name="教育費該当値テキスト"/>
        <xdr:cNvSpPr txBox="1"/>
      </xdr:nvSpPr>
      <xdr:spPr>
        <a:xfrm>
          <a:off x="16370300" y="9822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23,518</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97555</xdr:rowOff>
    </xdr:from>
    <xdr:to>
      <xdr:col>22</xdr:col>
      <xdr:colOff>415925</xdr:colOff>
      <xdr:row>58</xdr:row>
      <xdr:rowOff>27705</xdr:rowOff>
    </xdr:to>
    <xdr:sp macro="" textlink="">
      <xdr:nvSpPr>
        <xdr:cNvPr id="603" name="円/楕円 602"/>
        <xdr:cNvSpPr/>
      </xdr:nvSpPr>
      <xdr:spPr>
        <a:xfrm>
          <a:off x="15430500" y="987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58</xdr:row>
      <xdr:rowOff>18832</xdr:rowOff>
    </xdr:from>
    <xdr:ext cx="534377" cy="259045"/>
    <xdr:sp macro="" textlink="">
      <xdr:nvSpPr>
        <xdr:cNvPr id="604" name="テキスト ボックス 603"/>
        <xdr:cNvSpPr txBox="1"/>
      </xdr:nvSpPr>
      <xdr:spPr>
        <a:xfrm>
          <a:off x="15214111" y="9962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26,955</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147639</xdr:rowOff>
    </xdr:from>
    <xdr:to>
      <xdr:col>21</xdr:col>
      <xdr:colOff>212725</xdr:colOff>
      <xdr:row>58</xdr:row>
      <xdr:rowOff>77789</xdr:rowOff>
    </xdr:to>
    <xdr:sp macro="" textlink="">
      <xdr:nvSpPr>
        <xdr:cNvPr id="605" name="円/楕円 604"/>
        <xdr:cNvSpPr/>
      </xdr:nvSpPr>
      <xdr:spPr>
        <a:xfrm>
          <a:off x="14541500" y="992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68916</xdr:rowOff>
    </xdr:from>
    <xdr:ext cx="534377" cy="259045"/>
    <xdr:sp macro="" textlink="">
      <xdr:nvSpPr>
        <xdr:cNvPr id="606" name="テキスト ボックス 605"/>
        <xdr:cNvSpPr txBox="1"/>
      </xdr:nvSpPr>
      <xdr:spPr>
        <a:xfrm>
          <a:off x="14325111" y="1001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22,354</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166667</xdr:rowOff>
    </xdr:from>
    <xdr:to>
      <xdr:col>20</xdr:col>
      <xdr:colOff>9525</xdr:colOff>
      <xdr:row>58</xdr:row>
      <xdr:rowOff>96817</xdr:rowOff>
    </xdr:to>
    <xdr:sp macro="" textlink="">
      <xdr:nvSpPr>
        <xdr:cNvPr id="607" name="円/楕円 606"/>
        <xdr:cNvSpPr/>
      </xdr:nvSpPr>
      <xdr:spPr>
        <a:xfrm>
          <a:off x="13652500" y="993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87944</xdr:rowOff>
    </xdr:from>
    <xdr:ext cx="534377" cy="259045"/>
    <xdr:sp macro="" textlink="">
      <xdr:nvSpPr>
        <xdr:cNvPr id="608" name="テキスト ボックス 607"/>
        <xdr:cNvSpPr txBox="1"/>
      </xdr:nvSpPr>
      <xdr:spPr>
        <a:xfrm>
          <a:off x="13436111" y="100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20,606</a:t>
          </a:r>
          <a:endParaRPr kumimoji="1" lang="ja-JP" altLang="en-US" sz="1000" b="1">
            <a:solidFill>
              <a:srgbClr val="FF0000"/>
            </a:solidFill>
            <a:latin typeface="ＭＳ Ｐゴシック"/>
          </a:endParaRPr>
        </a:p>
      </xdr:txBody>
    </xdr:sp>
    <xdr:clientData/>
  </xdr:oneCellAnchor>
  <xdr:twoCellAnchor>
    <xdr:from>
      <xdr:col>18</xdr:col>
      <xdr:colOff>390525</xdr:colOff>
      <xdr:row>55</xdr:row>
      <xdr:rowOff>25599</xdr:rowOff>
    </xdr:from>
    <xdr:to>
      <xdr:col>18</xdr:col>
      <xdr:colOff>492125</xdr:colOff>
      <xdr:row>55</xdr:row>
      <xdr:rowOff>127199</xdr:rowOff>
    </xdr:to>
    <xdr:sp macro="" textlink="">
      <xdr:nvSpPr>
        <xdr:cNvPr id="609" name="円/楕円 608"/>
        <xdr:cNvSpPr/>
      </xdr:nvSpPr>
      <xdr:spPr>
        <a:xfrm>
          <a:off x="12763500" y="945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53</xdr:row>
      <xdr:rowOff>143726</xdr:rowOff>
    </xdr:from>
    <xdr:ext cx="534377" cy="259045"/>
    <xdr:sp macro="" textlink="">
      <xdr:nvSpPr>
        <xdr:cNvPr id="610" name="テキスト ボックス 609"/>
        <xdr:cNvSpPr txBox="1"/>
      </xdr:nvSpPr>
      <xdr:spPr>
        <a:xfrm>
          <a:off x="12547111" y="923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65,065</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11" name="正方形/長方形 61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12" name="正方形/長方形 61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3" name="正方形/長方形 61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52/100</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4" name="正方形/長方形 61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5" name="正方形/長方形 61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6" name="正方形/長方形 61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7" name="正方形/長方形 61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8" name="正方形/長方形 61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9" name="テキスト ボックス 61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20" name="直線コネクタ 61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21" name="直線コネクタ 620"/>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22" name="テキスト ボックス 621"/>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23" name="直線コネクタ 622"/>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624" name="テキスト ボックス 623"/>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25" name="直線コネクタ 624"/>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626" name="テキスト ボックス 625"/>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27" name="直線コネクタ 626"/>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628" name="テキスト ボックス 627"/>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29" name="直線コネクタ 628"/>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92727</xdr:rowOff>
    </xdr:from>
    <xdr:ext cx="531299" cy="259045"/>
    <xdr:sp macro="" textlink="">
      <xdr:nvSpPr>
        <xdr:cNvPr id="630" name="テキスト ボックス 629"/>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31" name="直線コネクタ 63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32" name="テキスト ボックス 63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151264</xdr:rowOff>
    </xdr:from>
    <xdr:to>
      <xdr:col>23</xdr:col>
      <xdr:colOff>516889</xdr:colOff>
      <xdr:row>79</xdr:row>
      <xdr:rowOff>44450</xdr:rowOff>
    </xdr:to>
    <xdr:cxnSp macro="">
      <xdr:nvCxnSpPr>
        <xdr:cNvPr id="634" name="直線コネクタ 633"/>
        <xdr:cNvCxnSpPr/>
      </xdr:nvCxnSpPr>
      <xdr:spPr>
        <a:xfrm flipV="1">
          <a:off x="16317595" y="12324214"/>
          <a:ext cx="1269" cy="1264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65206</xdr:rowOff>
    </xdr:from>
    <xdr:ext cx="249299" cy="259045"/>
    <xdr:sp macro="" textlink="">
      <xdr:nvSpPr>
        <xdr:cNvPr id="635" name="災害復旧費最小値テキスト"/>
        <xdr:cNvSpPr txBox="1"/>
      </xdr:nvSpPr>
      <xdr:spPr>
        <a:xfrm>
          <a:off x="16370300" y="136097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36" name="直線コネクタ 635"/>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97941</xdr:rowOff>
    </xdr:from>
    <xdr:ext cx="534377" cy="259045"/>
    <xdr:sp macro="" textlink="">
      <xdr:nvSpPr>
        <xdr:cNvPr id="637" name="災害復旧費最大値テキスト"/>
        <xdr:cNvSpPr txBox="1"/>
      </xdr:nvSpPr>
      <xdr:spPr>
        <a:xfrm>
          <a:off x="16370300" y="12099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66,393</a:t>
          </a:r>
          <a:endParaRPr kumimoji="1" lang="ja-JP" altLang="en-US" sz="1000" b="1">
            <a:latin typeface="ＭＳ Ｐゴシック"/>
          </a:endParaRPr>
        </a:p>
      </xdr:txBody>
    </xdr:sp>
    <xdr:clientData/>
  </xdr:oneCellAnchor>
  <xdr:twoCellAnchor>
    <xdr:from>
      <xdr:col>23</xdr:col>
      <xdr:colOff>428625</xdr:colOff>
      <xdr:row>71</xdr:row>
      <xdr:rowOff>151264</xdr:rowOff>
    </xdr:from>
    <xdr:to>
      <xdr:col>23</xdr:col>
      <xdr:colOff>606425</xdr:colOff>
      <xdr:row>71</xdr:row>
      <xdr:rowOff>151264</xdr:rowOff>
    </xdr:to>
    <xdr:cxnSp macro="">
      <xdr:nvCxnSpPr>
        <xdr:cNvPr id="638" name="直線コネクタ 637"/>
        <xdr:cNvCxnSpPr/>
      </xdr:nvCxnSpPr>
      <xdr:spPr>
        <a:xfrm>
          <a:off x="16230600" y="12324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44450</xdr:rowOff>
    </xdr:from>
    <xdr:to>
      <xdr:col>23</xdr:col>
      <xdr:colOff>517525</xdr:colOff>
      <xdr:row>79</xdr:row>
      <xdr:rowOff>44450</xdr:rowOff>
    </xdr:to>
    <xdr:cxnSp macro="">
      <xdr:nvCxnSpPr>
        <xdr:cNvPr id="639" name="直線コネクタ 638"/>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154106</xdr:rowOff>
    </xdr:from>
    <xdr:ext cx="469744" cy="259045"/>
    <xdr:sp macro="" textlink="">
      <xdr:nvSpPr>
        <xdr:cNvPr id="640" name="災害復旧費平均値テキスト"/>
        <xdr:cNvSpPr txBox="1"/>
      </xdr:nvSpPr>
      <xdr:spPr>
        <a:xfrm>
          <a:off x="16370300" y="133557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1,778</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131229</xdr:rowOff>
    </xdr:from>
    <xdr:to>
      <xdr:col>23</xdr:col>
      <xdr:colOff>568325</xdr:colOff>
      <xdr:row>79</xdr:row>
      <xdr:rowOff>61379</xdr:rowOff>
    </xdr:to>
    <xdr:sp macro="" textlink="">
      <xdr:nvSpPr>
        <xdr:cNvPr id="641" name="フローチャート : 判断 640"/>
        <xdr:cNvSpPr/>
      </xdr:nvSpPr>
      <xdr:spPr>
        <a:xfrm>
          <a:off x="16268700" y="13504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44393</xdr:rowOff>
    </xdr:from>
    <xdr:to>
      <xdr:col>22</xdr:col>
      <xdr:colOff>365125</xdr:colOff>
      <xdr:row>79</xdr:row>
      <xdr:rowOff>44450</xdr:rowOff>
    </xdr:to>
    <xdr:cxnSp macro="">
      <xdr:nvCxnSpPr>
        <xdr:cNvPr id="642" name="直線コネクタ 641"/>
        <xdr:cNvCxnSpPr/>
      </xdr:nvCxnSpPr>
      <xdr:spPr>
        <a:xfrm>
          <a:off x="14592300" y="13588943"/>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146907</xdr:rowOff>
    </xdr:from>
    <xdr:to>
      <xdr:col>22</xdr:col>
      <xdr:colOff>415925</xdr:colOff>
      <xdr:row>79</xdr:row>
      <xdr:rowOff>77057</xdr:rowOff>
    </xdr:to>
    <xdr:sp macro="" textlink="">
      <xdr:nvSpPr>
        <xdr:cNvPr id="643" name="フローチャート : 判断 642"/>
        <xdr:cNvSpPr/>
      </xdr:nvSpPr>
      <xdr:spPr>
        <a:xfrm>
          <a:off x="15430500" y="13520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77</xdr:row>
      <xdr:rowOff>93584</xdr:rowOff>
    </xdr:from>
    <xdr:ext cx="378565" cy="259045"/>
    <xdr:sp macro="" textlink="">
      <xdr:nvSpPr>
        <xdr:cNvPr id="644" name="テキスト ボックス 643"/>
        <xdr:cNvSpPr txBox="1"/>
      </xdr:nvSpPr>
      <xdr:spPr>
        <a:xfrm>
          <a:off x="15292017" y="13295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644525</xdr:colOff>
      <xdr:row>79</xdr:row>
      <xdr:rowOff>44393</xdr:rowOff>
    </xdr:from>
    <xdr:to>
      <xdr:col>21</xdr:col>
      <xdr:colOff>161925</xdr:colOff>
      <xdr:row>79</xdr:row>
      <xdr:rowOff>44393</xdr:rowOff>
    </xdr:to>
    <xdr:cxnSp macro="">
      <xdr:nvCxnSpPr>
        <xdr:cNvPr id="645" name="直線コネクタ 644"/>
        <xdr:cNvCxnSpPr/>
      </xdr:nvCxnSpPr>
      <xdr:spPr>
        <a:xfrm>
          <a:off x="13703300" y="13588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139573</xdr:rowOff>
    </xdr:from>
    <xdr:to>
      <xdr:col>21</xdr:col>
      <xdr:colOff>212725</xdr:colOff>
      <xdr:row>79</xdr:row>
      <xdr:rowOff>69723</xdr:rowOff>
    </xdr:to>
    <xdr:sp macro="" textlink="">
      <xdr:nvSpPr>
        <xdr:cNvPr id="646" name="フローチャート : 判断 645"/>
        <xdr:cNvSpPr/>
      </xdr:nvSpPr>
      <xdr:spPr>
        <a:xfrm>
          <a:off x="14541500" y="13512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86250</xdr:rowOff>
    </xdr:from>
    <xdr:ext cx="469744" cy="259045"/>
    <xdr:sp macro="" textlink="">
      <xdr:nvSpPr>
        <xdr:cNvPr id="647" name="テキスト ボックス 646"/>
        <xdr:cNvSpPr txBox="1"/>
      </xdr:nvSpPr>
      <xdr:spPr>
        <a:xfrm>
          <a:off x="14357427" y="13287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1,340</a:t>
          </a:r>
          <a:endParaRPr kumimoji="1" lang="ja-JP" altLang="en-US" sz="1000" b="1">
            <a:solidFill>
              <a:srgbClr val="000080"/>
            </a:solidFill>
            <a:latin typeface="ＭＳ Ｐゴシック"/>
          </a:endParaRPr>
        </a:p>
      </xdr:txBody>
    </xdr:sp>
    <xdr:clientData/>
  </xdr:oneCellAnchor>
  <xdr:twoCellAnchor>
    <xdr:from>
      <xdr:col>18</xdr:col>
      <xdr:colOff>441325</xdr:colOff>
      <xdr:row>79</xdr:row>
      <xdr:rowOff>44393</xdr:rowOff>
    </xdr:from>
    <xdr:to>
      <xdr:col>19</xdr:col>
      <xdr:colOff>644525</xdr:colOff>
      <xdr:row>79</xdr:row>
      <xdr:rowOff>44393</xdr:rowOff>
    </xdr:to>
    <xdr:cxnSp macro="">
      <xdr:nvCxnSpPr>
        <xdr:cNvPr id="648" name="直線コネクタ 647"/>
        <xdr:cNvCxnSpPr/>
      </xdr:nvCxnSpPr>
      <xdr:spPr>
        <a:xfrm>
          <a:off x="12814300" y="13588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126391</xdr:rowOff>
    </xdr:from>
    <xdr:to>
      <xdr:col>20</xdr:col>
      <xdr:colOff>9525</xdr:colOff>
      <xdr:row>79</xdr:row>
      <xdr:rowOff>56541</xdr:rowOff>
    </xdr:to>
    <xdr:sp macro="" textlink="">
      <xdr:nvSpPr>
        <xdr:cNvPr id="649" name="フローチャート : 判断 648"/>
        <xdr:cNvSpPr/>
      </xdr:nvSpPr>
      <xdr:spPr>
        <a:xfrm>
          <a:off x="13652500" y="13499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73068</xdr:rowOff>
    </xdr:from>
    <xdr:ext cx="469744" cy="259045"/>
    <xdr:sp macro="" textlink="">
      <xdr:nvSpPr>
        <xdr:cNvPr id="650" name="テキスト ボックス 649"/>
        <xdr:cNvSpPr txBox="1"/>
      </xdr:nvSpPr>
      <xdr:spPr>
        <a:xfrm>
          <a:off x="13468427" y="13274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2,032</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104730</xdr:rowOff>
    </xdr:from>
    <xdr:to>
      <xdr:col>18</xdr:col>
      <xdr:colOff>492125</xdr:colOff>
      <xdr:row>79</xdr:row>
      <xdr:rowOff>34880</xdr:rowOff>
    </xdr:to>
    <xdr:sp macro="" textlink="">
      <xdr:nvSpPr>
        <xdr:cNvPr id="651" name="フローチャート : 判断 650"/>
        <xdr:cNvSpPr/>
      </xdr:nvSpPr>
      <xdr:spPr>
        <a:xfrm>
          <a:off x="12763500" y="1347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51407</xdr:rowOff>
    </xdr:from>
    <xdr:ext cx="469744" cy="259045"/>
    <xdr:sp macro="" textlink="">
      <xdr:nvSpPr>
        <xdr:cNvPr id="652" name="テキスト ボックス 651"/>
        <xdr:cNvSpPr txBox="1"/>
      </xdr:nvSpPr>
      <xdr:spPr>
        <a:xfrm>
          <a:off x="12579427" y="1325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3,169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3" name="テキスト ボックス 65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4" name="テキスト ボックス 65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5" name="テキスト ボックス 65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6" name="テキスト ボックス 65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7" name="テキスト ボックス 65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165100</xdr:rowOff>
    </xdr:from>
    <xdr:to>
      <xdr:col>23</xdr:col>
      <xdr:colOff>568325</xdr:colOff>
      <xdr:row>79</xdr:row>
      <xdr:rowOff>95250</xdr:rowOff>
    </xdr:to>
    <xdr:sp macro="" textlink="">
      <xdr:nvSpPr>
        <xdr:cNvPr id="658" name="円/楕円 657"/>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109656</xdr:rowOff>
    </xdr:from>
    <xdr:ext cx="249299" cy="259045"/>
    <xdr:sp macro="" textlink="">
      <xdr:nvSpPr>
        <xdr:cNvPr id="659" name="災害復旧費該当値テキスト"/>
        <xdr:cNvSpPr txBox="1"/>
      </xdr:nvSpPr>
      <xdr:spPr>
        <a:xfrm>
          <a:off x="16370300" y="134827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165100</xdr:rowOff>
    </xdr:from>
    <xdr:to>
      <xdr:col>22</xdr:col>
      <xdr:colOff>415925</xdr:colOff>
      <xdr:row>79</xdr:row>
      <xdr:rowOff>95250</xdr:rowOff>
    </xdr:to>
    <xdr:sp macro="" textlink="">
      <xdr:nvSpPr>
        <xdr:cNvPr id="660" name="円/楕円 659"/>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86377</xdr:rowOff>
    </xdr:from>
    <xdr:ext cx="249299" cy="259045"/>
    <xdr:sp macro="" textlink="">
      <xdr:nvSpPr>
        <xdr:cNvPr id="661" name="テキスト ボックス 660"/>
        <xdr:cNvSpPr txBox="1"/>
      </xdr:nvSpPr>
      <xdr:spPr>
        <a:xfrm>
          <a:off x="15356649"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165043</xdr:rowOff>
    </xdr:from>
    <xdr:to>
      <xdr:col>21</xdr:col>
      <xdr:colOff>212725</xdr:colOff>
      <xdr:row>79</xdr:row>
      <xdr:rowOff>95193</xdr:rowOff>
    </xdr:to>
    <xdr:sp macro="" textlink="">
      <xdr:nvSpPr>
        <xdr:cNvPr id="662" name="円/楕円 661"/>
        <xdr:cNvSpPr/>
      </xdr:nvSpPr>
      <xdr:spPr>
        <a:xfrm>
          <a:off x="14541500" y="1353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79</xdr:row>
      <xdr:rowOff>86320</xdr:rowOff>
    </xdr:from>
    <xdr:ext cx="249299" cy="259045"/>
    <xdr:sp macro="" textlink="">
      <xdr:nvSpPr>
        <xdr:cNvPr id="663" name="テキスト ボックス 662"/>
        <xdr:cNvSpPr txBox="1"/>
      </xdr:nvSpPr>
      <xdr:spPr>
        <a:xfrm>
          <a:off x="14467649" y="136308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165043</xdr:rowOff>
    </xdr:from>
    <xdr:to>
      <xdr:col>20</xdr:col>
      <xdr:colOff>9525</xdr:colOff>
      <xdr:row>79</xdr:row>
      <xdr:rowOff>95193</xdr:rowOff>
    </xdr:to>
    <xdr:sp macro="" textlink="">
      <xdr:nvSpPr>
        <xdr:cNvPr id="664" name="円/楕円 663"/>
        <xdr:cNvSpPr/>
      </xdr:nvSpPr>
      <xdr:spPr>
        <a:xfrm>
          <a:off x="13652500" y="1353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79</xdr:row>
      <xdr:rowOff>86320</xdr:rowOff>
    </xdr:from>
    <xdr:ext cx="249299" cy="259045"/>
    <xdr:sp macro="" textlink="">
      <xdr:nvSpPr>
        <xdr:cNvPr id="665" name="テキスト ボックス 664"/>
        <xdr:cNvSpPr txBox="1"/>
      </xdr:nvSpPr>
      <xdr:spPr>
        <a:xfrm>
          <a:off x="13578649" y="136308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165043</xdr:rowOff>
    </xdr:from>
    <xdr:to>
      <xdr:col>18</xdr:col>
      <xdr:colOff>492125</xdr:colOff>
      <xdr:row>79</xdr:row>
      <xdr:rowOff>95193</xdr:rowOff>
    </xdr:to>
    <xdr:sp macro="" textlink="">
      <xdr:nvSpPr>
        <xdr:cNvPr id="666" name="円/楕円 665"/>
        <xdr:cNvSpPr/>
      </xdr:nvSpPr>
      <xdr:spPr>
        <a:xfrm>
          <a:off x="12763500" y="1353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79</xdr:row>
      <xdr:rowOff>86320</xdr:rowOff>
    </xdr:from>
    <xdr:ext cx="249299" cy="259045"/>
    <xdr:sp macro="" textlink="">
      <xdr:nvSpPr>
        <xdr:cNvPr id="667" name="テキスト ボックス 666"/>
        <xdr:cNvSpPr txBox="1"/>
      </xdr:nvSpPr>
      <xdr:spPr>
        <a:xfrm>
          <a:off x="12689649" y="136308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8" name="正方形/長方形 66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9" name="正方形/長方形 66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70" name="正方形/長方形 66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48/100</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71" name="正方形/長方形 67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72" name="正方形/長方形 67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3" name="正方形/長方形 67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4" name="正方形/長方形 67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40,781</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5" name="正方形/長方形 67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6" name="テキスト ボックス 67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7" name="直線コネクタ 67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78" name="直線コネクタ 677"/>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79" name="テキスト ボックス 678"/>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80" name="直線コネクタ 679"/>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81" name="テキスト ボックス 680"/>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82" name="直線コネクタ 681"/>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83" name="テキスト ボックス 682"/>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84" name="直線コネクタ 683"/>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85" name="テキスト ボックス 684"/>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86" name="直線コネクタ 685"/>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21970</xdr:rowOff>
    </xdr:from>
    <xdr:ext cx="595419" cy="259045"/>
    <xdr:sp macro="" textlink="">
      <xdr:nvSpPr>
        <xdr:cNvPr id="687" name="テキスト ボックス 686"/>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88" name="直線コネクタ 687"/>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89" name="テキスト ボックス 688"/>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90" name="直線コネクタ 68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91" name="テキスト ボックス 69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9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50426</xdr:rowOff>
    </xdr:from>
    <xdr:to>
      <xdr:col>23</xdr:col>
      <xdr:colOff>516889</xdr:colOff>
      <xdr:row>98</xdr:row>
      <xdr:rowOff>106139</xdr:rowOff>
    </xdr:to>
    <xdr:cxnSp macro="">
      <xdr:nvCxnSpPr>
        <xdr:cNvPr id="693" name="直線コネクタ 692"/>
        <xdr:cNvCxnSpPr/>
      </xdr:nvCxnSpPr>
      <xdr:spPr>
        <a:xfrm flipV="1">
          <a:off x="16317595" y="15652376"/>
          <a:ext cx="1269" cy="1255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109966</xdr:rowOff>
    </xdr:from>
    <xdr:ext cx="534377" cy="259045"/>
    <xdr:sp macro="" textlink="">
      <xdr:nvSpPr>
        <xdr:cNvPr id="694" name="公債費最小値テキスト"/>
        <xdr:cNvSpPr txBox="1"/>
      </xdr:nvSpPr>
      <xdr:spPr>
        <a:xfrm>
          <a:off x="16370300" y="1691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15,083</a:t>
          </a:r>
          <a:endParaRPr kumimoji="1" lang="ja-JP" altLang="en-US" sz="1000" b="1">
            <a:latin typeface="ＭＳ Ｐゴシック"/>
          </a:endParaRPr>
        </a:p>
      </xdr:txBody>
    </xdr:sp>
    <xdr:clientData/>
  </xdr:oneCellAnchor>
  <xdr:twoCellAnchor>
    <xdr:from>
      <xdr:col>23</xdr:col>
      <xdr:colOff>428625</xdr:colOff>
      <xdr:row>98</xdr:row>
      <xdr:rowOff>106139</xdr:rowOff>
    </xdr:from>
    <xdr:to>
      <xdr:col>23</xdr:col>
      <xdr:colOff>606425</xdr:colOff>
      <xdr:row>98</xdr:row>
      <xdr:rowOff>106139</xdr:rowOff>
    </xdr:to>
    <xdr:cxnSp macro="">
      <xdr:nvCxnSpPr>
        <xdr:cNvPr id="695" name="直線コネクタ 694"/>
        <xdr:cNvCxnSpPr/>
      </xdr:nvCxnSpPr>
      <xdr:spPr>
        <a:xfrm>
          <a:off x="16230600" y="1690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168553</xdr:rowOff>
    </xdr:from>
    <xdr:ext cx="599010" cy="259045"/>
    <xdr:sp macro="" textlink="">
      <xdr:nvSpPr>
        <xdr:cNvPr id="696" name="公債費最大値テキスト"/>
        <xdr:cNvSpPr txBox="1"/>
      </xdr:nvSpPr>
      <xdr:spPr>
        <a:xfrm>
          <a:off x="16370300" y="15427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130,451</a:t>
          </a:r>
          <a:endParaRPr kumimoji="1" lang="ja-JP" altLang="en-US" sz="1000" b="1">
            <a:latin typeface="ＭＳ Ｐゴシック"/>
          </a:endParaRPr>
        </a:p>
      </xdr:txBody>
    </xdr:sp>
    <xdr:clientData/>
  </xdr:oneCellAnchor>
  <xdr:twoCellAnchor>
    <xdr:from>
      <xdr:col>23</xdr:col>
      <xdr:colOff>428625</xdr:colOff>
      <xdr:row>91</xdr:row>
      <xdr:rowOff>50426</xdr:rowOff>
    </xdr:from>
    <xdr:to>
      <xdr:col>23</xdr:col>
      <xdr:colOff>606425</xdr:colOff>
      <xdr:row>91</xdr:row>
      <xdr:rowOff>50426</xdr:rowOff>
    </xdr:to>
    <xdr:cxnSp macro="">
      <xdr:nvCxnSpPr>
        <xdr:cNvPr id="697" name="直線コネクタ 696"/>
        <xdr:cNvCxnSpPr/>
      </xdr:nvCxnSpPr>
      <xdr:spPr>
        <a:xfrm>
          <a:off x="16230600" y="15652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130414</xdr:rowOff>
    </xdr:from>
    <xdr:to>
      <xdr:col>23</xdr:col>
      <xdr:colOff>517525</xdr:colOff>
      <xdr:row>97</xdr:row>
      <xdr:rowOff>137959</xdr:rowOff>
    </xdr:to>
    <xdr:cxnSp macro="">
      <xdr:nvCxnSpPr>
        <xdr:cNvPr id="698" name="直線コネクタ 697"/>
        <xdr:cNvCxnSpPr/>
      </xdr:nvCxnSpPr>
      <xdr:spPr>
        <a:xfrm>
          <a:off x="15481300" y="16761064"/>
          <a:ext cx="838200" cy="7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68277</xdr:rowOff>
    </xdr:from>
    <xdr:ext cx="534377" cy="259045"/>
    <xdr:sp macro="" textlink="">
      <xdr:nvSpPr>
        <xdr:cNvPr id="699" name="公債費平均値テキスト"/>
        <xdr:cNvSpPr txBox="1"/>
      </xdr:nvSpPr>
      <xdr:spPr>
        <a:xfrm>
          <a:off x="16370300" y="165274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31,746</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45400</xdr:rowOff>
    </xdr:from>
    <xdr:to>
      <xdr:col>23</xdr:col>
      <xdr:colOff>568325</xdr:colOff>
      <xdr:row>97</xdr:row>
      <xdr:rowOff>147000</xdr:rowOff>
    </xdr:to>
    <xdr:sp macro="" textlink="">
      <xdr:nvSpPr>
        <xdr:cNvPr id="700" name="フローチャート : 判断 699"/>
        <xdr:cNvSpPr/>
      </xdr:nvSpPr>
      <xdr:spPr>
        <a:xfrm>
          <a:off x="16268700" y="1667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108795</xdr:rowOff>
    </xdr:from>
    <xdr:to>
      <xdr:col>22</xdr:col>
      <xdr:colOff>365125</xdr:colOff>
      <xdr:row>97</xdr:row>
      <xdr:rowOff>130414</xdr:rowOff>
    </xdr:to>
    <xdr:cxnSp macro="">
      <xdr:nvCxnSpPr>
        <xdr:cNvPr id="701" name="直線コネクタ 700"/>
        <xdr:cNvCxnSpPr/>
      </xdr:nvCxnSpPr>
      <xdr:spPr>
        <a:xfrm>
          <a:off x="14592300" y="16739445"/>
          <a:ext cx="889000" cy="2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67335</xdr:rowOff>
    </xdr:from>
    <xdr:to>
      <xdr:col>22</xdr:col>
      <xdr:colOff>415925</xdr:colOff>
      <xdr:row>97</xdr:row>
      <xdr:rowOff>168935</xdr:rowOff>
    </xdr:to>
    <xdr:sp macro="" textlink="">
      <xdr:nvSpPr>
        <xdr:cNvPr id="702" name="フローチャート : 判断 701"/>
        <xdr:cNvSpPr/>
      </xdr:nvSpPr>
      <xdr:spPr>
        <a:xfrm>
          <a:off x="15430500" y="1669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14012</xdr:rowOff>
    </xdr:from>
    <xdr:ext cx="534377" cy="259045"/>
    <xdr:sp macro="" textlink="">
      <xdr:nvSpPr>
        <xdr:cNvPr id="703" name="テキスト ボックス 702"/>
        <xdr:cNvSpPr txBox="1"/>
      </xdr:nvSpPr>
      <xdr:spPr>
        <a:xfrm>
          <a:off x="15214111" y="16473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29,731</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66613</xdr:rowOff>
    </xdr:from>
    <xdr:to>
      <xdr:col>21</xdr:col>
      <xdr:colOff>161925</xdr:colOff>
      <xdr:row>97</xdr:row>
      <xdr:rowOff>108795</xdr:rowOff>
    </xdr:to>
    <xdr:cxnSp macro="">
      <xdr:nvCxnSpPr>
        <xdr:cNvPr id="704" name="直線コネクタ 703"/>
        <xdr:cNvCxnSpPr/>
      </xdr:nvCxnSpPr>
      <xdr:spPr>
        <a:xfrm>
          <a:off x="13703300" y="16697263"/>
          <a:ext cx="889000" cy="42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18197</xdr:rowOff>
    </xdr:from>
    <xdr:to>
      <xdr:col>21</xdr:col>
      <xdr:colOff>212725</xdr:colOff>
      <xdr:row>97</xdr:row>
      <xdr:rowOff>119797</xdr:rowOff>
    </xdr:to>
    <xdr:sp macro="" textlink="">
      <xdr:nvSpPr>
        <xdr:cNvPr id="705" name="フローチャート : 判断 704"/>
        <xdr:cNvSpPr/>
      </xdr:nvSpPr>
      <xdr:spPr>
        <a:xfrm>
          <a:off x="14541500" y="16648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136324</xdr:rowOff>
    </xdr:from>
    <xdr:ext cx="534377" cy="259045"/>
    <xdr:sp macro="" textlink="">
      <xdr:nvSpPr>
        <xdr:cNvPr id="706" name="テキスト ボックス 705"/>
        <xdr:cNvSpPr txBox="1"/>
      </xdr:nvSpPr>
      <xdr:spPr>
        <a:xfrm>
          <a:off x="14325111" y="16424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34,245</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57807</xdr:rowOff>
    </xdr:from>
    <xdr:to>
      <xdr:col>19</xdr:col>
      <xdr:colOff>644525</xdr:colOff>
      <xdr:row>97</xdr:row>
      <xdr:rowOff>66613</xdr:rowOff>
    </xdr:to>
    <xdr:cxnSp macro="">
      <xdr:nvCxnSpPr>
        <xdr:cNvPr id="707" name="直線コネクタ 706"/>
        <xdr:cNvCxnSpPr/>
      </xdr:nvCxnSpPr>
      <xdr:spPr>
        <a:xfrm>
          <a:off x="12814300" y="16688457"/>
          <a:ext cx="889000" cy="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15367</xdr:rowOff>
    </xdr:from>
    <xdr:to>
      <xdr:col>20</xdr:col>
      <xdr:colOff>9525</xdr:colOff>
      <xdr:row>97</xdr:row>
      <xdr:rowOff>116967</xdr:rowOff>
    </xdr:to>
    <xdr:sp macro="" textlink="">
      <xdr:nvSpPr>
        <xdr:cNvPr id="708" name="フローチャート : 判断 707"/>
        <xdr:cNvSpPr/>
      </xdr:nvSpPr>
      <xdr:spPr>
        <a:xfrm>
          <a:off x="13652500" y="1664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133494</xdr:rowOff>
    </xdr:from>
    <xdr:ext cx="534377" cy="259045"/>
    <xdr:sp macro="" textlink="">
      <xdr:nvSpPr>
        <xdr:cNvPr id="709" name="テキスト ボックス 708"/>
        <xdr:cNvSpPr txBox="1"/>
      </xdr:nvSpPr>
      <xdr:spPr>
        <a:xfrm>
          <a:off x="13436111" y="1642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34,505</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169290</xdr:rowOff>
    </xdr:from>
    <xdr:to>
      <xdr:col>18</xdr:col>
      <xdr:colOff>492125</xdr:colOff>
      <xdr:row>97</xdr:row>
      <xdr:rowOff>99440</xdr:rowOff>
    </xdr:to>
    <xdr:sp macro="" textlink="">
      <xdr:nvSpPr>
        <xdr:cNvPr id="710" name="フローチャート : 判断 709"/>
        <xdr:cNvSpPr/>
      </xdr:nvSpPr>
      <xdr:spPr>
        <a:xfrm>
          <a:off x="12763500" y="1662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115967</xdr:rowOff>
    </xdr:from>
    <xdr:ext cx="534377" cy="259045"/>
    <xdr:sp macro="" textlink="">
      <xdr:nvSpPr>
        <xdr:cNvPr id="711" name="テキスト ボックス 710"/>
        <xdr:cNvSpPr txBox="1"/>
      </xdr:nvSpPr>
      <xdr:spPr>
        <a:xfrm>
          <a:off x="12547111" y="16403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36,115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12" name="テキスト ボックス 71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13" name="テキスト ボックス 71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4" name="テキスト ボックス 71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5" name="テキスト ボックス 71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6" name="テキスト ボックス 71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97</xdr:row>
      <xdr:rowOff>87159</xdr:rowOff>
    </xdr:from>
    <xdr:to>
      <xdr:col>23</xdr:col>
      <xdr:colOff>568325</xdr:colOff>
      <xdr:row>98</xdr:row>
      <xdr:rowOff>17309</xdr:rowOff>
    </xdr:to>
    <xdr:sp macro="" textlink="">
      <xdr:nvSpPr>
        <xdr:cNvPr id="717" name="円/楕円 716"/>
        <xdr:cNvSpPr/>
      </xdr:nvSpPr>
      <xdr:spPr>
        <a:xfrm>
          <a:off x="16268700" y="1671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65586</xdr:rowOff>
    </xdr:from>
    <xdr:ext cx="534377" cy="259045"/>
    <xdr:sp macro="" textlink="">
      <xdr:nvSpPr>
        <xdr:cNvPr id="718" name="公債費該当値テキスト"/>
        <xdr:cNvSpPr txBox="1"/>
      </xdr:nvSpPr>
      <xdr:spPr>
        <a:xfrm>
          <a:off x="16370300" y="16696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27,910</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79614</xdr:rowOff>
    </xdr:from>
    <xdr:to>
      <xdr:col>22</xdr:col>
      <xdr:colOff>415925</xdr:colOff>
      <xdr:row>98</xdr:row>
      <xdr:rowOff>9764</xdr:rowOff>
    </xdr:to>
    <xdr:sp macro="" textlink="">
      <xdr:nvSpPr>
        <xdr:cNvPr id="719" name="円/楕円 718"/>
        <xdr:cNvSpPr/>
      </xdr:nvSpPr>
      <xdr:spPr>
        <a:xfrm>
          <a:off x="15430500" y="1671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891</xdr:rowOff>
    </xdr:from>
    <xdr:ext cx="534377" cy="259045"/>
    <xdr:sp macro="" textlink="">
      <xdr:nvSpPr>
        <xdr:cNvPr id="720" name="テキスト ボックス 719"/>
        <xdr:cNvSpPr txBox="1"/>
      </xdr:nvSpPr>
      <xdr:spPr>
        <a:xfrm>
          <a:off x="15214111" y="1680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28,603</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57995</xdr:rowOff>
    </xdr:from>
    <xdr:to>
      <xdr:col>21</xdr:col>
      <xdr:colOff>212725</xdr:colOff>
      <xdr:row>97</xdr:row>
      <xdr:rowOff>159595</xdr:rowOff>
    </xdr:to>
    <xdr:sp macro="" textlink="">
      <xdr:nvSpPr>
        <xdr:cNvPr id="721" name="円/楕円 720"/>
        <xdr:cNvSpPr/>
      </xdr:nvSpPr>
      <xdr:spPr>
        <a:xfrm>
          <a:off x="14541500" y="1668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150722</xdr:rowOff>
    </xdr:from>
    <xdr:ext cx="534377" cy="259045"/>
    <xdr:sp macro="" textlink="">
      <xdr:nvSpPr>
        <xdr:cNvPr id="722" name="テキスト ボックス 721"/>
        <xdr:cNvSpPr txBox="1"/>
      </xdr:nvSpPr>
      <xdr:spPr>
        <a:xfrm>
          <a:off x="14325111" y="16781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30,589</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15813</xdr:rowOff>
    </xdr:from>
    <xdr:to>
      <xdr:col>20</xdr:col>
      <xdr:colOff>9525</xdr:colOff>
      <xdr:row>97</xdr:row>
      <xdr:rowOff>117413</xdr:rowOff>
    </xdr:to>
    <xdr:sp macro="" textlink="">
      <xdr:nvSpPr>
        <xdr:cNvPr id="723" name="円/楕円 722"/>
        <xdr:cNvSpPr/>
      </xdr:nvSpPr>
      <xdr:spPr>
        <a:xfrm>
          <a:off x="13652500" y="1664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108540</xdr:rowOff>
    </xdr:from>
    <xdr:ext cx="534377" cy="259045"/>
    <xdr:sp macro="" textlink="">
      <xdr:nvSpPr>
        <xdr:cNvPr id="724" name="テキスト ボックス 723"/>
        <xdr:cNvSpPr txBox="1"/>
      </xdr:nvSpPr>
      <xdr:spPr>
        <a:xfrm>
          <a:off x="13436111" y="16739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34,464</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7007</xdr:rowOff>
    </xdr:from>
    <xdr:to>
      <xdr:col>18</xdr:col>
      <xdr:colOff>492125</xdr:colOff>
      <xdr:row>97</xdr:row>
      <xdr:rowOff>108607</xdr:rowOff>
    </xdr:to>
    <xdr:sp macro="" textlink="">
      <xdr:nvSpPr>
        <xdr:cNvPr id="725" name="円/楕円 724"/>
        <xdr:cNvSpPr/>
      </xdr:nvSpPr>
      <xdr:spPr>
        <a:xfrm>
          <a:off x="12763500" y="1663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99734</xdr:rowOff>
    </xdr:from>
    <xdr:ext cx="534377" cy="259045"/>
    <xdr:sp macro="" textlink="">
      <xdr:nvSpPr>
        <xdr:cNvPr id="726" name="テキスト ボックス 725"/>
        <xdr:cNvSpPr txBox="1"/>
      </xdr:nvSpPr>
      <xdr:spPr>
        <a:xfrm>
          <a:off x="12547111" y="16730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35,273</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7" name="正方形/長方形 72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8" name="正方形/長方形 72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9" name="正方形/長方形 72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6/100</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30" name="正方形/長方形 72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31" name="正方形/長方形 73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32" name="正方形/長方形 73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33" name="正方形/長方形 73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1,956</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4" name="正方形/長方形 73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5" name="テキスト ボックス 73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6" name="直線コネクタ 73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7" name="直線コネクタ 73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8" name="テキスト ボックス 73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9" name="直線コネクタ 73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40" name="テキスト ボックス 73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41" name="直線コネクタ 74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42" name="テキスト ボックス 74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43" name="直線コネクタ 74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44" name="テキスト ボックス 74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45" name="直線コネクタ 74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46" name="テキスト ボックス 74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7" name="直線コネクタ 74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8" name="テキスト ボックス 74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116078</xdr:rowOff>
    </xdr:from>
    <xdr:to>
      <xdr:col>32</xdr:col>
      <xdr:colOff>186689</xdr:colOff>
      <xdr:row>39</xdr:row>
      <xdr:rowOff>44450</xdr:rowOff>
    </xdr:to>
    <xdr:cxnSp macro="">
      <xdr:nvCxnSpPr>
        <xdr:cNvPr id="750" name="直線コネクタ 749"/>
        <xdr:cNvCxnSpPr/>
      </xdr:nvCxnSpPr>
      <xdr:spPr>
        <a:xfrm flipV="1">
          <a:off x="22159595" y="5259578"/>
          <a:ext cx="1269" cy="1471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76979</xdr:rowOff>
    </xdr:from>
    <xdr:ext cx="249299" cy="259045"/>
    <xdr:sp macro="" textlink="">
      <xdr:nvSpPr>
        <xdr:cNvPr id="751" name="諸支出金最小値テキスト"/>
        <xdr:cNvSpPr txBox="1"/>
      </xdr:nvSpPr>
      <xdr:spPr>
        <a:xfrm>
          <a:off x="22212300" y="67635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52" name="直線コネクタ 75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62755</xdr:rowOff>
    </xdr:from>
    <xdr:ext cx="469744" cy="259045"/>
    <xdr:sp macro="" textlink="">
      <xdr:nvSpPr>
        <xdr:cNvPr id="753" name="諸支出金最大値テキスト"/>
        <xdr:cNvSpPr txBox="1"/>
      </xdr:nvSpPr>
      <xdr:spPr>
        <a:xfrm>
          <a:off x="22212300" y="503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3,862</a:t>
          </a:r>
          <a:endParaRPr kumimoji="1" lang="ja-JP" altLang="en-US" sz="1000" b="1">
            <a:latin typeface="ＭＳ Ｐゴシック"/>
          </a:endParaRPr>
        </a:p>
      </xdr:txBody>
    </xdr:sp>
    <xdr:clientData/>
  </xdr:oneCellAnchor>
  <xdr:twoCellAnchor>
    <xdr:from>
      <xdr:col>32</xdr:col>
      <xdr:colOff>98425</xdr:colOff>
      <xdr:row>30</xdr:row>
      <xdr:rowOff>116078</xdr:rowOff>
    </xdr:from>
    <xdr:to>
      <xdr:col>32</xdr:col>
      <xdr:colOff>276225</xdr:colOff>
      <xdr:row>30</xdr:row>
      <xdr:rowOff>116078</xdr:rowOff>
    </xdr:to>
    <xdr:cxnSp macro="">
      <xdr:nvCxnSpPr>
        <xdr:cNvPr id="754" name="直線コネクタ 753"/>
        <xdr:cNvCxnSpPr/>
      </xdr:nvCxnSpPr>
      <xdr:spPr>
        <a:xfrm>
          <a:off x="22072600" y="5259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55" name="直線コネクタ 75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165879</xdr:rowOff>
    </xdr:from>
    <xdr:ext cx="313932" cy="259045"/>
    <xdr:sp macro="" textlink="">
      <xdr:nvSpPr>
        <xdr:cNvPr id="756" name="諸支出金平均値テキスト"/>
        <xdr:cNvSpPr txBox="1"/>
      </xdr:nvSpPr>
      <xdr:spPr>
        <a:xfrm>
          <a:off x="22212300" y="650952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143002</xdr:rowOff>
    </xdr:from>
    <xdr:to>
      <xdr:col>32</xdr:col>
      <xdr:colOff>238125</xdr:colOff>
      <xdr:row>39</xdr:row>
      <xdr:rowOff>73152</xdr:rowOff>
    </xdr:to>
    <xdr:sp macro="" textlink="">
      <xdr:nvSpPr>
        <xdr:cNvPr id="757" name="フローチャート : 判断 756"/>
        <xdr:cNvSpPr/>
      </xdr:nvSpPr>
      <xdr:spPr>
        <a:xfrm>
          <a:off x="22110700" y="6658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8" name="直線コネクタ 75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138049</xdr:rowOff>
    </xdr:from>
    <xdr:to>
      <xdr:col>31</xdr:col>
      <xdr:colOff>85725</xdr:colOff>
      <xdr:row>39</xdr:row>
      <xdr:rowOff>68199</xdr:rowOff>
    </xdr:to>
    <xdr:sp macro="" textlink="">
      <xdr:nvSpPr>
        <xdr:cNvPr id="759" name="フローチャート : 判断 758"/>
        <xdr:cNvSpPr/>
      </xdr:nvSpPr>
      <xdr:spPr>
        <a:xfrm>
          <a:off x="21272500" y="6653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37</xdr:row>
      <xdr:rowOff>84726</xdr:rowOff>
    </xdr:from>
    <xdr:ext cx="313932" cy="259045"/>
    <xdr:sp macro="" textlink="">
      <xdr:nvSpPr>
        <xdr:cNvPr id="760" name="テキスト ボックス 759"/>
        <xdr:cNvSpPr txBox="1"/>
      </xdr:nvSpPr>
      <xdr:spPr>
        <a:xfrm>
          <a:off x="21166333" y="64283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61" name="直線コネクタ 76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104140</xdr:rowOff>
    </xdr:from>
    <xdr:to>
      <xdr:col>29</xdr:col>
      <xdr:colOff>568325</xdr:colOff>
      <xdr:row>39</xdr:row>
      <xdr:rowOff>34290</xdr:rowOff>
    </xdr:to>
    <xdr:sp macro="" textlink="">
      <xdr:nvSpPr>
        <xdr:cNvPr id="762" name="フローチャート : 判断 761"/>
        <xdr:cNvSpPr/>
      </xdr:nvSpPr>
      <xdr:spPr>
        <a:xfrm>
          <a:off x="20383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50817</xdr:rowOff>
    </xdr:from>
    <xdr:ext cx="378565" cy="259045"/>
    <xdr:sp macro="" textlink="">
      <xdr:nvSpPr>
        <xdr:cNvPr id="763" name="テキスト ボックス 762"/>
        <xdr:cNvSpPr txBox="1"/>
      </xdr:nvSpPr>
      <xdr:spPr>
        <a:xfrm>
          <a:off x="20245017" y="6394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64" name="直線コネクタ 76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76327</xdr:rowOff>
    </xdr:from>
    <xdr:to>
      <xdr:col>28</xdr:col>
      <xdr:colOff>365125</xdr:colOff>
      <xdr:row>39</xdr:row>
      <xdr:rowOff>6477</xdr:rowOff>
    </xdr:to>
    <xdr:sp macro="" textlink="">
      <xdr:nvSpPr>
        <xdr:cNvPr id="765" name="フローチャート : 判断 764"/>
        <xdr:cNvSpPr/>
      </xdr:nvSpPr>
      <xdr:spPr>
        <a:xfrm>
          <a:off x="19494500" y="659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23004</xdr:rowOff>
    </xdr:from>
    <xdr:ext cx="378565" cy="259045"/>
    <xdr:sp macro="" textlink="">
      <xdr:nvSpPr>
        <xdr:cNvPr id="766" name="テキスト ボックス 765"/>
        <xdr:cNvSpPr txBox="1"/>
      </xdr:nvSpPr>
      <xdr:spPr>
        <a:xfrm>
          <a:off x="19356017" y="6366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233</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89662</xdr:rowOff>
    </xdr:from>
    <xdr:to>
      <xdr:col>27</xdr:col>
      <xdr:colOff>161925</xdr:colOff>
      <xdr:row>39</xdr:row>
      <xdr:rowOff>19812</xdr:rowOff>
    </xdr:to>
    <xdr:sp macro="" textlink="">
      <xdr:nvSpPr>
        <xdr:cNvPr id="767" name="フローチャート : 判断 766"/>
        <xdr:cNvSpPr/>
      </xdr:nvSpPr>
      <xdr:spPr>
        <a:xfrm>
          <a:off x="18605500" y="6604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36339</xdr:rowOff>
    </xdr:from>
    <xdr:ext cx="378565" cy="259045"/>
    <xdr:sp macro="" textlink="">
      <xdr:nvSpPr>
        <xdr:cNvPr id="768" name="テキスト ボックス 767"/>
        <xdr:cNvSpPr txBox="1"/>
      </xdr:nvSpPr>
      <xdr:spPr>
        <a:xfrm>
          <a:off x="18467017" y="6379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198</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9" name="テキスト ボックス 76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70" name="テキスト ボックス 76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71" name="テキスト ボックス 77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72" name="テキスト ボックス 77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73" name="テキスト ボックス 77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74" name="円/楕円 77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121429</xdr:rowOff>
    </xdr:from>
    <xdr:ext cx="249299" cy="259045"/>
    <xdr:sp macro="" textlink="">
      <xdr:nvSpPr>
        <xdr:cNvPr id="775" name="諸支出金該当値テキスト"/>
        <xdr:cNvSpPr txBox="1"/>
      </xdr:nvSpPr>
      <xdr:spPr>
        <a:xfrm>
          <a:off x="22212300" y="66365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76" name="円/楕円 77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77" name="テキスト ボックス 77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8" name="円/楕円 77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79" name="テキスト ボックス 77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80" name="円/楕円 77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81" name="テキスト ボックス 78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82" name="円/楕円 78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83" name="テキスト ボックス 78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4" name="正方形/長方形 78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5" name="正方形/長方形 78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6" name="正方形/長方形 78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1/100</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7" name="正方形/長方形 78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8" name="正方形/長方形 78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9" name="正方形/長方形 78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90" name="正方形/長方形 78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91" name="正方形/長方形 79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92" name="テキスト ボックス 79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93" name="直線コネクタ 79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94" name="直線コネクタ 79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95" name="テキスト ボックス 79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6" name="直線コネクタ 79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7" name="テキスト ボックス 79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9" name="直線コネクタ 79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80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1" name="直線コネクタ 80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80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3" name="直線コネクタ 80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804" name="直線コネクタ 80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80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6" name="フローチャート : 判断 80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7" name="直線コネクタ 80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8" name="フローチャート : 判断 80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9" name="テキスト ボックス 80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10" name="直線コネクタ 80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11" name="フローチャート : 判断 81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12" name="テキスト ボックス 81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13" name="直線コネクタ 81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14" name="フローチャート : 判断 81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15" name="テキスト ボックス 81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6" name="フローチャート : 判断 81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7" name="テキスト ボックス 81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8" name="テキスト ボックス 81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9" name="テキスト ボックス 81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20" name="テキスト ボックス 81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21" name="テキスト ボックス 82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2" name="テキスト ボックス 82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23" name="円/楕円 82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2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25" name="円/楕円 82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26" name="テキスト ボックス 82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7" name="円/楕円 82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8" name="テキスト ボックス 82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9" name="円/楕円 82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30" name="テキスト ボックス 82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31" name="円/楕円 83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32" name="テキスト ボックス 83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3" name="正方形/長方形 8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4" name="正方形/長方形 83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5" name="テキスト ボックス 83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総務費は公共施設等総合管理計画推進基金積立金やまちづくり寄附金推進事業により、大幅に増加している。</a:t>
          </a:r>
          <a:endParaRPr kumimoji="1" lang="en-US" altLang="ja-JP" sz="1300">
            <a:latin typeface="ＭＳ Ｐゴシック"/>
          </a:endParaRPr>
        </a:p>
        <a:p>
          <a:r>
            <a:rPr kumimoji="1" lang="ja-JP" altLang="en-US" sz="1300">
              <a:latin typeface="ＭＳ Ｐゴシック"/>
            </a:rPr>
            <a:t>　民生費は、障がい者自立支援等給付費や身体障がい者更生医療給付費などが増加しているが、地域生活支援事業給付費などが減少していることにより昨年度より減額している。しかし、高齢化や障がい者等に対する給付対象者の増加が今後見込まれるため、増えていくものと思われる。</a:t>
          </a:r>
        </a:p>
        <a:p>
          <a:r>
            <a:rPr kumimoji="1" lang="ja-JP" altLang="en-US" sz="1300">
              <a:latin typeface="ＭＳ Ｐゴシック"/>
            </a:rPr>
            <a:t>　土木費は駅前広場整備事業、鍛冶屋ガード拡幅事業により今年度増額している。</a:t>
          </a:r>
        </a:p>
        <a:p>
          <a:r>
            <a:rPr kumimoji="1" lang="ja-JP" altLang="en-US" sz="1300">
              <a:latin typeface="ＭＳ Ｐゴシック"/>
            </a:rPr>
            <a:t>　公債費については今後、臨時財政対策債、退職手当債等の償還が本格化し、増加が見込まれる。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神奈川県湯河原町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財政調整基金残高比率は、基金の取崩しを行わなかったことなどに伴い増加した。 </a:t>
          </a:r>
        </a:p>
        <a:p>
          <a:r>
            <a:rPr kumimoji="1" lang="ja-JP" altLang="en-US" sz="1400">
              <a:latin typeface="ＭＳ ゴシック" pitchFamily="49" charset="-128"/>
              <a:ea typeface="ＭＳ ゴシック" pitchFamily="49" charset="-128"/>
            </a:rPr>
            <a:t>実質収支額及び実質単年度収支は、繰越財源が増加したため減少した。 </a:t>
          </a:r>
        </a:p>
        <a:p>
          <a:endParaRPr kumimoji="1" lang="ja-JP" altLang="en-US"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神奈川県湯河原町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年度は、</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年度に引き続き全会計で黒字となった。</a:t>
          </a:r>
        </a:p>
        <a:p>
          <a:r>
            <a:rPr kumimoji="1" lang="ja-JP" altLang="en-US" sz="1400">
              <a:latin typeface="ＭＳ ゴシック" pitchFamily="49" charset="-128"/>
              <a:ea typeface="ＭＳ ゴシック" pitchFamily="49" charset="-128"/>
            </a:rPr>
            <a:t>　一般会計においては、普通交付税などの減少に伴い標準財政規模比が</a:t>
          </a:r>
          <a:r>
            <a:rPr kumimoji="1" lang="en-US" altLang="ja-JP" sz="1400">
              <a:latin typeface="ＭＳ ゴシック" pitchFamily="49" charset="-128"/>
              <a:ea typeface="ＭＳ ゴシック" pitchFamily="49" charset="-128"/>
            </a:rPr>
            <a:t>0.7</a:t>
          </a:r>
          <a:r>
            <a:rPr kumimoji="1" lang="ja-JP" altLang="en-US" sz="1400">
              <a:latin typeface="ＭＳ ゴシック" pitchFamily="49" charset="-128"/>
              <a:ea typeface="ＭＳ ゴシック" pitchFamily="49" charset="-128"/>
            </a:rPr>
            <a:t>ポイント減少した。</a:t>
          </a:r>
        </a:p>
        <a:p>
          <a:r>
            <a:rPr kumimoji="1" lang="ja-JP" altLang="en-US" sz="1400">
              <a:latin typeface="ＭＳ ゴシック" pitchFamily="49" charset="-128"/>
              <a:ea typeface="ＭＳ ゴシック" pitchFamily="49" charset="-128"/>
            </a:rPr>
            <a:t>　今後も各会計において歳出の抑制と歳入の確保に努め、黒字額の維持、増加を図っていく。</a:t>
          </a:r>
        </a:p>
        <a:p>
          <a:endParaRPr kumimoji="1" lang="ja-JP" altLang="en-US"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神奈川県湯河原町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総合運動公園整備事業や美術館整備事業など償還終了に伴う減少が見られるが、今後、湯河原町真鶴町衛生組合の公債費に対する負担金の増加が見込まれる。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神奈川県湯河原町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組合等の負担見込額や支出予定額の増により将来負担額は年々増加しているが、充当可能財源等について、財政調整基金やふるさと納税に伴うまちづくり基金の増額が大きかったため将来負担比率（分子）が減少したと考えられる。</a:t>
          </a:r>
        </a:p>
        <a:p>
          <a:r>
            <a:rPr kumimoji="1" lang="ja-JP" altLang="en-US" sz="1400">
              <a:latin typeface="ＭＳ ゴシック" pitchFamily="49" charset="-128"/>
              <a:ea typeface="ＭＳ ゴシック" pitchFamily="49" charset="-128"/>
            </a:rPr>
            <a:t>  しかし、今後、湯河原町真鶴町衛生組合に対しての公債費負担金の増加が見込まれることや基金の取り崩しなどが予想されるため、減少し続けていくことは難しいだろう。</a:t>
          </a:r>
        </a:p>
        <a:p>
          <a:r>
            <a:rPr kumimoji="1" lang="ja-JP" altLang="en-US" sz="1400">
              <a:latin typeface="ＭＳ ゴシック" pitchFamily="49" charset="-128"/>
              <a:ea typeface="ＭＳ ゴシック" pitchFamily="49" charset="-128"/>
            </a:rPr>
            <a:t>　今後も財政の健全化に努める。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神奈川県湯河原町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25,683
25,406
40.97
10,335,383
9,837,898
422,429
5,524,290
8,269,089</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0.7
20.5</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－２</a:t>
          </a:r>
        </a:p>
      </xdr:txBody>
    </xdr:sp>
    <xdr:clientData/>
  </xdr:twoCellAnchor>
  <xdr:twoCellAnchor>
    <xdr:from>
      <xdr:col>8</xdr:col>
      <xdr:colOff>577850</xdr:colOff>
      <xdr:row>2</xdr:row>
      <xdr:rowOff>22225</xdr:rowOff>
    </xdr:from>
    <xdr:to>
      <xdr:col>9</xdr:col>
      <xdr:colOff>720725</xdr:colOff>
      <xdr:row>5</xdr:row>
      <xdr:rowOff>117475</xdr:rowOff>
    </xdr:to>
    <xdr:sp macro="" textlink="">
      <xdr:nvSpPr>
        <xdr:cNvPr id="20" name="角丸四角形 19"/>
        <xdr:cNvSpPr/>
      </xdr:nvSpPr>
      <xdr:spPr>
        <a:xfrm>
          <a:off x="11074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3" name="直線コネクタ 22"/>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4" name="円/楕円 23"/>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5" name="フローチャート : 判断 24"/>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29" name="テキスト ボックス 28"/>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57.7</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0" name="正方形/長方形 3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2" name="テキスト ボックス 41"/>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47" name="正方形/長方形 4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48" name="正方形/長方形 4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49" name="正方形/長方形 4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50" name="テキスト ボックス 49"/>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1" name="正方形/長方形 50"/>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2" name="正方形/長方形 5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3" name="正方形/長方形 5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4" name="正方形/長方形 53"/>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5" name="正方形/長方形 54"/>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56" name="テキスト ボックス 5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57" name="テキスト ボックス 5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神奈川県湯河原町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25,683
25,406
40.97
10,335,383
9,837,898
422,429
5,524,290
8,269,089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0.7
20.5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－２</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神奈川県湯河原町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25,683
25,406
40.97
10,335,383
9,837,898
422,429
5,524,290
8,269,089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0.7
20.5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－２</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x14ac:dyDescent="0.15"/>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x14ac:dyDescent="0.15">
      <c r="A1" s="139"/>
      <c r="B1" s="590" t="s">
        <v>64</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140"/>
      <c r="DK1" s="140"/>
      <c r="DL1" s="140"/>
      <c r="DM1" s="140"/>
      <c r="DN1" s="140"/>
      <c r="DO1" s="140"/>
    </row>
    <row r="2" spans="1:119" ht="24.75" thickBot="1" x14ac:dyDescent="0.2">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x14ac:dyDescent="0.2">
      <c r="A3" s="140"/>
      <c r="B3" s="591" t="s">
        <v>66</v>
      </c>
      <c r="C3" s="592"/>
      <c r="D3" s="592"/>
      <c r="E3" s="593"/>
      <c r="F3" s="593"/>
      <c r="G3" s="593"/>
      <c r="H3" s="593"/>
      <c r="I3" s="593"/>
      <c r="J3" s="593"/>
      <c r="K3" s="593"/>
      <c r="L3" s="593" t="s">
        <v>67</v>
      </c>
      <c r="M3" s="593"/>
      <c r="N3" s="593"/>
      <c r="O3" s="593"/>
      <c r="P3" s="593"/>
      <c r="Q3" s="593"/>
      <c r="R3" s="596"/>
      <c r="S3" s="596"/>
      <c r="T3" s="596"/>
      <c r="U3" s="596"/>
      <c r="V3" s="597"/>
      <c r="W3" s="494" t="s">
        <v>68</v>
      </c>
      <c r="X3" s="495"/>
      <c r="Y3" s="495"/>
      <c r="Z3" s="495"/>
      <c r="AA3" s="495"/>
      <c r="AB3" s="592"/>
      <c r="AC3" s="596" t="s">
        <v>69</v>
      </c>
      <c r="AD3" s="495"/>
      <c r="AE3" s="495"/>
      <c r="AF3" s="495"/>
      <c r="AG3" s="495"/>
      <c r="AH3" s="495"/>
      <c r="AI3" s="495"/>
      <c r="AJ3" s="495"/>
      <c r="AK3" s="495"/>
      <c r="AL3" s="558"/>
      <c r="AM3" s="494" t="s">
        <v>70</v>
      </c>
      <c r="AN3" s="495"/>
      <c r="AO3" s="495"/>
      <c r="AP3" s="495"/>
      <c r="AQ3" s="495"/>
      <c r="AR3" s="495"/>
      <c r="AS3" s="495"/>
      <c r="AT3" s="495"/>
      <c r="AU3" s="495"/>
      <c r="AV3" s="495"/>
      <c r="AW3" s="495"/>
      <c r="AX3" s="558"/>
      <c r="AY3" s="550" t="s">
        <v>1</v>
      </c>
      <c r="AZ3" s="551"/>
      <c r="BA3" s="551"/>
      <c r="BB3" s="551"/>
      <c r="BC3" s="551"/>
      <c r="BD3" s="551"/>
      <c r="BE3" s="551"/>
      <c r="BF3" s="551"/>
      <c r="BG3" s="551"/>
      <c r="BH3" s="551"/>
      <c r="BI3" s="551"/>
      <c r="BJ3" s="551"/>
      <c r="BK3" s="551"/>
      <c r="BL3" s="551"/>
      <c r="BM3" s="600"/>
      <c r="BN3" s="494" t="s">
        <v>71</v>
      </c>
      <c r="BO3" s="495"/>
      <c r="BP3" s="495"/>
      <c r="BQ3" s="495"/>
      <c r="BR3" s="495"/>
      <c r="BS3" s="495"/>
      <c r="BT3" s="495"/>
      <c r="BU3" s="558"/>
      <c r="BV3" s="494" t="s">
        <v>72</v>
      </c>
      <c r="BW3" s="495"/>
      <c r="BX3" s="495"/>
      <c r="BY3" s="495"/>
      <c r="BZ3" s="495"/>
      <c r="CA3" s="495"/>
      <c r="CB3" s="495"/>
      <c r="CC3" s="558"/>
      <c r="CD3" s="550" t="s">
        <v>1</v>
      </c>
      <c r="CE3" s="551"/>
      <c r="CF3" s="551"/>
      <c r="CG3" s="551"/>
      <c r="CH3" s="551"/>
      <c r="CI3" s="551"/>
      <c r="CJ3" s="551"/>
      <c r="CK3" s="551"/>
      <c r="CL3" s="551"/>
      <c r="CM3" s="551"/>
      <c r="CN3" s="551"/>
      <c r="CO3" s="551"/>
      <c r="CP3" s="551"/>
      <c r="CQ3" s="551"/>
      <c r="CR3" s="551"/>
      <c r="CS3" s="600"/>
      <c r="CT3" s="494" t="s">
        <v>73</v>
      </c>
      <c r="CU3" s="495"/>
      <c r="CV3" s="495"/>
      <c r="CW3" s="495"/>
      <c r="CX3" s="495"/>
      <c r="CY3" s="495"/>
      <c r="CZ3" s="495"/>
      <c r="DA3" s="558"/>
      <c r="DB3" s="494" t="s">
        <v>74</v>
      </c>
      <c r="DC3" s="495"/>
      <c r="DD3" s="495"/>
      <c r="DE3" s="495"/>
      <c r="DF3" s="495"/>
      <c r="DG3" s="495"/>
      <c r="DH3" s="495"/>
      <c r="DI3" s="558"/>
      <c r="DJ3" s="139"/>
      <c r="DK3" s="139"/>
      <c r="DL3" s="139"/>
      <c r="DM3" s="139"/>
      <c r="DN3" s="139"/>
      <c r="DO3" s="139"/>
    </row>
    <row r="4" spans="1:119" ht="18.75" customHeight="1" x14ac:dyDescent="0.15">
      <c r="A4" s="140"/>
      <c r="B4" s="566"/>
      <c r="C4" s="567"/>
      <c r="D4" s="567"/>
      <c r="E4" s="568"/>
      <c r="F4" s="568"/>
      <c r="G4" s="568"/>
      <c r="H4" s="568"/>
      <c r="I4" s="568"/>
      <c r="J4" s="568"/>
      <c r="K4" s="568"/>
      <c r="L4" s="568"/>
      <c r="M4" s="568"/>
      <c r="N4" s="568"/>
      <c r="O4" s="568"/>
      <c r="P4" s="568"/>
      <c r="Q4" s="568"/>
      <c r="R4" s="572"/>
      <c r="S4" s="572"/>
      <c r="T4" s="572"/>
      <c r="U4" s="572"/>
      <c r="V4" s="573"/>
      <c r="W4" s="559"/>
      <c r="X4" s="377"/>
      <c r="Y4" s="377"/>
      <c r="Z4" s="377"/>
      <c r="AA4" s="377"/>
      <c r="AB4" s="567"/>
      <c r="AC4" s="572"/>
      <c r="AD4" s="377"/>
      <c r="AE4" s="377"/>
      <c r="AF4" s="377"/>
      <c r="AG4" s="377"/>
      <c r="AH4" s="377"/>
      <c r="AI4" s="377"/>
      <c r="AJ4" s="377"/>
      <c r="AK4" s="377"/>
      <c r="AL4" s="560"/>
      <c r="AM4" s="519"/>
      <c r="AN4" s="431"/>
      <c r="AO4" s="431"/>
      <c r="AP4" s="431"/>
      <c r="AQ4" s="431"/>
      <c r="AR4" s="431"/>
      <c r="AS4" s="431"/>
      <c r="AT4" s="431"/>
      <c r="AU4" s="431"/>
      <c r="AV4" s="431"/>
      <c r="AW4" s="431"/>
      <c r="AX4" s="599"/>
      <c r="AY4" s="407" t="s">
        <v>75</v>
      </c>
      <c r="AZ4" s="408"/>
      <c r="BA4" s="408"/>
      <c r="BB4" s="408"/>
      <c r="BC4" s="408"/>
      <c r="BD4" s="408"/>
      <c r="BE4" s="408"/>
      <c r="BF4" s="408"/>
      <c r="BG4" s="408"/>
      <c r="BH4" s="408"/>
      <c r="BI4" s="408"/>
      <c r="BJ4" s="408"/>
      <c r="BK4" s="408"/>
      <c r="BL4" s="408"/>
      <c r="BM4" s="409"/>
      <c r="BN4" s="410">
        <v>10335383</v>
      </c>
      <c r="BO4" s="411"/>
      <c r="BP4" s="411"/>
      <c r="BQ4" s="411"/>
      <c r="BR4" s="411"/>
      <c r="BS4" s="411"/>
      <c r="BT4" s="411"/>
      <c r="BU4" s="412"/>
      <c r="BV4" s="410">
        <v>9436405</v>
      </c>
      <c r="BW4" s="411"/>
      <c r="BX4" s="411"/>
      <c r="BY4" s="411"/>
      <c r="BZ4" s="411"/>
      <c r="CA4" s="411"/>
      <c r="CB4" s="411"/>
      <c r="CC4" s="412"/>
      <c r="CD4" s="584" t="s">
        <v>76</v>
      </c>
      <c r="CE4" s="585"/>
      <c r="CF4" s="585"/>
      <c r="CG4" s="585"/>
      <c r="CH4" s="585"/>
      <c r="CI4" s="585"/>
      <c r="CJ4" s="585"/>
      <c r="CK4" s="585"/>
      <c r="CL4" s="585"/>
      <c r="CM4" s="585"/>
      <c r="CN4" s="585"/>
      <c r="CO4" s="585"/>
      <c r="CP4" s="585"/>
      <c r="CQ4" s="585"/>
      <c r="CR4" s="585"/>
      <c r="CS4" s="586"/>
      <c r="CT4" s="587">
        <v>7.6</v>
      </c>
      <c r="CU4" s="588"/>
      <c r="CV4" s="588"/>
      <c r="CW4" s="588"/>
      <c r="CX4" s="588"/>
      <c r="CY4" s="588"/>
      <c r="CZ4" s="588"/>
      <c r="DA4" s="589"/>
      <c r="DB4" s="587">
        <v>8.3000000000000007</v>
      </c>
      <c r="DC4" s="588"/>
      <c r="DD4" s="588"/>
      <c r="DE4" s="588"/>
      <c r="DF4" s="588"/>
      <c r="DG4" s="588"/>
      <c r="DH4" s="588"/>
      <c r="DI4" s="589"/>
      <c r="DJ4" s="139"/>
      <c r="DK4" s="139"/>
      <c r="DL4" s="139"/>
      <c r="DM4" s="139"/>
      <c r="DN4" s="139"/>
      <c r="DO4" s="139"/>
    </row>
    <row r="5" spans="1:119" ht="18.75" customHeight="1" x14ac:dyDescent="0.15">
      <c r="A5" s="140"/>
      <c r="B5" s="594"/>
      <c r="C5" s="432"/>
      <c r="D5" s="432"/>
      <c r="E5" s="595"/>
      <c r="F5" s="595"/>
      <c r="G5" s="595"/>
      <c r="H5" s="595"/>
      <c r="I5" s="595"/>
      <c r="J5" s="595"/>
      <c r="K5" s="595"/>
      <c r="L5" s="595"/>
      <c r="M5" s="595"/>
      <c r="N5" s="595"/>
      <c r="O5" s="595"/>
      <c r="P5" s="595"/>
      <c r="Q5" s="595"/>
      <c r="R5" s="430"/>
      <c r="S5" s="430"/>
      <c r="T5" s="430"/>
      <c r="U5" s="430"/>
      <c r="V5" s="598"/>
      <c r="W5" s="519"/>
      <c r="X5" s="431"/>
      <c r="Y5" s="431"/>
      <c r="Z5" s="431"/>
      <c r="AA5" s="431"/>
      <c r="AB5" s="432"/>
      <c r="AC5" s="430"/>
      <c r="AD5" s="431"/>
      <c r="AE5" s="431"/>
      <c r="AF5" s="431"/>
      <c r="AG5" s="431"/>
      <c r="AH5" s="431"/>
      <c r="AI5" s="431"/>
      <c r="AJ5" s="431"/>
      <c r="AK5" s="431"/>
      <c r="AL5" s="599"/>
      <c r="AM5" s="484" t="s">
        <v>77</v>
      </c>
      <c r="AN5" s="389"/>
      <c r="AO5" s="389"/>
      <c r="AP5" s="389"/>
      <c r="AQ5" s="389"/>
      <c r="AR5" s="389"/>
      <c r="AS5" s="389"/>
      <c r="AT5" s="390"/>
      <c r="AU5" s="472" t="s">
        <v>78</v>
      </c>
      <c r="AV5" s="473"/>
      <c r="AW5" s="473"/>
      <c r="AX5" s="473"/>
      <c r="AY5" s="395" t="s">
        <v>79</v>
      </c>
      <c r="AZ5" s="396"/>
      <c r="BA5" s="396"/>
      <c r="BB5" s="396"/>
      <c r="BC5" s="396"/>
      <c r="BD5" s="396"/>
      <c r="BE5" s="396"/>
      <c r="BF5" s="396"/>
      <c r="BG5" s="396"/>
      <c r="BH5" s="396"/>
      <c r="BI5" s="396"/>
      <c r="BJ5" s="396"/>
      <c r="BK5" s="396"/>
      <c r="BL5" s="396"/>
      <c r="BM5" s="397"/>
      <c r="BN5" s="415">
        <v>9837898</v>
      </c>
      <c r="BO5" s="416"/>
      <c r="BP5" s="416"/>
      <c r="BQ5" s="416"/>
      <c r="BR5" s="416"/>
      <c r="BS5" s="416"/>
      <c r="BT5" s="416"/>
      <c r="BU5" s="417"/>
      <c r="BV5" s="415">
        <v>8936958</v>
      </c>
      <c r="BW5" s="416"/>
      <c r="BX5" s="416"/>
      <c r="BY5" s="416"/>
      <c r="BZ5" s="416"/>
      <c r="CA5" s="416"/>
      <c r="CB5" s="416"/>
      <c r="CC5" s="417"/>
      <c r="CD5" s="424" t="s">
        <v>80</v>
      </c>
      <c r="CE5" s="425"/>
      <c r="CF5" s="425"/>
      <c r="CG5" s="425"/>
      <c r="CH5" s="425"/>
      <c r="CI5" s="425"/>
      <c r="CJ5" s="425"/>
      <c r="CK5" s="425"/>
      <c r="CL5" s="425"/>
      <c r="CM5" s="425"/>
      <c r="CN5" s="425"/>
      <c r="CO5" s="425"/>
      <c r="CP5" s="425"/>
      <c r="CQ5" s="425"/>
      <c r="CR5" s="425"/>
      <c r="CS5" s="426"/>
      <c r="CT5" s="385">
        <v>97.7</v>
      </c>
      <c r="CU5" s="386"/>
      <c r="CV5" s="386"/>
      <c r="CW5" s="386"/>
      <c r="CX5" s="386"/>
      <c r="CY5" s="386"/>
      <c r="CZ5" s="386"/>
      <c r="DA5" s="387"/>
      <c r="DB5" s="385">
        <v>92.9</v>
      </c>
      <c r="DC5" s="386"/>
      <c r="DD5" s="386"/>
      <c r="DE5" s="386"/>
      <c r="DF5" s="386"/>
      <c r="DG5" s="386"/>
      <c r="DH5" s="386"/>
      <c r="DI5" s="387"/>
      <c r="DJ5" s="139"/>
      <c r="DK5" s="139"/>
      <c r="DL5" s="139"/>
      <c r="DM5" s="139"/>
      <c r="DN5" s="139"/>
      <c r="DO5" s="139"/>
    </row>
    <row r="6" spans="1:119" ht="18.75" customHeight="1" x14ac:dyDescent="0.15">
      <c r="A6" s="140"/>
      <c r="B6" s="564" t="s">
        <v>81</v>
      </c>
      <c r="C6" s="429"/>
      <c r="D6" s="429"/>
      <c r="E6" s="565"/>
      <c r="F6" s="565"/>
      <c r="G6" s="565"/>
      <c r="H6" s="565"/>
      <c r="I6" s="565"/>
      <c r="J6" s="565"/>
      <c r="K6" s="565"/>
      <c r="L6" s="565" t="s">
        <v>82</v>
      </c>
      <c r="M6" s="565"/>
      <c r="N6" s="565"/>
      <c r="O6" s="565"/>
      <c r="P6" s="565"/>
      <c r="Q6" s="565"/>
      <c r="R6" s="453"/>
      <c r="S6" s="453"/>
      <c r="T6" s="453"/>
      <c r="U6" s="453"/>
      <c r="V6" s="571"/>
      <c r="W6" s="504" t="s">
        <v>83</v>
      </c>
      <c r="X6" s="428"/>
      <c r="Y6" s="428"/>
      <c r="Z6" s="428"/>
      <c r="AA6" s="428"/>
      <c r="AB6" s="429"/>
      <c r="AC6" s="576" t="s">
        <v>84</v>
      </c>
      <c r="AD6" s="577"/>
      <c r="AE6" s="577"/>
      <c r="AF6" s="577"/>
      <c r="AG6" s="577"/>
      <c r="AH6" s="577"/>
      <c r="AI6" s="577"/>
      <c r="AJ6" s="577"/>
      <c r="AK6" s="577"/>
      <c r="AL6" s="578"/>
      <c r="AM6" s="484" t="s">
        <v>85</v>
      </c>
      <c r="AN6" s="389"/>
      <c r="AO6" s="389"/>
      <c r="AP6" s="389"/>
      <c r="AQ6" s="389"/>
      <c r="AR6" s="389"/>
      <c r="AS6" s="389"/>
      <c r="AT6" s="390"/>
      <c r="AU6" s="472" t="s">
        <v>78</v>
      </c>
      <c r="AV6" s="473"/>
      <c r="AW6" s="473"/>
      <c r="AX6" s="473"/>
      <c r="AY6" s="395" t="s">
        <v>86</v>
      </c>
      <c r="AZ6" s="396"/>
      <c r="BA6" s="396"/>
      <c r="BB6" s="396"/>
      <c r="BC6" s="396"/>
      <c r="BD6" s="396"/>
      <c r="BE6" s="396"/>
      <c r="BF6" s="396"/>
      <c r="BG6" s="396"/>
      <c r="BH6" s="396"/>
      <c r="BI6" s="396"/>
      <c r="BJ6" s="396"/>
      <c r="BK6" s="396"/>
      <c r="BL6" s="396"/>
      <c r="BM6" s="397"/>
      <c r="BN6" s="415">
        <v>497485</v>
      </c>
      <c r="BO6" s="416"/>
      <c r="BP6" s="416"/>
      <c r="BQ6" s="416"/>
      <c r="BR6" s="416"/>
      <c r="BS6" s="416"/>
      <c r="BT6" s="416"/>
      <c r="BU6" s="417"/>
      <c r="BV6" s="415">
        <v>499447</v>
      </c>
      <c r="BW6" s="416"/>
      <c r="BX6" s="416"/>
      <c r="BY6" s="416"/>
      <c r="BZ6" s="416"/>
      <c r="CA6" s="416"/>
      <c r="CB6" s="416"/>
      <c r="CC6" s="417"/>
      <c r="CD6" s="424" t="s">
        <v>87</v>
      </c>
      <c r="CE6" s="425"/>
      <c r="CF6" s="425"/>
      <c r="CG6" s="425"/>
      <c r="CH6" s="425"/>
      <c r="CI6" s="425"/>
      <c r="CJ6" s="425"/>
      <c r="CK6" s="425"/>
      <c r="CL6" s="425"/>
      <c r="CM6" s="425"/>
      <c r="CN6" s="425"/>
      <c r="CO6" s="425"/>
      <c r="CP6" s="425"/>
      <c r="CQ6" s="425"/>
      <c r="CR6" s="425"/>
      <c r="CS6" s="426"/>
      <c r="CT6" s="561">
        <v>104.9</v>
      </c>
      <c r="CU6" s="562"/>
      <c r="CV6" s="562"/>
      <c r="CW6" s="562"/>
      <c r="CX6" s="562"/>
      <c r="CY6" s="562"/>
      <c r="CZ6" s="562"/>
      <c r="DA6" s="563"/>
      <c r="DB6" s="561">
        <v>101.3</v>
      </c>
      <c r="DC6" s="562"/>
      <c r="DD6" s="562"/>
      <c r="DE6" s="562"/>
      <c r="DF6" s="562"/>
      <c r="DG6" s="562"/>
      <c r="DH6" s="562"/>
      <c r="DI6" s="563"/>
      <c r="DJ6" s="139"/>
      <c r="DK6" s="139"/>
      <c r="DL6" s="139"/>
      <c r="DM6" s="139"/>
      <c r="DN6" s="139"/>
      <c r="DO6" s="139"/>
    </row>
    <row r="7" spans="1:119" ht="18.75" customHeight="1" x14ac:dyDescent="0.15">
      <c r="A7" s="140"/>
      <c r="B7" s="566"/>
      <c r="C7" s="567"/>
      <c r="D7" s="567"/>
      <c r="E7" s="568"/>
      <c r="F7" s="568"/>
      <c r="G7" s="568"/>
      <c r="H7" s="568"/>
      <c r="I7" s="568"/>
      <c r="J7" s="568"/>
      <c r="K7" s="568"/>
      <c r="L7" s="568"/>
      <c r="M7" s="568"/>
      <c r="N7" s="568"/>
      <c r="O7" s="568"/>
      <c r="P7" s="568"/>
      <c r="Q7" s="568"/>
      <c r="R7" s="572"/>
      <c r="S7" s="572"/>
      <c r="T7" s="572"/>
      <c r="U7" s="572"/>
      <c r="V7" s="573"/>
      <c r="W7" s="559"/>
      <c r="X7" s="377"/>
      <c r="Y7" s="377"/>
      <c r="Z7" s="377"/>
      <c r="AA7" s="377"/>
      <c r="AB7" s="567"/>
      <c r="AC7" s="579"/>
      <c r="AD7" s="378"/>
      <c r="AE7" s="378"/>
      <c r="AF7" s="378"/>
      <c r="AG7" s="378"/>
      <c r="AH7" s="378"/>
      <c r="AI7" s="378"/>
      <c r="AJ7" s="378"/>
      <c r="AK7" s="378"/>
      <c r="AL7" s="580"/>
      <c r="AM7" s="484" t="s">
        <v>88</v>
      </c>
      <c r="AN7" s="389"/>
      <c r="AO7" s="389"/>
      <c r="AP7" s="389"/>
      <c r="AQ7" s="389"/>
      <c r="AR7" s="389"/>
      <c r="AS7" s="389"/>
      <c r="AT7" s="390"/>
      <c r="AU7" s="472" t="s">
        <v>89</v>
      </c>
      <c r="AV7" s="473"/>
      <c r="AW7" s="473"/>
      <c r="AX7" s="473"/>
      <c r="AY7" s="395" t="s">
        <v>90</v>
      </c>
      <c r="AZ7" s="396"/>
      <c r="BA7" s="396"/>
      <c r="BB7" s="396"/>
      <c r="BC7" s="396"/>
      <c r="BD7" s="396"/>
      <c r="BE7" s="396"/>
      <c r="BF7" s="396"/>
      <c r="BG7" s="396"/>
      <c r="BH7" s="396"/>
      <c r="BI7" s="396"/>
      <c r="BJ7" s="396"/>
      <c r="BK7" s="396"/>
      <c r="BL7" s="396"/>
      <c r="BM7" s="397"/>
      <c r="BN7" s="415">
        <v>75056</v>
      </c>
      <c r="BO7" s="416"/>
      <c r="BP7" s="416"/>
      <c r="BQ7" s="416"/>
      <c r="BR7" s="416"/>
      <c r="BS7" s="416"/>
      <c r="BT7" s="416"/>
      <c r="BU7" s="417"/>
      <c r="BV7" s="415">
        <v>33387</v>
      </c>
      <c r="BW7" s="416"/>
      <c r="BX7" s="416"/>
      <c r="BY7" s="416"/>
      <c r="BZ7" s="416"/>
      <c r="CA7" s="416"/>
      <c r="CB7" s="416"/>
      <c r="CC7" s="417"/>
      <c r="CD7" s="424" t="s">
        <v>91</v>
      </c>
      <c r="CE7" s="425"/>
      <c r="CF7" s="425"/>
      <c r="CG7" s="425"/>
      <c r="CH7" s="425"/>
      <c r="CI7" s="425"/>
      <c r="CJ7" s="425"/>
      <c r="CK7" s="425"/>
      <c r="CL7" s="425"/>
      <c r="CM7" s="425"/>
      <c r="CN7" s="425"/>
      <c r="CO7" s="425"/>
      <c r="CP7" s="425"/>
      <c r="CQ7" s="425"/>
      <c r="CR7" s="425"/>
      <c r="CS7" s="426"/>
      <c r="CT7" s="415">
        <v>5524290</v>
      </c>
      <c r="CU7" s="416"/>
      <c r="CV7" s="416"/>
      <c r="CW7" s="416"/>
      <c r="CX7" s="416"/>
      <c r="CY7" s="416"/>
      <c r="CZ7" s="416"/>
      <c r="DA7" s="417"/>
      <c r="DB7" s="415">
        <v>5583554</v>
      </c>
      <c r="DC7" s="416"/>
      <c r="DD7" s="416"/>
      <c r="DE7" s="416"/>
      <c r="DF7" s="416"/>
      <c r="DG7" s="416"/>
      <c r="DH7" s="416"/>
      <c r="DI7" s="417"/>
      <c r="DJ7" s="139"/>
      <c r="DK7" s="139"/>
      <c r="DL7" s="139"/>
      <c r="DM7" s="139"/>
      <c r="DN7" s="139"/>
      <c r="DO7" s="139"/>
    </row>
    <row r="8" spans="1:119" ht="18.75" customHeight="1" thickBot="1" x14ac:dyDescent="0.2">
      <c r="A8" s="140"/>
      <c r="B8" s="569"/>
      <c r="C8" s="505"/>
      <c r="D8" s="505"/>
      <c r="E8" s="570"/>
      <c r="F8" s="570"/>
      <c r="G8" s="570"/>
      <c r="H8" s="570"/>
      <c r="I8" s="570"/>
      <c r="J8" s="570"/>
      <c r="K8" s="570"/>
      <c r="L8" s="570"/>
      <c r="M8" s="570"/>
      <c r="N8" s="570"/>
      <c r="O8" s="570"/>
      <c r="P8" s="570"/>
      <c r="Q8" s="570"/>
      <c r="R8" s="574"/>
      <c r="S8" s="574"/>
      <c r="T8" s="574"/>
      <c r="U8" s="574"/>
      <c r="V8" s="575"/>
      <c r="W8" s="496"/>
      <c r="X8" s="497"/>
      <c r="Y8" s="497"/>
      <c r="Z8" s="497"/>
      <c r="AA8" s="497"/>
      <c r="AB8" s="505"/>
      <c r="AC8" s="581"/>
      <c r="AD8" s="582"/>
      <c r="AE8" s="582"/>
      <c r="AF8" s="582"/>
      <c r="AG8" s="582"/>
      <c r="AH8" s="582"/>
      <c r="AI8" s="582"/>
      <c r="AJ8" s="582"/>
      <c r="AK8" s="582"/>
      <c r="AL8" s="583"/>
      <c r="AM8" s="484" t="s">
        <v>92</v>
      </c>
      <c r="AN8" s="389"/>
      <c r="AO8" s="389"/>
      <c r="AP8" s="389"/>
      <c r="AQ8" s="389"/>
      <c r="AR8" s="389"/>
      <c r="AS8" s="389"/>
      <c r="AT8" s="390"/>
      <c r="AU8" s="472" t="s">
        <v>93</v>
      </c>
      <c r="AV8" s="473"/>
      <c r="AW8" s="473"/>
      <c r="AX8" s="473"/>
      <c r="AY8" s="395" t="s">
        <v>94</v>
      </c>
      <c r="AZ8" s="396"/>
      <c r="BA8" s="396"/>
      <c r="BB8" s="396"/>
      <c r="BC8" s="396"/>
      <c r="BD8" s="396"/>
      <c r="BE8" s="396"/>
      <c r="BF8" s="396"/>
      <c r="BG8" s="396"/>
      <c r="BH8" s="396"/>
      <c r="BI8" s="396"/>
      <c r="BJ8" s="396"/>
      <c r="BK8" s="396"/>
      <c r="BL8" s="396"/>
      <c r="BM8" s="397"/>
      <c r="BN8" s="415">
        <v>422429</v>
      </c>
      <c r="BO8" s="416"/>
      <c r="BP8" s="416"/>
      <c r="BQ8" s="416"/>
      <c r="BR8" s="416"/>
      <c r="BS8" s="416"/>
      <c r="BT8" s="416"/>
      <c r="BU8" s="417"/>
      <c r="BV8" s="415">
        <v>466060</v>
      </c>
      <c r="BW8" s="416"/>
      <c r="BX8" s="416"/>
      <c r="BY8" s="416"/>
      <c r="BZ8" s="416"/>
      <c r="CA8" s="416"/>
      <c r="CB8" s="416"/>
      <c r="CC8" s="417"/>
      <c r="CD8" s="424" t="s">
        <v>95</v>
      </c>
      <c r="CE8" s="425"/>
      <c r="CF8" s="425"/>
      <c r="CG8" s="425"/>
      <c r="CH8" s="425"/>
      <c r="CI8" s="425"/>
      <c r="CJ8" s="425"/>
      <c r="CK8" s="425"/>
      <c r="CL8" s="425"/>
      <c r="CM8" s="425"/>
      <c r="CN8" s="425"/>
      <c r="CO8" s="425"/>
      <c r="CP8" s="425"/>
      <c r="CQ8" s="425"/>
      <c r="CR8" s="425"/>
      <c r="CS8" s="426"/>
      <c r="CT8" s="524">
        <v>0.72</v>
      </c>
      <c r="CU8" s="525"/>
      <c r="CV8" s="525"/>
      <c r="CW8" s="525"/>
      <c r="CX8" s="525"/>
      <c r="CY8" s="525"/>
      <c r="CZ8" s="525"/>
      <c r="DA8" s="526"/>
      <c r="DB8" s="524">
        <v>0.72</v>
      </c>
      <c r="DC8" s="525"/>
      <c r="DD8" s="525"/>
      <c r="DE8" s="525"/>
      <c r="DF8" s="525"/>
      <c r="DG8" s="525"/>
      <c r="DH8" s="525"/>
      <c r="DI8" s="526"/>
      <c r="DJ8" s="139"/>
      <c r="DK8" s="139"/>
      <c r="DL8" s="139"/>
      <c r="DM8" s="139"/>
      <c r="DN8" s="139"/>
      <c r="DO8" s="139"/>
    </row>
    <row r="9" spans="1:119" ht="18.75" customHeight="1" thickBot="1" x14ac:dyDescent="0.2">
      <c r="A9" s="140"/>
      <c r="B9" s="550" t="s">
        <v>96</v>
      </c>
      <c r="C9" s="551"/>
      <c r="D9" s="551"/>
      <c r="E9" s="551"/>
      <c r="F9" s="551"/>
      <c r="G9" s="551"/>
      <c r="H9" s="551"/>
      <c r="I9" s="551"/>
      <c r="J9" s="551"/>
      <c r="K9" s="478"/>
      <c r="L9" s="552" t="s">
        <v>97</v>
      </c>
      <c r="M9" s="553"/>
      <c r="N9" s="553"/>
      <c r="O9" s="553"/>
      <c r="P9" s="553"/>
      <c r="Q9" s="554"/>
      <c r="R9" s="555">
        <v>25026</v>
      </c>
      <c r="S9" s="556"/>
      <c r="T9" s="556"/>
      <c r="U9" s="556"/>
      <c r="V9" s="557"/>
      <c r="W9" s="494" t="s">
        <v>98</v>
      </c>
      <c r="X9" s="495"/>
      <c r="Y9" s="495"/>
      <c r="Z9" s="495"/>
      <c r="AA9" s="495"/>
      <c r="AB9" s="495"/>
      <c r="AC9" s="495"/>
      <c r="AD9" s="495"/>
      <c r="AE9" s="495"/>
      <c r="AF9" s="495"/>
      <c r="AG9" s="495"/>
      <c r="AH9" s="495"/>
      <c r="AI9" s="495"/>
      <c r="AJ9" s="495"/>
      <c r="AK9" s="495"/>
      <c r="AL9" s="558"/>
      <c r="AM9" s="484" t="s">
        <v>99</v>
      </c>
      <c r="AN9" s="389"/>
      <c r="AO9" s="389"/>
      <c r="AP9" s="389"/>
      <c r="AQ9" s="389"/>
      <c r="AR9" s="389"/>
      <c r="AS9" s="389"/>
      <c r="AT9" s="390"/>
      <c r="AU9" s="472" t="s">
        <v>78</v>
      </c>
      <c r="AV9" s="473"/>
      <c r="AW9" s="473"/>
      <c r="AX9" s="473"/>
      <c r="AY9" s="395" t="s">
        <v>100</v>
      </c>
      <c r="AZ9" s="396"/>
      <c r="BA9" s="396"/>
      <c r="BB9" s="396"/>
      <c r="BC9" s="396"/>
      <c r="BD9" s="396"/>
      <c r="BE9" s="396"/>
      <c r="BF9" s="396"/>
      <c r="BG9" s="396"/>
      <c r="BH9" s="396"/>
      <c r="BI9" s="396"/>
      <c r="BJ9" s="396"/>
      <c r="BK9" s="396"/>
      <c r="BL9" s="396"/>
      <c r="BM9" s="397"/>
      <c r="BN9" s="415">
        <v>-43631</v>
      </c>
      <c r="BO9" s="416"/>
      <c r="BP9" s="416"/>
      <c r="BQ9" s="416"/>
      <c r="BR9" s="416"/>
      <c r="BS9" s="416"/>
      <c r="BT9" s="416"/>
      <c r="BU9" s="417"/>
      <c r="BV9" s="415">
        <v>94739</v>
      </c>
      <c r="BW9" s="416"/>
      <c r="BX9" s="416"/>
      <c r="BY9" s="416"/>
      <c r="BZ9" s="416"/>
      <c r="CA9" s="416"/>
      <c r="CB9" s="416"/>
      <c r="CC9" s="417"/>
      <c r="CD9" s="424" t="s">
        <v>101</v>
      </c>
      <c r="CE9" s="425"/>
      <c r="CF9" s="425"/>
      <c r="CG9" s="425"/>
      <c r="CH9" s="425"/>
      <c r="CI9" s="425"/>
      <c r="CJ9" s="425"/>
      <c r="CK9" s="425"/>
      <c r="CL9" s="425"/>
      <c r="CM9" s="425"/>
      <c r="CN9" s="425"/>
      <c r="CO9" s="425"/>
      <c r="CP9" s="425"/>
      <c r="CQ9" s="425"/>
      <c r="CR9" s="425"/>
      <c r="CS9" s="426"/>
      <c r="CT9" s="385">
        <v>10.5</v>
      </c>
      <c r="CU9" s="386"/>
      <c r="CV9" s="386"/>
      <c r="CW9" s="386"/>
      <c r="CX9" s="386"/>
      <c r="CY9" s="386"/>
      <c r="CZ9" s="386"/>
      <c r="DA9" s="387"/>
      <c r="DB9" s="385">
        <v>10.9</v>
      </c>
      <c r="DC9" s="386"/>
      <c r="DD9" s="386"/>
      <c r="DE9" s="386"/>
      <c r="DF9" s="386"/>
      <c r="DG9" s="386"/>
      <c r="DH9" s="386"/>
      <c r="DI9" s="387"/>
      <c r="DJ9" s="139"/>
      <c r="DK9" s="139"/>
      <c r="DL9" s="139"/>
      <c r="DM9" s="139"/>
      <c r="DN9" s="139"/>
      <c r="DO9" s="139"/>
    </row>
    <row r="10" spans="1:119" ht="18.75" customHeight="1" thickBot="1" x14ac:dyDescent="0.2">
      <c r="A10" s="140"/>
      <c r="B10" s="550"/>
      <c r="C10" s="551"/>
      <c r="D10" s="551"/>
      <c r="E10" s="551"/>
      <c r="F10" s="551"/>
      <c r="G10" s="551"/>
      <c r="H10" s="551"/>
      <c r="I10" s="551"/>
      <c r="J10" s="551"/>
      <c r="K10" s="478"/>
      <c r="L10" s="388" t="s">
        <v>102</v>
      </c>
      <c r="M10" s="389"/>
      <c r="N10" s="389"/>
      <c r="O10" s="389"/>
      <c r="P10" s="389"/>
      <c r="Q10" s="390"/>
      <c r="R10" s="391">
        <v>26848</v>
      </c>
      <c r="S10" s="392"/>
      <c r="T10" s="392"/>
      <c r="U10" s="392"/>
      <c r="V10" s="394"/>
      <c r="W10" s="559"/>
      <c r="X10" s="377"/>
      <c r="Y10" s="377"/>
      <c r="Z10" s="377"/>
      <c r="AA10" s="377"/>
      <c r="AB10" s="377"/>
      <c r="AC10" s="377"/>
      <c r="AD10" s="377"/>
      <c r="AE10" s="377"/>
      <c r="AF10" s="377"/>
      <c r="AG10" s="377"/>
      <c r="AH10" s="377"/>
      <c r="AI10" s="377"/>
      <c r="AJ10" s="377"/>
      <c r="AK10" s="377"/>
      <c r="AL10" s="560"/>
      <c r="AM10" s="484" t="s">
        <v>103</v>
      </c>
      <c r="AN10" s="389"/>
      <c r="AO10" s="389"/>
      <c r="AP10" s="389"/>
      <c r="AQ10" s="389"/>
      <c r="AR10" s="389"/>
      <c r="AS10" s="389"/>
      <c r="AT10" s="390"/>
      <c r="AU10" s="472" t="s">
        <v>104</v>
      </c>
      <c r="AV10" s="473"/>
      <c r="AW10" s="473"/>
      <c r="AX10" s="473"/>
      <c r="AY10" s="395" t="s">
        <v>105</v>
      </c>
      <c r="AZ10" s="396"/>
      <c r="BA10" s="396"/>
      <c r="BB10" s="396"/>
      <c r="BC10" s="396"/>
      <c r="BD10" s="396"/>
      <c r="BE10" s="396"/>
      <c r="BF10" s="396"/>
      <c r="BG10" s="396"/>
      <c r="BH10" s="396"/>
      <c r="BI10" s="396"/>
      <c r="BJ10" s="396"/>
      <c r="BK10" s="396"/>
      <c r="BL10" s="396"/>
      <c r="BM10" s="397"/>
      <c r="BN10" s="415">
        <v>50139</v>
      </c>
      <c r="BO10" s="416"/>
      <c r="BP10" s="416"/>
      <c r="BQ10" s="416"/>
      <c r="BR10" s="416"/>
      <c r="BS10" s="416"/>
      <c r="BT10" s="416"/>
      <c r="BU10" s="417"/>
      <c r="BV10" s="415">
        <v>250194</v>
      </c>
      <c r="BW10" s="416"/>
      <c r="BX10" s="416"/>
      <c r="BY10" s="416"/>
      <c r="BZ10" s="416"/>
      <c r="CA10" s="416"/>
      <c r="CB10" s="416"/>
      <c r="CC10" s="417"/>
      <c r="CD10" s="144" t="s">
        <v>106</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x14ac:dyDescent="0.2">
      <c r="A11" s="140"/>
      <c r="B11" s="550"/>
      <c r="C11" s="551"/>
      <c r="D11" s="551"/>
      <c r="E11" s="551"/>
      <c r="F11" s="551"/>
      <c r="G11" s="551"/>
      <c r="H11" s="551"/>
      <c r="I11" s="551"/>
      <c r="J11" s="551"/>
      <c r="K11" s="478"/>
      <c r="L11" s="461" t="s">
        <v>107</v>
      </c>
      <c r="M11" s="462"/>
      <c r="N11" s="462"/>
      <c r="O11" s="462"/>
      <c r="P11" s="462"/>
      <c r="Q11" s="463"/>
      <c r="R11" s="547" t="s">
        <v>108</v>
      </c>
      <c r="S11" s="548"/>
      <c r="T11" s="548"/>
      <c r="U11" s="548"/>
      <c r="V11" s="549"/>
      <c r="W11" s="559"/>
      <c r="X11" s="377"/>
      <c r="Y11" s="377"/>
      <c r="Z11" s="377"/>
      <c r="AA11" s="377"/>
      <c r="AB11" s="377"/>
      <c r="AC11" s="377"/>
      <c r="AD11" s="377"/>
      <c r="AE11" s="377"/>
      <c r="AF11" s="377"/>
      <c r="AG11" s="377"/>
      <c r="AH11" s="377"/>
      <c r="AI11" s="377"/>
      <c r="AJ11" s="377"/>
      <c r="AK11" s="377"/>
      <c r="AL11" s="560"/>
      <c r="AM11" s="484" t="s">
        <v>109</v>
      </c>
      <c r="AN11" s="389"/>
      <c r="AO11" s="389"/>
      <c r="AP11" s="389"/>
      <c r="AQ11" s="389"/>
      <c r="AR11" s="389"/>
      <c r="AS11" s="389"/>
      <c r="AT11" s="390"/>
      <c r="AU11" s="472" t="s">
        <v>78</v>
      </c>
      <c r="AV11" s="473"/>
      <c r="AW11" s="473"/>
      <c r="AX11" s="473"/>
      <c r="AY11" s="395" t="s">
        <v>110</v>
      </c>
      <c r="AZ11" s="396"/>
      <c r="BA11" s="396"/>
      <c r="BB11" s="396"/>
      <c r="BC11" s="396"/>
      <c r="BD11" s="396"/>
      <c r="BE11" s="396"/>
      <c r="BF11" s="396"/>
      <c r="BG11" s="396"/>
      <c r="BH11" s="396"/>
      <c r="BI11" s="396"/>
      <c r="BJ11" s="396"/>
      <c r="BK11" s="396"/>
      <c r="BL11" s="396"/>
      <c r="BM11" s="397"/>
      <c r="BN11" s="415" t="s">
        <v>111</v>
      </c>
      <c r="BO11" s="416"/>
      <c r="BP11" s="416"/>
      <c r="BQ11" s="416"/>
      <c r="BR11" s="416"/>
      <c r="BS11" s="416"/>
      <c r="BT11" s="416"/>
      <c r="BU11" s="417"/>
      <c r="BV11" s="415" t="s">
        <v>111</v>
      </c>
      <c r="BW11" s="416"/>
      <c r="BX11" s="416"/>
      <c r="BY11" s="416"/>
      <c r="BZ11" s="416"/>
      <c r="CA11" s="416"/>
      <c r="CB11" s="416"/>
      <c r="CC11" s="417"/>
      <c r="CD11" s="424" t="s">
        <v>112</v>
      </c>
      <c r="CE11" s="425"/>
      <c r="CF11" s="425"/>
      <c r="CG11" s="425"/>
      <c r="CH11" s="425"/>
      <c r="CI11" s="425"/>
      <c r="CJ11" s="425"/>
      <c r="CK11" s="425"/>
      <c r="CL11" s="425"/>
      <c r="CM11" s="425"/>
      <c r="CN11" s="425"/>
      <c r="CO11" s="425"/>
      <c r="CP11" s="425"/>
      <c r="CQ11" s="425"/>
      <c r="CR11" s="425"/>
      <c r="CS11" s="426"/>
      <c r="CT11" s="524" t="s">
        <v>111</v>
      </c>
      <c r="CU11" s="525"/>
      <c r="CV11" s="525"/>
      <c r="CW11" s="525"/>
      <c r="CX11" s="525"/>
      <c r="CY11" s="525"/>
      <c r="CZ11" s="525"/>
      <c r="DA11" s="526"/>
      <c r="DB11" s="524" t="s">
        <v>111</v>
      </c>
      <c r="DC11" s="525"/>
      <c r="DD11" s="525"/>
      <c r="DE11" s="525"/>
      <c r="DF11" s="525"/>
      <c r="DG11" s="525"/>
      <c r="DH11" s="525"/>
      <c r="DI11" s="526"/>
      <c r="DJ11" s="139"/>
      <c r="DK11" s="139"/>
      <c r="DL11" s="139"/>
      <c r="DM11" s="139"/>
      <c r="DN11" s="139"/>
      <c r="DO11" s="139"/>
    </row>
    <row r="12" spans="1:119" ht="18.75" customHeight="1" x14ac:dyDescent="0.15">
      <c r="A12" s="140"/>
      <c r="B12" s="527" t="s">
        <v>113</v>
      </c>
      <c r="C12" s="528"/>
      <c r="D12" s="528"/>
      <c r="E12" s="528"/>
      <c r="F12" s="528"/>
      <c r="G12" s="528"/>
      <c r="H12" s="528"/>
      <c r="I12" s="528"/>
      <c r="J12" s="528"/>
      <c r="K12" s="529"/>
      <c r="L12" s="536" t="s">
        <v>114</v>
      </c>
      <c r="M12" s="537"/>
      <c r="N12" s="537"/>
      <c r="O12" s="537"/>
      <c r="P12" s="537"/>
      <c r="Q12" s="538"/>
      <c r="R12" s="539">
        <v>25683</v>
      </c>
      <c r="S12" s="540"/>
      <c r="T12" s="540"/>
      <c r="U12" s="540"/>
      <c r="V12" s="541"/>
      <c r="W12" s="542" t="s">
        <v>1</v>
      </c>
      <c r="X12" s="473"/>
      <c r="Y12" s="473"/>
      <c r="Z12" s="473"/>
      <c r="AA12" s="473"/>
      <c r="AB12" s="543"/>
      <c r="AC12" s="472" t="s">
        <v>115</v>
      </c>
      <c r="AD12" s="473"/>
      <c r="AE12" s="473"/>
      <c r="AF12" s="473"/>
      <c r="AG12" s="543"/>
      <c r="AH12" s="472" t="s">
        <v>116</v>
      </c>
      <c r="AI12" s="473"/>
      <c r="AJ12" s="473"/>
      <c r="AK12" s="473"/>
      <c r="AL12" s="544"/>
      <c r="AM12" s="484" t="s">
        <v>117</v>
      </c>
      <c r="AN12" s="389"/>
      <c r="AO12" s="389"/>
      <c r="AP12" s="389"/>
      <c r="AQ12" s="389"/>
      <c r="AR12" s="389"/>
      <c r="AS12" s="389"/>
      <c r="AT12" s="390"/>
      <c r="AU12" s="472" t="s">
        <v>118</v>
      </c>
      <c r="AV12" s="473"/>
      <c r="AW12" s="473"/>
      <c r="AX12" s="473"/>
      <c r="AY12" s="395" t="s">
        <v>119</v>
      </c>
      <c r="AZ12" s="396"/>
      <c r="BA12" s="396"/>
      <c r="BB12" s="396"/>
      <c r="BC12" s="396"/>
      <c r="BD12" s="396"/>
      <c r="BE12" s="396"/>
      <c r="BF12" s="396"/>
      <c r="BG12" s="396"/>
      <c r="BH12" s="396"/>
      <c r="BI12" s="396"/>
      <c r="BJ12" s="396"/>
      <c r="BK12" s="396"/>
      <c r="BL12" s="396"/>
      <c r="BM12" s="397"/>
      <c r="BN12" s="415" t="s">
        <v>120</v>
      </c>
      <c r="BO12" s="416"/>
      <c r="BP12" s="416"/>
      <c r="BQ12" s="416"/>
      <c r="BR12" s="416"/>
      <c r="BS12" s="416"/>
      <c r="BT12" s="416"/>
      <c r="BU12" s="417"/>
      <c r="BV12" s="415" t="s">
        <v>120</v>
      </c>
      <c r="BW12" s="416"/>
      <c r="BX12" s="416"/>
      <c r="BY12" s="416"/>
      <c r="BZ12" s="416"/>
      <c r="CA12" s="416"/>
      <c r="CB12" s="416"/>
      <c r="CC12" s="417"/>
      <c r="CD12" s="424" t="s">
        <v>121</v>
      </c>
      <c r="CE12" s="425"/>
      <c r="CF12" s="425"/>
      <c r="CG12" s="425"/>
      <c r="CH12" s="425"/>
      <c r="CI12" s="425"/>
      <c r="CJ12" s="425"/>
      <c r="CK12" s="425"/>
      <c r="CL12" s="425"/>
      <c r="CM12" s="425"/>
      <c r="CN12" s="425"/>
      <c r="CO12" s="425"/>
      <c r="CP12" s="425"/>
      <c r="CQ12" s="425"/>
      <c r="CR12" s="425"/>
      <c r="CS12" s="426"/>
      <c r="CT12" s="524" t="s">
        <v>120</v>
      </c>
      <c r="CU12" s="525"/>
      <c r="CV12" s="525"/>
      <c r="CW12" s="525"/>
      <c r="CX12" s="525"/>
      <c r="CY12" s="525"/>
      <c r="CZ12" s="525"/>
      <c r="DA12" s="526"/>
      <c r="DB12" s="524" t="s">
        <v>120</v>
      </c>
      <c r="DC12" s="525"/>
      <c r="DD12" s="525"/>
      <c r="DE12" s="525"/>
      <c r="DF12" s="525"/>
      <c r="DG12" s="525"/>
      <c r="DH12" s="525"/>
      <c r="DI12" s="526"/>
      <c r="DJ12" s="139"/>
      <c r="DK12" s="139"/>
      <c r="DL12" s="139"/>
      <c r="DM12" s="139"/>
      <c r="DN12" s="139"/>
      <c r="DO12" s="139"/>
    </row>
    <row r="13" spans="1:119" ht="18.75" customHeight="1" x14ac:dyDescent="0.15">
      <c r="A13" s="140"/>
      <c r="B13" s="530"/>
      <c r="C13" s="531"/>
      <c r="D13" s="531"/>
      <c r="E13" s="531"/>
      <c r="F13" s="531"/>
      <c r="G13" s="531"/>
      <c r="H13" s="531"/>
      <c r="I13" s="531"/>
      <c r="J13" s="531"/>
      <c r="K13" s="532"/>
      <c r="L13" s="150"/>
      <c r="M13" s="513" t="s">
        <v>122</v>
      </c>
      <c r="N13" s="514"/>
      <c r="O13" s="514"/>
      <c r="P13" s="514"/>
      <c r="Q13" s="515"/>
      <c r="R13" s="516">
        <v>25406</v>
      </c>
      <c r="S13" s="517"/>
      <c r="T13" s="517"/>
      <c r="U13" s="517"/>
      <c r="V13" s="518"/>
      <c r="W13" s="504" t="s">
        <v>123</v>
      </c>
      <c r="X13" s="428"/>
      <c r="Y13" s="428"/>
      <c r="Z13" s="428"/>
      <c r="AA13" s="428"/>
      <c r="AB13" s="429"/>
      <c r="AC13" s="391">
        <v>359</v>
      </c>
      <c r="AD13" s="392"/>
      <c r="AE13" s="392"/>
      <c r="AF13" s="392"/>
      <c r="AG13" s="393"/>
      <c r="AH13" s="391">
        <v>415</v>
      </c>
      <c r="AI13" s="392"/>
      <c r="AJ13" s="392"/>
      <c r="AK13" s="392"/>
      <c r="AL13" s="394"/>
      <c r="AM13" s="484" t="s">
        <v>124</v>
      </c>
      <c r="AN13" s="389"/>
      <c r="AO13" s="389"/>
      <c r="AP13" s="389"/>
      <c r="AQ13" s="389"/>
      <c r="AR13" s="389"/>
      <c r="AS13" s="389"/>
      <c r="AT13" s="390"/>
      <c r="AU13" s="472" t="s">
        <v>125</v>
      </c>
      <c r="AV13" s="473"/>
      <c r="AW13" s="473"/>
      <c r="AX13" s="473"/>
      <c r="AY13" s="395" t="s">
        <v>126</v>
      </c>
      <c r="AZ13" s="396"/>
      <c r="BA13" s="396"/>
      <c r="BB13" s="396"/>
      <c r="BC13" s="396"/>
      <c r="BD13" s="396"/>
      <c r="BE13" s="396"/>
      <c r="BF13" s="396"/>
      <c r="BG13" s="396"/>
      <c r="BH13" s="396"/>
      <c r="BI13" s="396"/>
      <c r="BJ13" s="396"/>
      <c r="BK13" s="396"/>
      <c r="BL13" s="396"/>
      <c r="BM13" s="397"/>
      <c r="BN13" s="415">
        <v>6508</v>
      </c>
      <c r="BO13" s="416"/>
      <c r="BP13" s="416"/>
      <c r="BQ13" s="416"/>
      <c r="BR13" s="416"/>
      <c r="BS13" s="416"/>
      <c r="BT13" s="416"/>
      <c r="BU13" s="417"/>
      <c r="BV13" s="415">
        <v>344933</v>
      </c>
      <c r="BW13" s="416"/>
      <c r="BX13" s="416"/>
      <c r="BY13" s="416"/>
      <c r="BZ13" s="416"/>
      <c r="CA13" s="416"/>
      <c r="CB13" s="416"/>
      <c r="CC13" s="417"/>
      <c r="CD13" s="424" t="s">
        <v>127</v>
      </c>
      <c r="CE13" s="425"/>
      <c r="CF13" s="425"/>
      <c r="CG13" s="425"/>
      <c r="CH13" s="425"/>
      <c r="CI13" s="425"/>
      <c r="CJ13" s="425"/>
      <c r="CK13" s="425"/>
      <c r="CL13" s="425"/>
      <c r="CM13" s="425"/>
      <c r="CN13" s="425"/>
      <c r="CO13" s="425"/>
      <c r="CP13" s="425"/>
      <c r="CQ13" s="425"/>
      <c r="CR13" s="425"/>
      <c r="CS13" s="426"/>
      <c r="CT13" s="385">
        <v>0.7</v>
      </c>
      <c r="CU13" s="386"/>
      <c r="CV13" s="386"/>
      <c r="CW13" s="386"/>
      <c r="CX13" s="386"/>
      <c r="CY13" s="386"/>
      <c r="CZ13" s="386"/>
      <c r="DA13" s="387"/>
      <c r="DB13" s="385">
        <v>1.6</v>
      </c>
      <c r="DC13" s="386"/>
      <c r="DD13" s="386"/>
      <c r="DE13" s="386"/>
      <c r="DF13" s="386"/>
      <c r="DG13" s="386"/>
      <c r="DH13" s="386"/>
      <c r="DI13" s="387"/>
      <c r="DJ13" s="139"/>
      <c r="DK13" s="139"/>
      <c r="DL13" s="139"/>
      <c r="DM13" s="139"/>
      <c r="DN13" s="139"/>
      <c r="DO13" s="139"/>
    </row>
    <row r="14" spans="1:119" ht="18.75" customHeight="1" thickBot="1" x14ac:dyDescent="0.2">
      <c r="A14" s="140"/>
      <c r="B14" s="530"/>
      <c r="C14" s="531"/>
      <c r="D14" s="531"/>
      <c r="E14" s="531"/>
      <c r="F14" s="531"/>
      <c r="G14" s="531"/>
      <c r="H14" s="531"/>
      <c r="I14" s="531"/>
      <c r="J14" s="531"/>
      <c r="K14" s="532"/>
      <c r="L14" s="506" t="s">
        <v>128</v>
      </c>
      <c r="M14" s="545"/>
      <c r="N14" s="545"/>
      <c r="O14" s="545"/>
      <c r="P14" s="545"/>
      <c r="Q14" s="546"/>
      <c r="R14" s="516">
        <v>26010</v>
      </c>
      <c r="S14" s="517"/>
      <c r="T14" s="517"/>
      <c r="U14" s="517"/>
      <c r="V14" s="518"/>
      <c r="W14" s="519"/>
      <c r="X14" s="431"/>
      <c r="Y14" s="431"/>
      <c r="Z14" s="431"/>
      <c r="AA14" s="431"/>
      <c r="AB14" s="432"/>
      <c r="AC14" s="509">
        <v>3.2</v>
      </c>
      <c r="AD14" s="510"/>
      <c r="AE14" s="510"/>
      <c r="AF14" s="510"/>
      <c r="AG14" s="511"/>
      <c r="AH14" s="509">
        <v>3.4</v>
      </c>
      <c r="AI14" s="510"/>
      <c r="AJ14" s="510"/>
      <c r="AK14" s="510"/>
      <c r="AL14" s="512"/>
      <c r="AM14" s="484"/>
      <c r="AN14" s="389"/>
      <c r="AO14" s="389"/>
      <c r="AP14" s="389"/>
      <c r="AQ14" s="389"/>
      <c r="AR14" s="389"/>
      <c r="AS14" s="389"/>
      <c r="AT14" s="390"/>
      <c r="AU14" s="472"/>
      <c r="AV14" s="473"/>
      <c r="AW14" s="473"/>
      <c r="AX14" s="473"/>
      <c r="AY14" s="395"/>
      <c r="AZ14" s="396"/>
      <c r="BA14" s="396"/>
      <c r="BB14" s="396"/>
      <c r="BC14" s="396"/>
      <c r="BD14" s="396"/>
      <c r="BE14" s="396"/>
      <c r="BF14" s="396"/>
      <c r="BG14" s="396"/>
      <c r="BH14" s="396"/>
      <c r="BI14" s="396"/>
      <c r="BJ14" s="396"/>
      <c r="BK14" s="396"/>
      <c r="BL14" s="396"/>
      <c r="BM14" s="397"/>
      <c r="BN14" s="415"/>
      <c r="BO14" s="416"/>
      <c r="BP14" s="416"/>
      <c r="BQ14" s="416"/>
      <c r="BR14" s="416"/>
      <c r="BS14" s="416"/>
      <c r="BT14" s="416"/>
      <c r="BU14" s="417"/>
      <c r="BV14" s="415"/>
      <c r="BW14" s="416"/>
      <c r="BX14" s="416"/>
      <c r="BY14" s="416"/>
      <c r="BZ14" s="416"/>
      <c r="CA14" s="416"/>
      <c r="CB14" s="416"/>
      <c r="CC14" s="417"/>
      <c r="CD14" s="421" t="s">
        <v>129</v>
      </c>
      <c r="CE14" s="422"/>
      <c r="CF14" s="422"/>
      <c r="CG14" s="422"/>
      <c r="CH14" s="422"/>
      <c r="CI14" s="422"/>
      <c r="CJ14" s="422"/>
      <c r="CK14" s="422"/>
      <c r="CL14" s="422"/>
      <c r="CM14" s="422"/>
      <c r="CN14" s="422"/>
      <c r="CO14" s="422"/>
      <c r="CP14" s="422"/>
      <c r="CQ14" s="422"/>
      <c r="CR14" s="422"/>
      <c r="CS14" s="423"/>
      <c r="CT14" s="520">
        <v>20.5</v>
      </c>
      <c r="CU14" s="488"/>
      <c r="CV14" s="488"/>
      <c r="CW14" s="488"/>
      <c r="CX14" s="488"/>
      <c r="CY14" s="488"/>
      <c r="CZ14" s="488"/>
      <c r="DA14" s="489"/>
      <c r="DB14" s="520">
        <v>37.1</v>
      </c>
      <c r="DC14" s="488"/>
      <c r="DD14" s="488"/>
      <c r="DE14" s="488"/>
      <c r="DF14" s="488"/>
      <c r="DG14" s="488"/>
      <c r="DH14" s="488"/>
      <c r="DI14" s="489"/>
      <c r="DJ14" s="139"/>
      <c r="DK14" s="139"/>
      <c r="DL14" s="139"/>
      <c r="DM14" s="139"/>
      <c r="DN14" s="139"/>
      <c r="DO14" s="139"/>
    </row>
    <row r="15" spans="1:119" ht="18.75" customHeight="1" x14ac:dyDescent="0.15">
      <c r="A15" s="140"/>
      <c r="B15" s="530"/>
      <c r="C15" s="531"/>
      <c r="D15" s="531"/>
      <c r="E15" s="531"/>
      <c r="F15" s="531"/>
      <c r="G15" s="531"/>
      <c r="H15" s="531"/>
      <c r="I15" s="531"/>
      <c r="J15" s="531"/>
      <c r="K15" s="532"/>
      <c r="L15" s="150"/>
      <c r="M15" s="513" t="s">
        <v>122</v>
      </c>
      <c r="N15" s="514"/>
      <c r="O15" s="514"/>
      <c r="P15" s="514"/>
      <c r="Q15" s="515"/>
      <c r="R15" s="516">
        <v>25737</v>
      </c>
      <c r="S15" s="517"/>
      <c r="T15" s="517"/>
      <c r="U15" s="517"/>
      <c r="V15" s="518"/>
      <c r="W15" s="504" t="s">
        <v>130</v>
      </c>
      <c r="X15" s="428"/>
      <c r="Y15" s="428"/>
      <c r="Z15" s="428"/>
      <c r="AA15" s="428"/>
      <c r="AB15" s="429"/>
      <c r="AC15" s="391">
        <v>1872</v>
      </c>
      <c r="AD15" s="392"/>
      <c r="AE15" s="392"/>
      <c r="AF15" s="392"/>
      <c r="AG15" s="393"/>
      <c r="AH15" s="391">
        <v>2122</v>
      </c>
      <c r="AI15" s="392"/>
      <c r="AJ15" s="392"/>
      <c r="AK15" s="392"/>
      <c r="AL15" s="394"/>
      <c r="AM15" s="484"/>
      <c r="AN15" s="389"/>
      <c r="AO15" s="389"/>
      <c r="AP15" s="389"/>
      <c r="AQ15" s="389"/>
      <c r="AR15" s="389"/>
      <c r="AS15" s="389"/>
      <c r="AT15" s="390"/>
      <c r="AU15" s="472"/>
      <c r="AV15" s="473"/>
      <c r="AW15" s="473"/>
      <c r="AX15" s="473"/>
      <c r="AY15" s="407" t="s">
        <v>131</v>
      </c>
      <c r="AZ15" s="408"/>
      <c r="BA15" s="408"/>
      <c r="BB15" s="408"/>
      <c r="BC15" s="408"/>
      <c r="BD15" s="408"/>
      <c r="BE15" s="408"/>
      <c r="BF15" s="408"/>
      <c r="BG15" s="408"/>
      <c r="BH15" s="408"/>
      <c r="BI15" s="408"/>
      <c r="BJ15" s="408"/>
      <c r="BK15" s="408"/>
      <c r="BL15" s="408"/>
      <c r="BM15" s="409"/>
      <c r="BN15" s="410">
        <v>3070737</v>
      </c>
      <c r="BO15" s="411"/>
      <c r="BP15" s="411"/>
      <c r="BQ15" s="411"/>
      <c r="BR15" s="411"/>
      <c r="BS15" s="411"/>
      <c r="BT15" s="411"/>
      <c r="BU15" s="412"/>
      <c r="BV15" s="410">
        <v>3031693</v>
      </c>
      <c r="BW15" s="411"/>
      <c r="BX15" s="411"/>
      <c r="BY15" s="411"/>
      <c r="BZ15" s="411"/>
      <c r="CA15" s="411"/>
      <c r="CB15" s="411"/>
      <c r="CC15" s="412"/>
      <c r="CD15" s="521" t="s">
        <v>132</v>
      </c>
      <c r="CE15" s="522"/>
      <c r="CF15" s="522"/>
      <c r="CG15" s="522"/>
      <c r="CH15" s="522"/>
      <c r="CI15" s="522"/>
      <c r="CJ15" s="522"/>
      <c r="CK15" s="522"/>
      <c r="CL15" s="522"/>
      <c r="CM15" s="522"/>
      <c r="CN15" s="522"/>
      <c r="CO15" s="522"/>
      <c r="CP15" s="522"/>
      <c r="CQ15" s="522"/>
      <c r="CR15" s="522"/>
      <c r="CS15" s="52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x14ac:dyDescent="0.15">
      <c r="A16" s="140"/>
      <c r="B16" s="530"/>
      <c r="C16" s="531"/>
      <c r="D16" s="531"/>
      <c r="E16" s="531"/>
      <c r="F16" s="531"/>
      <c r="G16" s="531"/>
      <c r="H16" s="531"/>
      <c r="I16" s="531"/>
      <c r="J16" s="531"/>
      <c r="K16" s="532"/>
      <c r="L16" s="506" t="s">
        <v>133</v>
      </c>
      <c r="M16" s="507"/>
      <c r="N16" s="507"/>
      <c r="O16" s="507"/>
      <c r="P16" s="507"/>
      <c r="Q16" s="508"/>
      <c r="R16" s="501" t="s">
        <v>134</v>
      </c>
      <c r="S16" s="502"/>
      <c r="T16" s="502"/>
      <c r="U16" s="502"/>
      <c r="V16" s="503"/>
      <c r="W16" s="519"/>
      <c r="X16" s="431"/>
      <c r="Y16" s="431"/>
      <c r="Z16" s="431"/>
      <c r="AA16" s="431"/>
      <c r="AB16" s="432"/>
      <c r="AC16" s="509">
        <v>16.899999999999999</v>
      </c>
      <c r="AD16" s="510"/>
      <c r="AE16" s="510"/>
      <c r="AF16" s="510"/>
      <c r="AG16" s="511"/>
      <c r="AH16" s="509">
        <v>17.399999999999999</v>
      </c>
      <c r="AI16" s="510"/>
      <c r="AJ16" s="510"/>
      <c r="AK16" s="510"/>
      <c r="AL16" s="512"/>
      <c r="AM16" s="484"/>
      <c r="AN16" s="389"/>
      <c r="AO16" s="389"/>
      <c r="AP16" s="389"/>
      <c r="AQ16" s="389"/>
      <c r="AR16" s="389"/>
      <c r="AS16" s="389"/>
      <c r="AT16" s="390"/>
      <c r="AU16" s="472"/>
      <c r="AV16" s="473"/>
      <c r="AW16" s="473"/>
      <c r="AX16" s="473"/>
      <c r="AY16" s="395" t="s">
        <v>135</v>
      </c>
      <c r="AZ16" s="396"/>
      <c r="BA16" s="396"/>
      <c r="BB16" s="396"/>
      <c r="BC16" s="396"/>
      <c r="BD16" s="396"/>
      <c r="BE16" s="396"/>
      <c r="BF16" s="396"/>
      <c r="BG16" s="396"/>
      <c r="BH16" s="396"/>
      <c r="BI16" s="396"/>
      <c r="BJ16" s="396"/>
      <c r="BK16" s="396"/>
      <c r="BL16" s="396"/>
      <c r="BM16" s="397"/>
      <c r="BN16" s="415">
        <v>4250796</v>
      </c>
      <c r="BO16" s="416"/>
      <c r="BP16" s="416"/>
      <c r="BQ16" s="416"/>
      <c r="BR16" s="416"/>
      <c r="BS16" s="416"/>
      <c r="BT16" s="416"/>
      <c r="BU16" s="417"/>
      <c r="BV16" s="415">
        <v>4260535</v>
      </c>
      <c r="BW16" s="416"/>
      <c r="BX16" s="416"/>
      <c r="BY16" s="416"/>
      <c r="BZ16" s="416"/>
      <c r="CA16" s="416"/>
      <c r="CB16" s="416"/>
      <c r="CC16" s="417"/>
      <c r="CD16" s="154"/>
      <c r="CE16" s="413"/>
      <c r="CF16" s="413"/>
      <c r="CG16" s="413"/>
      <c r="CH16" s="413"/>
      <c r="CI16" s="413"/>
      <c r="CJ16" s="413"/>
      <c r="CK16" s="413"/>
      <c r="CL16" s="413"/>
      <c r="CM16" s="413"/>
      <c r="CN16" s="413"/>
      <c r="CO16" s="413"/>
      <c r="CP16" s="413"/>
      <c r="CQ16" s="413"/>
      <c r="CR16" s="413"/>
      <c r="CS16" s="414"/>
      <c r="CT16" s="385"/>
      <c r="CU16" s="386"/>
      <c r="CV16" s="386"/>
      <c r="CW16" s="386"/>
      <c r="CX16" s="386"/>
      <c r="CY16" s="386"/>
      <c r="CZ16" s="386"/>
      <c r="DA16" s="387"/>
      <c r="DB16" s="385"/>
      <c r="DC16" s="386"/>
      <c r="DD16" s="386"/>
      <c r="DE16" s="386"/>
      <c r="DF16" s="386"/>
      <c r="DG16" s="386"/>
      <c r="DH16" s="386"/>
      <c r="DI16" s="387"/>
      <c r="DJ16" s="139"/>
      <c r="DK16" s="139"/>
      <c r="DL16" s="139"/>
      <c r="DM16" s="139"/>
      <c r="DN16" s="139"/>
      <c r="DO16" s="139"/>
    </row>
    <row r="17" spans="1:119" ht="18.75" customHeight="1" thickBot="1" x14ac:dyDescent="0.2">
      <c r="A17" s="140"/>
      <c r="B17" s="533"/>
      <c r="C17" s="534"/>
      <c r="D17" s="534"/>
      <c r="E17" s="534"/>
      <c r="F17" s="534"/>
      <c r="G17" s="534"/>
      <c r="H17" s="534"/>
      <c r="I17" s="534"/>
      <c r="J17" s="534"/>
      <c r="K17" s="535"/>
      <c r="L17" s="155"/>
      <c r="M17" s="498" t="s">
        <v>136</v>
      </c>
      <c r="N17" s="499"/>
      <c r="O17" s="499"/>
      <c r="P17" s="499"/>
      <c r="Q17" s="500"/>
      <c r="R17" s="501" t="s">
        <v>134</v>
      </c>
      <c r="S17" s="502"/>
      <c r="T17" s="502"/>
      <c r="U17" s="502"/>
      <c r="V17" s="503"/>
      <c r="W17" s="504" t="s">
        <v>137</v>
      </c>
      <c r="X17" s="428"/>
      <c r="Y17" s="428"/>
      <c r="Z17" s="428"/>
      <c r="AA17" s="428"/>
      <c r="AB17" s="429"/>
      <c r="AC17" s="391">
        <v>8817</v>
      </c>
      <c r="AD17" s="392"/>
      <c r="AE17" s="392"/>
      <c r="AF17" s="392"/>
      <c r="AG17" s="393"/>
      <c r="AH17" s="391">
        <v>9626</v>
      </c>
      <c r="AI17" s="392"/>
      <c r="AJ17" s="392"/>
      <c r="AK17" s="392"/>
      <c r="AL17" s="394"/>
      <c r="AM17" s="484"/>
      <c r="AN17" s="389"/>
      <c r="AO17" s="389"/>
      <c r="AP17" s="389"/>
      <c r="AQ17" s="389"/>
      <c r="AR17" s="389"/>
      <c r="AS17" s="389"/>
      <c r="AT17" s="390"/>
      <c r="AU17" s="472"/>
      <c r="AV17" s="473"/>
      <c r="AW17" s="473"/>
      <c r="AX17" s="473"/>
      <c r="AY17" s="395" t="s">
        <v>138</v>
      </c>
      <c r="AZ17" s="396"/>
      <c r="BA17" s="396"/>
      <c r="BB17" s="396"/>
      <c r="BC17" s="396"/>
      <c r="BD17" s="396"/>
      <c r="BE17" s="396"/>
      <c r="BF17" s="396"/>
      <c r="BG17" s="396"/>
      <c r="BH17" s="396"/>
      <c r="BI17" s="396"/>
      <c r="BJ17" s="396"/>
      <c r="BK17" s="396"/>
      <c r="BL17" s="396"/>
      <c r="BM17" s="397"/>
      <c r="BN17" s="415">
        <v>3943026</v>
      </c>
      <c r="BO17" s="416"/>
      <c r="BP17" s="416"/>
      <c r="BQ17" s="416"/>
      <c r="BR17" s="416"/>
      <c r="BS17" s="416"/>
      <c r="BT17" s="416"/>
      <c r="BU17" s="417"/>
      <c r="BV17" s="415">
        <v>3866109</v>
      </c>
      <c r="BW17" s="416"/>
      <c r="BX17" s="416"/>
      <c r="BY17" s="416"/>
      <c r="BZ17" s="416"/>
      <c r="CA17" s="416"/>
      <c r="CB17" s="416"/>
      <c r="CC17" s="417"/>
      <c r="CD17" s="154"/>
      <c r="CE17" s="413"/>
      <c r="CF17" s="413"/>
      <c r="CG17" s="413"/>
      <c r="CH17" s="413"/>
      <c r="CI17" s="413"/>
      <c r="CJ17" s="413"/>
      <c r="CK17" s="413"/>
      <c r="CL17" s="413"/>
      <c r="CM17" s="413"/>
      <c r="CN17" s="413"/>
      <c r="CO17" s="413"/>
      <c r="CP17" s="413"/>
      <c r="CQ17" s="413"/>
      <c r="CR17" s="413"/>
      <c r="CS17" s="414"/>
      <c r="CT17" s="385"/>
      <c r="CU17" s="386"/>
      <c r="CV17" s="386"/>
      <c r="CW17" s="386"/>
      <c r="CX17" s="386"/>
      <c r="CY17" s="386"/>
      <c r="CZ17" s="386"/>
      <c r="DA17" s="387"/>
      <c r="DB17" s="385"/>
      <c r="DC17" s="386"/>
      <c r="DD17" s="386"/>
      <c r="DE17" s="386"/>
      <c r="DF17" s="386"/>
      <c r="DG17" s="386"/>
      <c r="DH17" s="386"/>
      <c r="DI17" s="387"/>
      <c r="DJ17" s="139"/>
      <c r="DK17" s="139"/>
      <c r="DL17" s="139"/>
      <c r="DM17" s="139"/>
      <c r="DN17" s="139"/>
      <c r="DO17" s="139"/>
    </row>
    <row r="18" spans="1:119" ht="18.75" customHeight="1" thickBot="1" x14ac:dyDescent="0.2">
      <c r="A18" s="140"/>
      <c r="B18" s="477" t="s">
        <v>139</v>
      </c>
      <c r="C18" s="478"/>
      <c r="D18" s="478"/>
      <c r="E18" s="479"/>
      <c r="F18" s="479"/>
      <c r="G18" s="479"/>
      <c r="H18" s="479"/>
      <c r="I18" s="479"/>
      <c r="J18" s="479"/>
      <c r="K18" s="479"/>
      <c r="L18" s="480">
        <v>40.97</v>
      </c>
      <c r="M18" s="480"/>
      <c r="N18" s="480"/>
      <c r="O18" s="480"/>
      <c r="P18" s="480"/>
      <c r="Q18" s="480"/>
      <c r="R18" s="481"/>
      <c r="S18" s="481"/>
      <c r="T18" s="481"/>
      <c r="U18" s="481"/>
      <c r="V18" s="482"/>
      <c r="W18" s="496"/>
      <c r="X18" s="497"/>
      <c r="Y18" s="497"/>
      <c r="Z18" s="497"/>
      <c r="AA18" s="497"/>
      <c r="AB18" s="505"/>
      <c r="AC18" s="379">
        <v>79.8</v>
      </c>
      <c r="AD18" s="380"/>
      <c r="AE18" s="380"/>
      <c r="AF18" s="380"/>
      <c r="AG18" s="483"/>
      <c r="AH18" s="379">
        <v>79.099999999999994</v>
      </c>
      <c r="AI18" s="380"/>
      <c r="AJ18" s="380"/>
      <c r="AK18" s="380"/>
      <c r="AL18" s="381"/>
      <c r="AM18" s="484"/>
      <c r="AN18" s="389"/>
      <c r="AO18" s="389"/>
      <c r="AP18" s="389"/>
      <c r="AQ18" s="389"/>
      <c r="AR18" s="389"/>
      <c r="AS18" s="389"/>
      <c r="AT18" s="390"/>
      <c r="AU18" s="472"/>
      <c r="AV18" s="473"/>
      <c r="AW18" s="473"/>
      <c r="AX18" s="473"/>
      <c r="AY18" s="395" t="s">
        <v>140</v>
      </c>
      <c r="AZ18" s="396"/>
      <c r="BA18" s="396"/>
      <c r="BB18" s="396"/>
      <c r="BC18" s="396"/>
      <c r="BD18" s="396"/>
      <c r="BE18" s="396"/>
      <c r="BF18" s="396"/>
      <c r="BG18" s="396"/>
      <c r="BH18" s="396"/>
      <c r="BI18" s="396"/>
      <c r="BJ18" s="396"/>
      <c r="BK18" s="396"/>
      <c r="BL18" s="396"/>
      <c r="BM18" s="397"/>
      <c r="BN18" s="415">
        <v>5543804</v>
      </c>
      <c r="BO18" s="416"/>
      <c r="BP18" s="416"/>
      <c r="BQ18" s="416"/>
      <c r="BR18" s="416"/>
      <c r="BS18" s="416"/>
      <c r="BT18" s="416"/>
      <c r="BU18" s="417"/>
      <c r="BV18" s="415">
        <v>5456703</v>
      </c>
      <c r="BW18" s="416"/>
      <c r="BX18" s="416"/>
      <c r="BY18" s="416"/>
      <c r="BZ18" s="416"/>
      <c r="CA18" s="416"/>
      <c r="CB18" s="416"/>
      <c r="CC18" s="417"/>
      <c r="CD18" s="154"/>
      <c r="CE18" s="413"/>
      <c r="CF18" s="413"/>
      <c r="CG18" s="413"/>
      <c r="CH18" s="413"/>
      <c r="CI18" s="413"/>
      <c r="CJ18" s="413"/>
      <c r="CK18" s="413"/>
      <c r="CL18" s="413"/>
      <c r="CM18" s="413"/>
      <c r="CN18" s="413"/>
      <c r="CO18" s="413"/>
      <c r="CP18" s="413"/>
      <c r="CQ18" s="413"/>
      <c r="CR18" s="413"/>
      <c r="CS18" s="414"/>
      <c r="CT18" s="385"/>
      <c r="CU18" s="386"/>
      <c r="CV18" s="386"/>
      <c r="CW18" s="386"/>
      <c r="CX18" s="386"/>
      <c r="CY18" s="386"/>
      <c r="CZ18" s="386"/>
      <c r="DA18" s="387"/>
      <c r="DB18" s="385"/>
      <c r="DC18" s="386"/>
      <c r="DD18" s="386"/>
      <c r="DE18" s="386"/>
      <c r="DF18" s="386"/>
      <c r="DG18" s="386"/>
      <c r="DH18" s="386"/>
      <c r="DI18" s="387"/>
      <c r="DJ18" s="139"/>
      <c r="DK18" s="139"/>
      <c r="DL18" s="139"/>
      <c r="DM18" s="139"/>
      <c r="DN18" s="139"/>
      <c r="DO18" s="139"/>
    </row>
    <row r="19" spans="1:119" ht="18.75" customHeight="1" thickBot="1" x14ac:dyDescent="0.2">
      <c r="A19" s="140"/>
      <c r="B19" s="477" t="s">
        <v>141</v>
      </c>
      <c r="C19" s="478"/>
      <c r="D19" s="478"/>
      <c r="E19" s="479"/>
      <c r="F19" s="479"/>
      <c r="G19" s="479"/>
      <c r="H19" s="479"/>
      <c r="I19" s="479"/>
      <c r="J19" s="479"/>
      <c r="K19" s="479"/>
      <c r="L19" s="485">
        <v>611</v>
      </c>
      <c r="M19" s="485"/>
      <c r="N19" s="485"/>
      <c r="O19" s="485"/>
      <c r="P19" s="485"/>
      <c r="Q19" s="485"/>
      <c r="R19" s="486"/>
      <c r="S19" s="486"/>
      <c r="T19" s="486"/>
      <c r="U19" s="486"/>
      <c r="V19" s="487"/>
      <c r="W19" s="494"/>
      <c r="X19" s="495"/>
      <c r="Y19" s="495"/>
      <c r="Z19" s="495"/>
      <c r="AA19" s="495"/>
      <c r="AB19" s="495"/>
      <c r="AC19" s="411"/>
      <c r="AD19" s="411"/>
      <c r="AE19" s="411"/>
      <c r="AF19" s="411"/>
      <c r="AG19" s="411"/>
      <c r="AH19" s="411"/>
      <c r="AI19" s="411"/>
      <c r="AJ19" s="411"/>
      <c r="AK19" s="411"/>
      <c r="AL19" s="412"/>
      <c r="AM19" s="484"/>
      <c r="AN19" s="389"/>
      <c r="AO19" s="389"/>
      <c r="AP19" s="389"/>
      <c r="AQ19" s="389"/>
      <c r="AR19" s="389"/>
      <c r="AS19" s="389"/>
      <c r="AT19" s="390"/>
      <c r="AU19" s="472"/>
      <c r="AV19" s="473"/>
      <c r="AW19" s="473"/>
      <c r="AX19" s="473"/>
      <c r="AY19" s="395" t="s">
        <v>142</v>
      </c>
      <c r="AZ19" s="396"/>
      <c r="BA19" s="396"/>
      <c r="BB19" s="396"/>
      <c r="BC19" s="396"/>
      <c r="BD19" s="396"/>
      <c r="BE19" s="396"/>
      <c r="BF19" s="396"/>
      <c r="BG19" s="396"/>
      <c r="BH19" s="396"/>
      <c r="BI19" s="396"/>
      <c r="BJ19" s="396"/>
      <c r="BK19" s="396"/>
      <c r="BL19" s="396"/>
      <c r="BM19" s="397"/>
      <c r="BN19" s="415">
        <v>6850663</v>
      </c>
      <c r="BO19" s="416"/>
      <c r="BP19" s="416"/>
      <c r="BQ19" s="416"/>
      <c r="BR19" s="416"/>
      <c r="BS19" s="416"/>
      <c r="BT19" s="416"/>
      <c r="BU19" s="417"/>
      <c r="BV19" s="415">
        <v>6850624</v>
      </c>
      <c r="BW19" s="416"/>
      <c r="BX19" s="416"/>
      <c r="BY19" s="416"/>
      <c r="BZ19" s="416"/>
      <c r="CA19" s="416"/>
      <c r="CB19" s="416"/>
      <c r="CC19" s="417"/>
      <c r="CD19" s="154"/>
      <c r="CE19" s="413"/>
      <c r="CF19" s="413"/>
      <c r="CG19" s="413"/>
      <c r="CH19" s="413"/>
      <c r="CI19" s="413"/>
      <c r="CJ19" s="413"/>
      <c r="CK19" s="413"/>
      <c r="CL19" s="413"/>
      <c r="CM19" s="413"/>
      <c r="CN19" s="413"/>
      <c r="CO19" s="413"/>
      <c r="CP19" s="413"/>
      <c r="CQ19" s="413"/>
      <c r="CR19" s="413"/>
      <c r="CS19" s="414"/>
      <c r="CT19" s="385"/>
      <c r="CU19" s="386"/>
      <c r="CV19" s="386"/>
      <c r="CW19" s="386"/>
      <c r="CX19" s="386"/>
      <c r="CY19" s="386"/>
      <c r="CZ19" s="386"/>
      <c r="DA19" s="387"/>
      <c r="DB19" s="385"/>
      <c r="DC19" s="386"/>
      <c r="DD19" s="386"/>
      <c r="DE19" s="386"/>
      <c r="DF19" s="386"/>
      <c r="DG19" s="386"/>
      <c r="DH19" s="386"/>
      <c r="DI19" s="387"/>
      <c r="DJ19" s="139"/>
      <c r="DK19" s="139"/>
      <c r="DL19" s="139"/>
      <c r="DM19" s="139"/>
      <c r="DN19" s="139"/>
      <c r="DO19" s="139"/>
    </row>
    <row r="20" spans="1:119" ht="18.75" customHeight="1" thickBot="1" x14ac:dyDescent="0.2">
      <c r="A20" s="140"/>
      <c r="B20" s="477" t="s">
        <v>143</v>
      </c>
      <c r="C20" s="478"/>
      <c r="D20" s="478"/>
      <c r="E20" s="479"/>
      <c r="F20" s="479"/>
      <c r="G20" s="479"/>
      <c r="H20" s="479"/>
      <c r="I20" s="479"/>
      <c r="J20" s="479"/>
      <c r="K20" s="479"/>
      <c r="L20" s="485">
        <v>10763</v>
      </c>
      <c r="M20" s="485"/>
      <c r="N20" s="485"/>
      <c r="O20" s="485"/>
      <c r="P20" s="485"/>
      <c r="Q20" s="485"/>
      <c r="R20" s="486"/>
      <c r="S20" s="486"/>
      <c r="T20" s="486"/>
      <c r="U20" s="486"/>
      <c r="V20" s="487"/>
      <c r="W20" s="496"/>
      <c r="X20" s="497"/>
      <c r="Y20" s="497"/>
      <c r="Z20" s="497"/>
      <c r="AA20" s="497"/>
      <c r="AB20" s="497"/>
      <c r="AC20" s="488"/>
      <c r="AD20" s="488"/>
      <c r="AE20" s="488"/>
      <c r="AF20" s="488"/>
      <c r="AG20" s="488"/>
      <c r="AH20" s="488"/>
      <c r="AI20" s="488"/>
      <c r="AJ20" s="488"/>
      <c r="AK20" s="488"/>
      <c r="AL20" s="489"/>
      <c r="AM20" s="490"/>
      <c r="AN20" s="462"/>
      <c r="AO20" s="462"/>
      <c r="AP20" s="462"/>
      <c r="AQ20" s="462"/>
      <c r="AR20" s="462"/>
      <c r="AS20" s="462"/>
      <c r="AT20" s="463"/>
      <c r="AU20" s="491"/>
      <c r="AV20" s="492"/>
      <c r="AW20" s="492"/>
      <c r="AX20" s="493"/>
      <c r="AY20" s="395"/>
      <c r="AZ20" s="396"/>
      <c r="BA20" s="396"/>
      <c r="BB20" s="396"/>
      <c r="BC20" s="396"/>
      <c r="BD20" s="396"/>
      <c r="BE20" s="396"/>
      <c r="BF20" s="396"/>
      <c r="BG20" s="396"/>
      <c r="BH20" s="396"/>
      <c r="BI20" s="396"/>
      <c r="BJ20" s="396"/>
      <c r="BK20" s="396"/>
      <c r="BL20" s="396"/>
      <c r="BM20" s="397"/>
      <c r="BN20" s="415"/>
      <c r="BO20" s="416"/>
      <c r="BP20" s="416"/>
      <c r="BQ20" s="416"/>
      <c r="BR20" s="416"/>
      <c r="BS20" s="416"/>
      <c r="BT20" s="416"/>
      <c r="BU20" s="417"/>
      <c r="BV20" s="415"/>
      <c r="BW20" s="416"/>
      <c r="BX20" s="416"/>
      <c r="BY20" s="416"/>
      <c r="BZ20" s="416"/>
      <c r="CA20" s="416"/>
      <c r="CB20" s="416"/>
      <c r="CC20" s="417"/>
      <c r="CD20" s="154"/>
      <c r="CE20" s="413"/>
      <c r="CF20" s="413"/>
      <c r="CG20" s="413"/>
      <c r="CH20" s="413"/>
      <c r="CI20" s="413"/>
      <c r="CJ20" s="413"/>
      <c r="CK20" s="413"/>
      <c r="CL20" s="413"/>
      <c r="CM20" s="413"/>
      <c r="CN20" s="413"/>
      <c r="CO20" s="413"/>
      <c r="CP20" s="413"/>
      <c r="CQ20" s="413"/>
      <c r="CR20" s="413"/>
      <c r="CS20" s="414"/>
      <c r="CT20" s="385"/>
      <c r="CU20" s="386"/>
      <c r="CV20" s="386"/>
      <c r="CW20" s="386"/>
      <c r="CX20" s="386"/>
      <c r="CY20" s="386"/>
      <c r="CZ20" s="386"/>
      <c r="DA20" s="387"/>
      <c r="DB20" s="385"/>
      <c r="DC20" s="386"/>
      <c r="DD20" s="386"/>
      <c r="DE20" s="386"/>
      <c r="DF20" s="386"/>
      <c r="DG20" s="386"/>
      <c r="DH20" s="386"/>
      <c r="DI20" s="387"/>
      <c r="DJ20" s="139"/>
      <c r="DK20" s="139"/>
      <c r="DL20" s="139"/>
      <c r="DM20" s="139"/>
      <c r="DN20" s="139"/>
      <c r="DO20" s="139"/>
    </row>
    <row r="21" spans="1:119" ht="18.75" customHeight="1" x14ac:dyDescent="0.15">
      <c r="A21" s="140"/>
      <c r="B21" s="474" t="s">
        <v>144</v>
      </c>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6"/>
      <c r="AY21" s="395"/>
      <c r="AZ21" s="396"/>
      <c r="BA21" s="396"/>
      <c r="BB21" s="396"/>
      <c r="BC21" s="396"/>
      <c r="BD21" s="396"/>
      <c r="BE21" s="396"/>
      <c r="BF21" s="396"/>
      <c r="BG21" s="396"/>
      <c r="BH21" s="396"/>
      <c r="BI21" s="396"/>
      <c r="BJ21" s="396"/>
      <c r="BK21" s="396"/>
      <c r="BL21" s="396"/>
      <c r="BM21" s="397"/>
      <c r="BN21" s="415"/>
      <c r="BO21" s="416"/>
      <c r="BP21" s="416"/>
      <c r="BQ21" s="416"/>
      <c r="BR21" s="416"/>
      <c r="BS21" s="416"/>
      <c r="BT21" s="416"/>
      <c r="BU21" s="417"/>
      <c r="BV21" s="415"/>
      <c r="BW21" s="416"/>
      <c r="BX21" s="416"/>
      <c r="BY21" s="416"/>
      <c r="BZ21" s="416"/>
      <c r="CA21" s="416"/>
      <c r="CB21" s="416"/>
      <c r="CC21" s="417"/>
      <c r="CD21" s="154"/>
      <c r="CE21" s="413"/>
      <c r="CF21" s="413"/>
      <c r="CG21" s="413"/>
      <c r="CH21" s="413"/>
      <c r="CI21" s="413"/>
      <c r="CJ21" s="413"/>
      <c r="CK21" s="413"/>
      <c r="CL21" s="413"/>
      <c r="CM21" s="413"/>
      <c r="CN21" s="413"/>
      <c r="CO21" s="413"/>
      <c r="CP21" s="413"/>
      <c r="CQ21" s="413"/>
      <c r="CR21" s="413"/>
      <c r="CS21" s="414"/>
      <c r="CT21" s="385"/>
      <c r="CU21" s="386"/>
      <c r="CV21" s="386"/>
      <c r="CW21" s="386"/>
      <c r="CX21" s="386"/>
      <c r="CY21" s="386"/>
      <c r="CZ21" s="386"/>
      <c r="DA21" s="387"/>
      <c r="DB21" s="385"/>
      <c r="DC21" s="386"/>
      <c r="DD21" s="386"/>
      <c r="DE21" s="386"/>
      <c r="DF21" s="386"/>
      <c r="DG21" s="386"/>
      <c r="DH21" s="386"/>
      <c r="DI21" s="387"/>
      <c r="DJ21" s="139"/>
      <c r="DK21" s="139"/>
      <c r="DL21" s="139"/>
      <c r="DM21" s="139"/>
      <c r="DN21" s="139"/>
      <c r="DO21" s="139"/>
    </row>
    <row r="22" spans="1:119" ht="18.75" customHeight="1" thickBot="1" x14ac:dyDescent="0.2">
      <c r="A22" s="140"/>
      <c r="B22" s="444" t="s">
        <v>145</v>
      </c>
      <c r="C22" s="445"/>
      <c r="D22" s="446"/>
      <c r="E22" s="453" t="s">
        <v>1</v>
      </c>
      <c r="F22" s="428"/>
      <c r="G22" s="428"/>
      <c r="H22" s="428"/>
      <c r="I22" s="428"/>
      <c r="J22" s="428"/>
      <c r="K22" s="429"/>
      <c r="L22" s="453" t="s">
        <v>146</v>
      </c>
      <c r="M22" s="428"/>
      <c r="N22" s="428"/>
      <c r="O22" s="428"/>
      <c r="P22" s="429"/>
      <c r="Q22" s="438" t="s">
        <v>147</v>
      </c>
      <c r="R22" s="439"/>
      <c r="S22" s="439"/>
      <c r="T22" s="439"/>
      <c r="U22" s="439"/>
      <c r="V22" s="454"/>
      <c r="W22" s="456" t="s">
        <v>148</v>
      </c>
      <c r="X22" s="445"/>
      <c r="Y22" s="446"/>
      <c r="Z22" s="453" t="s">
        <v>1</v>
      </c>
      <c r="AA22" s="428"/>
      <c r="AB22" s="428"/>
      <c r="AC22" s="428"/>
      <c r="AD22" s="428"/>
      <c r="AE22" s="428"/>
      <c r="AF22" s="428"/>
      <c r="AG22" s="429"/>
      <c r="AH22" s="427" t="s">
        <v>149</v>
      </c>
      <c r="AI22" s="428"/>
      <c r="AJ22" s="428"/>
      <c r="AK22" s="428"/>
      <c r="AL22" s="429"/>
      <c r="AM22" s="427" t="s">
        <v>150</v>
      </c>
      <c r="AN22" s="433"/>
      <c r="AO22" s="433"/>
      <c r="AP22" s="433"/>
      <c r="AQ22" s="433"/>
      <c r="AR22" s="434"/>
      <c r="AS22" s="438" t="s">
        <v>147</v>
      </c>
      <c r="AT22" s="439"/>
      <c r="AU22" s="439"/>
      <c r="AV22" s="439"/>
      <c r="AW22" s="439"/>
      <c r="AX22" s="440"/>
      <c r="AY22" s="382"/>
      <c r="AZ22" s="383"/>
      <c r="BA22" s="383"/>
      <c r="BB22" s="383"/>
      <c r="BC22" s="383"/>
      <c r="BD22" s="383"/>
      <c r="BE22" s="383"/>
      <c r="BF22" s="383"/>
      <c r="BG22" s="383"/>
      <c r="BH22" s="383"/>
      <c r="BI22" s="383"/>
      <c r="BJ22" s="383"/>
      <c r="BK22" s="383"/>
      <c r="BL22" s="383"/>
      <c r="BM22" s="384"/>
      <c r="BN22" s="418"/>
      <c r="BO22" s="419"/>
      <c r="BP22" s="419"/>
      <c r="BQ22" s="419"/>
      <c r="BR22" s="419"/>
      <c r="BS22" s="419"/>
      <c r="BT22" s="419"/>
      <c r="BU22" s="420"/>
      <c r="BV22" s="418"/>
      <c r="BW22" s="419"/>
      <c r="BX22" s="419"/>
      <c r="BY22" s="419"/>
      <c r="BZ22" s="419"/>
      <c r="CA22" s="419"/>
      <c r="CB22" s="419"/>
      <c r="CC22" s="420"/>
      <c r="CD22" s="154"/>
      <c r="CE22" s="413"/>
      <c r="CF22" s="413"/>
      <c r="CG22" s="413"/>
      <c r="CH22" s="413"/>
      <c r="CI22" s="413"/>
      <c r="CJ22" s="413"/>
      <c r="CK22" s="413"/>
      <c r="CL22" s="413"/>
      <c r="CM22" s="413"/>
      <c r="CN22" s="413"/>
      <c r="CO22" s="413"/>
      <c r="CP22" s="413"/>
      <c r="CQ22" s="413"/>
      <c r="CR22" s="413"/>
      <c r="CS22" s="414"/>
      <c r="CT22" s="385"/>
      <c r="CU22" s="386"/>
      <c r="CV22" s="386"/>
      <c r="CW22" s="386"/>
      <c r="CX22" s="386"/>
      <c r="CY22" s="386"/>
      <c r="CZ22" s="386"/>
      <c r="DA22" s="387"/>
      <c r="DB22" s="385"/>
      <c r="DC22" s="386"/>
      <c r="DD22" s="386"/>
      <c r="DE22" s="386"/>
      <c r="DF22" s="386"/>
      <c r="DG22" s="386"/>
      <c r="DH22" s="386"/>
      <c r="DI22" s="387"/>
      <c r="DJ22" s="139"/>
      <c r="DK22" s="139"/>
      <c r="DL22" s="139"/>
      <c r="DM22" s="139"/>
      <c r="DN22" s="139"/>
      <c r="DO22" s="139"/>
    </row>
    <row r="23" spans="1:119" ht="18.75" customHeight="1" x14ac:dyDescent="0.15">
      <c r="A23" s="140"/>
      <c r="B23" s="447"/>
      <c r="C23" s="448"/>
      <c r="D23" s="449"/>
      <c r="E23" s="430"/>
      <c r="F23" s="431"/>
      <c r="G23" s="431"/>
      <c r="H23" s="431"/>
      <c r="I23" s="431"/>
      <c r="J23" s="431"/>
      <c r="K23" s="432"/>
      <c r="L23" s="430"/>
      <c r="M23" s="431"/>
      <c r="N23" s="431"/>
      <c r="O23" s="431"/>
      <c r="P23" s="432"/>
      <c r="Q23" s="441"/>
      <c r="R23" s="442"/>
      <c r="S23" s="442"/>
      <c r="T23" s="442"/>
      <c r="U23" s="442"/>
      <c r="V23" s="455"/>
      <c r="W23" s="457"/>
      <c r="X23" s="448"/>
      <c r="Y23" s="449"/>
      <c r="Z23" s="430"/>
      <c r="AA23" s="431"/>
      <c r="AB23" s="431"/>
      <c r="AC23" s="431"/>
      <c r="AD23" s="431"/>
      <c r="AE23" s="431"/>
      <c r="AF23" s="431"/>
      <c r="AG23" s="432"/>
      <c r="AH23" s="430"/>
      <c r="AI23" s="431"/>
      <c r="AJ23" s="431"/>
      <c r="AK23" s="431"/>
      <c r="AL23" s="432"/>
      <c r="AM23" s="435"/>
      <c r="AN23" s="436"/>
      <c r="AO23" s="436"/>
      <c r="AP23" s="436"/>
      <c r="AQ23" s="436"/>
      <c r="AR23" s="437"/>
      <c r="AS23" s="441"/>
      <c r="AT23" s="442"/>
      <c r="AU23" s="442"/>
      <c r="AV23" s="442"/>
      <c r="AW23" s="442"/>
      <c r="AX23" s="443"/>
      <c r="AY23" s="407" t="s">
        <v>151</v>
      </c>
      <c r="AZ23" s="408"/>
      <c r="BA23" s="408"/>
      <c r="BB23" s="408"/>
      <c r="BC23" s="408"/>
      <c r="BD23" s="408"/>
      <c r="BE23" s="408"/>
      <c r="BF23" s="408"/>
      <c r="BG23" s="408"/>
      <c r="BH23" s="408"/>
      <c r="BI23" s="408"/>
      <c r="BJ23" s="408"/>
      <c r="BK23" s="408"/>
      <c r="BL23" s="408"/>
      <c r="BM23" s="409"/>
      <c r="BN23" s="415">
        <v>8269089</v>
      </c>
      <c r="BO23" s="416"/>
      <c r="BP23" s="416"/>
      <c r="BQ23" s="416"/>
      <c r="BR23" s="416"/>
      <c r="BS23" s="416"/>
      <c r="BT23" s="416"/>
      <c r="BU23" s="417"/>
      <c r="BV23" s="415">
        <v>8254496</v>
      </c>
      <c r="BW23" s="416"/>
      <c r="BX23" s="416"/>
      <c r="BY23" s="416"/>
      <c r="BZ23" s="416"/>
      <c r="CA23" s="416"/>
      <c r="CB23" s="416"/>
      <c r="CC23" s="417"/>
      <c r="CD23" s="154"/>
      <c r="CE23" s="413"/>
      <c r="CF23" s="413"/>
      <c r="CG23" s="413"/>
      <c r="CH23" s="413"/>
      <c r="CI23" s="413"/>
      <c r="CJ23" s="413"/>
      <c r="CK23" s="413"/>
      <c r="CL23" s="413"/>
      <c r="CM23" s="413"/>
      <c r="CN23" s="413"/>
      <c r="CO23" s="413"/>
      <c r="CP23" s="413"/>
      <c r="CQ23" s="413"/>
      <c r="CR23" s="413"/>
      <c r="CS23" s="414"/>
      <c r="CT23" s="385"/>
      <c r="CU23" s="386"/>
      <c r="CV23" s="386"/>
      <c r="CW23" s="386"/>
      <c r="CX23" s="386"/>
      <c r="CY23" s="386"/>
      <c r="CZ23" s="386"/>
      <c r="DA23" s="387"/>
      <c r="DB23" s="385"/>
      <c r="DC23" s="386"/>
      <c r="DD23" s="386"/>
      <c r="DE23" s="386"/>
      <c r="DF23" s="386"/>
      <c r="DG23" s="386"/>
      <c r="DH23" s="386"/>
      <c r="DI23" s="387"/>
      <c r="DJ23" s="139"/>
      <c r="DK23" s="139"/>
      <c r="DL23" s="139"/>
      <c r="DM23" s="139"/>
      <c r="DN23" s="139"/>
      <c r="DO23" s="139"/>
    </row>
    <row r="24" spans="1:119" ht="18.75" customHeight="1" thickBot="1" x14ac:dyDescent="0.2">
      <c r="A24" s="140"/>
      <c r="B24" s="447"/>
      <c r="C24" s="448"/>
      <c r="D24" s="449"/>
      <c r="E24" s="388" t="s">
        <v>152</v>
      </c>
      <c r="F24" s="389"/>
      <c r="G24" s="389"/>
      <c r="H24" s="389"/>
      <c r="I24" s="389"/>
      <c r="J24" s="389"/>
      <c r="K24" s="390"/>
      <c r="L24" s="391">
        <v>1</v>
      </c>
      <c r="M24" s="392"/>
      <c r="N24" s="392"/>
      <c r="O24" s="392"/>
      <c r="P24" s="393"/>
      <c r="Q24" s="391">
        <v>5920</v>
      </c>
      <c r="R24" s="392"/>
      <c r="S24" s="392"/>
      <c r="T24" s="392"/>
      <c r="U24" s="392"/>
      <c r="V24" s="393"/>
      <c r="W24" s="457"/>
      <c r="X24" s="448"/>
      <c r="Y24" s="449"/>
      <c r="Z24" s="388" t="s">
        <v>153</v>
      </c>
      <c r="AA24" s="389"/>
      <c r="AB24" s="389"/>
      <c r="AC24" s="389"/>
      <c r="AD24" s="389"/>
      <c r="AE24" s="389"/>
      <c r="AF24" s="389"/>
      <c r="AG24" s="390"/>
      <c r="AH24" s="391">
        <v>287</v>
      </c>
      <c r="AI24" s="392"/>
      <c r="AJ24" s="392"/>
      <c r="AK24" s="392"/>
      <c r="AL24" s="393"/>
      <c r="AM24" s="391">
        <v>855260</v>
      </c>
      <c r="AN24" s="392"/>
      <c r="AO24" s="392"/>
      <c r="AP24" s="392"/>
      <c r="AQ24" s="392"/>
      <c r="AR24" s="393"/>
      <c r="AS24" s="391">
        <v>2980</v>
      </c>
      <c r="AT24" s="392"/>
      <c r="AU24" s="392"/>
      <c r="AV24" s="392"/>
      <c r="AW24" s="392"/>
      <c r="AX24" s="394"/>
      <c r="AY24" s="382" t="s">
        <v>154</v>
      </c>
      <c r="AZ24" s="383"/>
      <c r="BA24" s="383"/>
      <c r="BB24" s="383"/>
      <c r="BC24" s="383"/>
      <c r="BD24" s="383"/>
      <c r="BE24" s="383"/>
      <c r="BF24" s="383"/>
      <c r="BG24" s="383"/>
      <c r="BH24" s="383"/>
      <c r="BI24" s="383"/>
      <c r="BJ24" s="383"/>
      <c r="BK24" s="383"/>
      <c r="BL24" s="383"/>
      <c r="BM24" s="384"/>
      <c r="BN24" s="415">
        <v>6720911</v>
      </c>
      <c r="BO24" s="416"/>
      <c r="BP24" s="416"/>
      <c r="BQ24" s="416"/>
      <c r="BR24" s="416"/>
      <c r="BS24" s="416"/>
      <c r="BT24" s="416"/>
      <c r="BU24" s="417"/>
      <c r="BV24" s="415">
        <v>6727187</v>
      </c>
      <c r="BW24" s="416"/>
      <c r="BX24" s="416"/>
      <c r="BY24" s="416"/>
      <c r="BZ24" s="416"/>
      <c r="CA24" s="416"/>
      <c r="CB24" s="416"/>
      <c r="CC24" s="417"/>
      <c r="CD24" s="154"/>
      <c r="CE24" s="413"/>
      <c r="CF24" s="413"/>
      <c r="CG24" s="413"/>
      <c r="CH24" s="413"/>
      <c r="CI24" s="413"/>
      <c r="CJ24" s="413"/>
      <c r="CK24" s="413"/>
      <c r="CL24" s="413"/>
      <c r="CM24" s="413"/>
      <c r="CN24" s="413"/>
      <c r="CO24" s="413"/>
      <c r="CP24" s="413"/>
      <c r="CQ24" s="413"/>
      <c r="CR24" s="413"/>
      <c r="CS24" s="414"/>
      <c r="CT24" s="385"/>
      <c r="CU24" s="386"/>
      <c r="CV24" s="386"/>
      <c r="CW24" s="386"/>
      <c r="CX24" s="386"/>
      <c r="CY24" s="386"/>
      <c r="CZ24" s="386"/>
      <c r="DA24" s="387"/>
      <c r="DB24" s="385"/>
      <c r="DC24" s="386"/>
      <c r="DD24" s="386"/>
      <c r="DE24" s="386"/>
      <c r="DF24" s="386"/>
      <c r="DG24" s="386"/>
      <c r="DH24" s="386"/>
      <c r="DI24" s="387"/>
      <c r="DJ24" s="139"/>
      <c r="DK24" s="139"/>
      <c r="DL24" s="139"/>
      <c r="DM24" s="139"/>
      <c r="DN24" s="139"/>
      <c r="DO24" s="139"/>
    </row>
    <row r="25" spans="1:119" s="139" customFormat="1" ht="18.75" customHeight="1" x14ac:dyDescent="0.15">
      <c r="A25" s="140"/>
      <c r="B25" s="447"/>
      <c r="C25" s="448"/>
      <c r="D25" s="449"/>
      <c r="E25" s="388" t="s">
        <v>155</v>
      </c>
      <c r="F25" s="389"/>
      <c r="G25" s="389"/>
      <c r="H25" s="389"/>
      <c r="I25" s="389"/>
      <c r="J25" s="389"/>
      <c r="K25" s="390"/>
      <c r="L25" s="391">
        <v>1</v>
      </c>
      <c r="M25" s="392"/>
      <c r="N25" s="392"/>
      <c r="O25" s="392"/>
      <c r="P25" s="393"/>
      <c r="Q25" s="391">
        <v>5400</v>
      </c>
      <c r="R25" s="392"/>
      <c r="S25" s="392"/>
      <c r="T25" s="392"/>
      <c r="U25" s="392"/>
      <c r="V25" s="393"/>
      <c r="W25" s="457"/>
      <c r="X25" s="448"/>
      <c r="Y25" s="449"/>
      <c r="Z25" s="388" t="s">
        <v>156</v>
      </c>
      <c r="AA25" s="389"/>
      <c r="AB25" s="389"/>
      <c r="AC25" s="389"/>
      <c r="AD25" s="389"/>
      <c r="AE25" s="389"/>
      <c r="AF25" s="389"/>
      <c r="AG25" s="390"/>
      <c r="AH25" s="391">
        <v>76</v>
      </c>
      <c r="AI25" s="392"/>
      <c r="AJ25" s="392"/>
      <c r="AK25" s="392"/>
      <c r="AL25" s="393"/>
      <c r="AM25" s="391">
        <v>220096</v>
      </c>
      <c r="AN25" s="392"/>
      <c r="AO25" s="392"/>
      <c r="AP25" s="392"/>
      <c r="AQ25" s="392"/>
      <c r="AR25" s="393"/>
      <c r="AS25" s="391">
        <v>2896</v>
      </c>
      <c r="AT25" s="392"/>
      <c r="AU25" s="392"/>
      <c r="AV25" s="392"/>
      <c r="AW25" s="392"/>
      <c r="AX25" s="394"/>
      <c r="AY25" s="407" t="s">
        <v>157</v>
      </c>
      <c r="AZ25" s="408"/>
      <c r="BA25" s="408"/>
      <c r="BB25" s="408"/>
      <c r="BC25" s="408"/>
      <c r="BD25" s="408"/>
      <c r="BE25" s="408"/>
      <c r="BF25" s="408"/>
      <c r="BG25" s="408"/>
      <c r="BH25" s="408"/>
      <c r="BI25" s="408"/>
      <c r="BJ25" s="408"/>
      <c r="BK25" s="408"/>
      <c r="BL25" s="408"/>
      <c r="BM25" s="409"/>
      <c r="BN25" s="410">
        <v>4523144</v>
      </c>
      <c r="BO25" s="411"/>
      <c r="BP25" s="411"/>
      <c r="BQ25" s="411"/>
      <c r="BR25" s="411"/>
      <c r="BS25" s="411"/>
      <c r="BT25" s="411"/>
      <c r="BU25" s="412"/>
      <c r="BV25" s="410">
        <v>4113449</v>
      </c>
      <c r="BW25" s="411"/>
      <c r="BX25" s="411"/>
      <c r="BY25" s="411"/>
      <c r="BZ25" s="411"/>
      <c r="CA25" s="411"/>
      <c r="CB25" s="411"/>
      <c r="CC25" s="412"/>
      <c r="CD25" s="154"/>
      <c r="CE25" s="413"/>
      <c r="CF25" s="413"/>
      <c r="CG25" s="413"/>
      <c r="CH25" s="413"/>
      <c r="CI25" s="413"/>
      <c r="CJ25" s="413"/>
      <c r="CK25" s="413"/>
      <c r="CL25" s="413"/>
      <c r="CM25" s="413"/>
      <c r="CN25" s="413"/>
      <c r="CO25" s="413"/>
      <c r="CP25" s="413"/>
      <c r="CQ25" s="413"/>
      <c r="CR25" s="413"/>
      <c r="CS25" s="414"/>
      <c r="CT25" s="385"/>
      <c r="CU25" s="386"/>
      <c r="CV25" s="386"/>
      <c r="CW25" s="386"/>
      <c r="CX25" s="386"/>
      <c r="CY25" s="386"/>
      <c r="CZ25" s="386"/>
      <c r="DA25" s="387"/>
      <c r="DB25" s="385"/>
      <c r="DC25" s="386"/>
      <c r="DD25" s="386"/>
      <c r="DE25" s="386"/>
      <c r="DF25" s="386"/>
      <c r="DG25" s="386"/>
      <c r="DH25" s="386"/>
      <c r="DI25" s="387"/>
    </row>
    <row r="26" spans="1:119" s="139" customFormat="1" ht="18.75" customHeight="1" x14ac:dyDescent="0.15">
      <c r="A26" s="140"/>
      <c r="B26" s="447"/>
      <c r="C26" s="448"/>
      <c r="D26" s="449"/>
      <c r="E26" s="388" t="s">
        <v>158</v>
      </c>
      <c r="F26" s="389"/>
      <c r="G26" s="389"/>
      <c r="H26" s="389"/>
      <c r="I26" s="389"/>
      <c r="J26" s="389"/>
      <c r="K26" s="390"/>
      <c r="L26" s="391">
        <v>1</v>
      </c>
      <c r="M26" s="392"/>
      <c r="N26" s="392"/>
      <c r="O26" s="392"/>
      <c r="P26" s="393"/>
      <c r="Q26" s="391">
        <v>5000</v>
      </c>
      <c r="R26" s="392"/>
      <c r="S26" s="392"/>
      <c r="T26" s="392"/>
      <c r="U26" s="392"/>
      <c r="V26" s="393"/>
      <c r="W26" s="457"/>
      <c r="X26" s="448"/>
      <c r="Y26" s="449"/>
      <c r="Z26" s="388" t="s">
        <v>159</v>
      </c>
      <c r="AA26" s="470"/>
      <c r="AB26" s="470"/>
      <c r="AC26" s="470"/>
      <c r="AD26" s="470"/>
      <c r="AE26" s="470"/>
      <c r="AF26" s="470"/>
      <c r="AG26" s="471"/>
      <c r="AH26" s="391">
        <v>16</v>
      </c>
      <c r="AI26" s="392"/>
      <c r="AJ26" s="392"/>
      <c r="AK26" s="392"/>
      <c r="AL26" s="393"/>
      <c r="AM26" s="391">
        <v>50736</v>
      </c>
      <c r="AN26" s="392"/>
      <c r="AO26" s="392"/>
      <c r="AP26" s="392"/>
      <c r="AQ26" s="392"/>
      <c r="AR26" s="393"/>
      <c r="AS26" s="391">
        <v>3171</v>
      </c>
      <c r="AT26" s="392"/>
      <c r="AU26" s="392"/>
      <c r="AV26" s="392"/>
      <c r="AW26" s="392"/>
      <c r="AX26" s="394"/>
      <c r="AY26" s="424" t="s">
        <v>160</v>
      </c>
      <c r="AZ26" s="425"/>
      <c r="BA26" s="425"/>
      <c r="BB26" s="425"/>
      <c r="BC26" s="425"/>
      <c r="BD26" s="425"/>
      <c r="BE26" s="425"/>
      <c r="BF26" s="425"/>
      <c r="BG26" s="425"/>
      <c r="BH26" s="425"/>
      <c r="BI26" s="425"/>
      <c r="BJ26" s="425"/>
      <c r="BK26" s="425"/>
      <c r="BL26" s="425"/>
      <c r="BM26" s="426"/>
      <c r="BN26" s="415" t="s">
        <v>120</v>
      </c>
      <c r="BO26" s="416"/>
      <c r="BP26" s="416"/>
      <c r="BQ26" s="416"/>
      <c r="BR26" s="416"/>
      <c r="BS26" s="416"/>
      <c r="BT26" s="416"/>
      <c r="BU26" s="417"/>
      <c r="BV26" s="415" t="s">
        <v>120</v>
      </c>
      <c r="BW26" s="416"/>
      <c r="BX26" s="416"/>
      <c r="BY26" s="416"/>
      <c r="BZ26" s="416"/>
      <c r="CA26" s="416"/>
      <c r="CB26" s="416"/>
      <c r="CC26" s="417"/>
      <c r="CD26" s="154"/>
      <c r="CE26" s="413"/>
      <c r="CF26" s="413"/>
      <c r="CG26" s="413"/>
      <c r="CH26" s="413"/>
      <c r="CI26" s="413"/>
      <c r="CJ26" s="413"/>
      <c r="CK26" s="413"/>
      <c r="CL26" s="413"/>
      <c r="CM26" s="413"/>
      <c r="CN26" s="413"/>
      <c r="CO26" s="413"/>
      <c r="CP26" s="413"/>
      <c r="CQ26" s="413"/>
      <c r="CR26" s="413"/>
      <c r="CS26" s="414"/>
      <c r="CT26" s="385"/>
      <c r="CU26" s="386"/>
      <c r="CV26" s="386"/>
      <c r="CW26" s="386"/>
      <c r="CX26" s="386"/>
      <c r="CY26" s="386"/>
      <c r="CZ26" s="386"/>
      <c r="DA26" s="387"/>
      <c r="DB26" s="385"/>
      <c r="DC26" s="386"/>
      <c r="DD26" s="386"/>
      <c r="DE26" s="386"/>
      <c r="DF26" s="386"/>
      <c r="DG26" s="386"/>
      <c r="DH26" s="386"/>
      <c r="DI26" s="387"/>
    </row>
    <row r="27" spans="1:119" ht="18.75" customHeight="1" thickBot="1" x14ac:dyDescent="0.2">
      <c r="A27" s="140"/>
      <c r="B27" s="447"/>
      <c r="C27" s="448"/>
      <c r="D27" s="449"/>
      <c r="E27" s="388" t="s">
        <v>161</v>
      </c>
      <c r="F27" s="389"/>
      <c r="G27" s="389"/>
      <c r="H27" s="389"/>
      <c r="I27" s="389"/>
      <c r="J27" s="389"/>
      <c r="K27" s="390"/>
      <c r="L27" s="391">
        <v>1</v>
      </c>
      <c r="M27" s="392"/>
      <c r="N27" s="392"/>
      <c r="O27" s="392"/>
      <c r="P27" s="393"/>
      <c r="Q27" s="391">
        <v>4200</v>
      </c>
      <c r="R27" s="392"/>
      <c r="S27" s="392"/>
      <c r="T27" s="392"/>
      <c r="U27" s="392"/>
      <c r="V27" s="393"/>
      <c r="W27" s="457"/>
      <c r="X27" s="448"/>
      <c r="Y27" s="449"/>
      <c r="Z27" s="388" t="s">
        <v>162</v>
      </c>
      <c r="AA27" s="389"/>
      <c r="AB27" s="389"/>
      <c r="AC27" s="389"/>
      <c r="AD27" s="389"/>
      <c r="AE27" s="389"/>
      <c r="AF27" s="389"/>
      <c r="AG27" s="390"/>
      <c r="AH27" s="391">
        <v>5</v>
      </c>
      <c r="AI27" s="392"/>
      <c r="AJ27" s="392"/>
      <c r="AK27" s="392"/>
      <c r="AL27" s="393"/>
      <c r="AM27" s="391">
        <v>14615</v>
      </c>
      <c r="AN27" s="392"/>
      <c r="AO27" s="392"/>
      <c r="AP27" s="392"/>
      <c r="AQ27" s="392"/>
      <c r="AR27" s="393"/>
      <c r="AS27" s="391">
        <v>2923</v>
      </c>
      <c r="AT27" s="392"/>
      <c r="AU27" s="392"/>
      <c r="AV27" s="392"/>
      <c r="AW27" s="392"/>
      <c r="AX27" s="394"/>
      <c r="AY27" s="421" t="s">
        <v>163</v>
      </c>
      <c r="AZ27" s="422"/>
      <c r="BA27" s="422"/>
      <c r="BB27" s="422"/>
      <c r="BC27" s="422"/>
      <c r="BD27" s="422"/>
      <c r="BE27" s="422"/>
      <c r="BF27" s="422"/>
      <c r="BG27" s="422"/>
      <c r="BH27" s="422"/>
      <c r="BI27" s="422"/>
      <c r="BJ27" s="422"/>
      <c r="BK27" s="422"/>
      <c r="BL27" s="422"/>
      <c r="BM27" s="423"/>
      <c r="BN27" s="418" t="s">
        <v>120</v>
      </c>
      <c r="BO27" s="419"/>
      <c r="BP27" s="419"/>
      <c r="BQ27" s="419"/>
      <c r="BR27" s="419"/>
      <c r="BS27" s="419"/>
      <c r="BT27" s="419"/>
      <c r="BU27" s="420"/>
      <c r="BV27" s="418" t="s">
        <v>120</v>
      </c>
      <c r="BW27" s="419"/>
      <c r="BX27" s="419"/>
      <c r="BY27" s="419"/>
      <c r="BZ27" s="419"/>
      <c r="CA27" s="419"/>
      <c r="CB27" s="419"/>
      <c r="CC27" s="420"/>
      <c r="CD27" s="156"/>
      <c r="CE27" s="413"/>
      <c r="CF27" s="413"/>
      <c r="CG27" s="413"/>
      <c r="CH27" s="413"/>
      <c r="CI27" s="413"/>
      <c r="CJ27" s="413"/>
      <c r="CK27" s="413"/>
      <c r="CL27" s="413"/>
      <c r="CM27" s="413"/>
      <c r="CN27" s="413"/>
      <c r="CO27" s="413"/>
      <c r="CP27" s="413"/>
      <c r="CQ27" s="413"/>
      <c r="CR27" s="413"/>
      <c r="CS27" s="414"/>
      <c r="CT27" s="385"/>
      <c r="CU27" s="386"/>
      <c r="CV27" s="386"/>
      <c r="CW27" s="386"/>
      <c r="CX27" s="386"/>
      <c r="CY27" s="386"/>
      <c r="CZ27" s="386"/>
      <c r="DA27" s="387"/>
      <c r="DB27" s="385"/>
      <c r="DC27" s="386"/>
      <c r="DD27" s="386"/>
      <c r="DE27" s="386"/>
      <c r="DF27" s="386"/>
      <c r="DG27" s="386"/>
      <c r="DH27" s="386"/>
      <c r="DI27" s="387"/>
      <c r="DJ27" s="139"/>
      <c r="DK27" s="139"/>
      <c r="DL27" s="139"/>
      <c r="DM27" s="139"/>
      <c r="DN27" s="139"/>
      <c r="DO27" s="139"/>
    </row>
    <row r="28" spans="1:119" ht="18.75" customHeight="1" x14ac:dyDescent="0.15">
      <c r="A28" s="140"/>
      <c r="B28" s="447"/>
      <c r="C28" s="448"/>
      <c r="D28" s="449"/>
      <c r="E28" s="388" t="s">
        <v>164</v>
      </c>
      <c r="F28" s="389"/>
      <c r="G28" s="389"/>
      <c r="H28" s="389"/>
      <c r="I28" s="389"/>
      <c r="J28" s="389"/>
      <c r="K28" s="390"/>
      <c r="L28" s="391">
        <v>1</v>
      </c>
      <c r="M28" s="392"/>
      <c r="N28" s="392"/>
      <c r="O28" s="392"/>
      <c r="P28" s="393"/>
      <c r="Q28" s="391">
        <v>3600</v>
      </c>
      <c r="R28" s="392"/>
      <c r="S28" s="392"/>
      <c r="T28" s="392"/>
      <c r="U28" s="392"/>
      <c r="V28" s="393"/>
      <c r="W28" s="457"/>
      <c r="X28" s="448"/>
      <c r="Y28" s="449"/>
      <c r="Z28" s="388" t="s">
        <v>165</v>
      </c>
      <c r="AA28" s="389"/>
      <c r="AB28" s="389"/>
      <c r="AC28" s="389"/>
      <c r="AD28" s="389"/>
      <c r="AE28" s="389"/>
      <c r="AF28" s="389"/>
      <c r="AG28" s="390"/>
      <c r="AH28" s="391" t="s">
        <v>120</v>
      </c>
      <c r="AI28" s="392"/>
      <c r="AJ28" s="392"/>
      <c r="AK28" s="392"/>
      <c r="AL28" s="393"/>
      <c r="AM28" s="391" t="s">
        <v>120</v>
      </c>
      <c r="AN28" s="392"/>
      <c r="AO28" s="392"/>
      <c r="AP28" s="392"/>
      <c r="AQ28" s="392"/>
      <c r="AR28" s="393"/>
      <c r="AS28" s="391" t="s">
        <v>120</v>
      </c>
      <c r="AT28" s="392"/>
      <c r="AU28" s="392"/>
      <c r="AV28" s="392"/>
      <c r="AW28" s="392"/>
      <c r="AX28" s="394"/>
      <c r="AY28" s="398" t="s">
        <v>166</v>
      </c>
      <c r="AZ28" s="399"/>
      <c r="BA28" s="399"/>
      <c r="BB28" s="400"/>
      <c r="BC28" s="407" t="s">
        <v>167</v>
      </c>
      <c r="BD28" s="408"/>
      <c r="BE28" s="408"/>
      <c r="BF28" s="408"/>
      <c r="BG28" s="408"/>
      <c r="BH28" s="408"/>
      <c r="BI28" s="408"/>
      <c r="BJ28" s="408"/>
      <c r="BK28" s="408"/>
      <c r="BL28" s="408"/>
      <c r="BM28" s="409"/>
      <c r="BN28" s="410">
        <v>800972</v>
      </c>
      <c r="BO28" s="411"/>
      <c r="BP28" s="411"/>
      <c r="BQ28" s="411"/>
      <c r="BR28" s="411"/>
      <c r="BS28" s="411"/>
      <c r="BT28" s="411"/>
      <c r="BU28" s="412"/>
      <c r="BV28" s="410">
        <v>750833</v>
      </c>
      <c r="BW28" s="411"/>
      <c r="BX28" s="411"/>
      <c r="BY28" s="411"/>
      <c r="BZ28" s="411"/>
      <c r="CA28" s="411"/>
      <c r="CB28" s="411"/>
      <c r="CC28" s="412"/>
      <c r="CD28" s="154"/>
      <c r="CE28" s="413"/>
      <c r="CF28" s="413"/>
      <c r="CG28" s="413"/>
      <c r="CH28" s="413"/>
      <c r="CI28" s="413"/>
      <c r="CJ28" s="413"/>
      <c r="CK28" s="413"/>
      <c r="CL28" s="413"/>
      <c r="CM28" s="413"/>
      <c r="CN28" s="413"/>
      <c r="CO28" s="413"/>
      <c r="CP28" s="413"/>
      <c r="CQ28" s="413"/>
      <c r="CR28" s="413"/>
      <c r="CS28" s="414"/>
      <c r="CT28" s="385"/>
      <c r="CU28" s="386"/>
      <c r="CV28" s="386"/>
      <c r="CW28" s="386"/>
      <c r="CX28" s="386"/>
      <c r="CY28" s="386"/>
      <c r="CZ28" s="386"/>
      <c r="DA28" s="387"/>
      <c r="DB28" s="385"/>
      <c r="DC28" s="386"/>
      <c r="DD28" s="386"/>
      <c r="DE28" s="386"/>
      <c r="DF28" s="386"/>
      <c r="DG28" s="386"/>
      <c r="DH28" s="386"/>
      <c r="DI28" s="387"/>
      <c r="DJ28" s="139"/>
      <c r="DK28" s="139"/>
      <c r="DL28" s="139"/>
      <c r="DM28" s="139"/>
      <c r="DN28" s="139"/>
      <c r="DO28" s="139"/>
    </row>
    <row r="29" spans="1:119" ht="18.75" customHeight="1" x14ac:dyDescent="0.15">
      <c r="A29" s="140"/>
      <c r="B29" s="447"/>
      <c r="C29" s="448"/>
      <c r="D29" s="449"/>
      <c r="E29" s="388" t="s">
        <v>168</v>
      </c>
      <c r="F29" s="389"/>
      <c r="G29" s="389"/>
      <c r="H29" s="389"/>
      <c r="I29" s="389"/>
      <c r="J29" s="389"/>
      <c r="K29" s="390"/>
      <c r="L29" s="391">
        <v>12</v>
      </c>
      <c r="M29" s="392"/>
      <c r="N29" s="392"/>
      <c r="O29" s="392"/>
      <c r="P29" s="393"/>
      <c r="Q29" s="391">
        <v>3200</v>
      </c>
      <c r="R29" s="392"/>
      <c r="S29" s="392"/>
      <c r="T29" s="392"/>
      <c r="U29" s="392"/>
      <c r="V29" s="393"/>
      <c r="W29" s="458"/>
      <c r="X29" s="459"/>
      <c r="Y29" s="460"/>
      <c r="Z29" s="388" t="s">
        <v>169</v>
      </c>
      <c r="AA29" s="389"/>
      <c r="AB29" s="389"/>
      <c r="AC29" s="389"/>
      <c r="AD29" s="389"/>
      <c r="AE29" s="389"/>
      <c r="AF29" s="389"/>
      <c r="AG29" s="390"/>
      <c r="AH29" s="391">
        <v>292</v>
      </c>
      <c r="AI29" s="392"/>
      <c r="AJ29" s="392"/>
      <c r="AK29" s="392"/>
      <c r="AL29" s="393"/>
      <c r="AM29" s="391">
        <v>869875</v>
      </c>
      <c r="AN29" s="392"/>
      <c r="AO29" s="392"/>
      <c r="AP29" s="392"/>
      <c r="AQ29" s="392"/>
      <c r="AR29" s="393"/>
      <c r="AS29" s="391">
        <v>2979</v>
      </c>
      <c r="AT29" s="392"/>
      <c r="AU29" s="392"/>
      <c r="AV29" s="392"/>
      <c r="AW29" s="392"/>
      <c r="AX29" s="394"/>
      <c r="AY29" s="401"/>
      <c r="AZ29" s="402"/>
      <c r="BA29" s="402"/>
      <c r="BB29" s="403"/>
      <c r="BC29" s="395" t="s">
        <v>170</v>
      </c>
      <c r="BD29" s="396"/>
      <c r="BE29" s="396"/>
      <c r="BF29" s="396"/>
      <c r="BG29" s="396"/>
      <c r="BH29" s="396"/>
      <c r="BI29" s="396"/>
      <c r="BJ29" s="396"/>
      <c r="BK29" s="396"/>
      <c r="BL29" s="396"/>
      <c r="BM29" s="397"/>
      <c r="BN29" s="415">
        <v>2425</v>
      </c>
      <c r="BO29" s="416"/>
      <c r="BP29" s="416"/>
      <c r="BQ29" s="416"/>
      <c r="BR29" s="416"/>
      <c r="BS29" s="416"/>
      <c r="BT29" s="416"/>
      <c r="BU29" s="417"/>
      <c r="BV29" s="415">
        <v>2425</v>
      </c>
      <c r="BW29" s="416"/>
      <c r="BX29" s="416"/>
      <c r="BY29" s="416"/>
      <c r="BZ29" s="416"/>
      <c r="CA29" s="416"/>
      <c r="CB29" s="416"/>
      <c r="CC29" s="417"/>
      <c r="CD29" s="156"/>
      <c r="CE29" s="413"/>
      <c r="CF29" s="413"/>
      <c r="CG29" s="413"/>
      <c r="CH29" s="413"/>
      <c r="CI29" s="413"/>
      <c r="CJ29" s="413"/>
      <c r="CK29" s="413"/>
      <c r="CL29" s="413"/>
      <c r="CM29" s="413"/>
      <c r="CN29" s="413"/>
      <c r="CO29" s="413"/>
      <c r="CP29" s="413"/>
      <c r="CQ29" s="413"/>
      <c r="CR29" s="413"/>
      <c r="CS29" s="414"/>
      <c r="CT29" s="385"/>
      <c r="CU29" s="386"/>
      <c r="CV29" s="386"/>
      <c r="CW29" s="386"/>
      <c r="CX29" s="386"/>
      <c r="CY29" s="386"/>
      <c r="CZ29" s="386"/>
      <c r="DA29" s="387"/>
      <c r="DB29" s="385"/>
      <c r="DC29" s="386"/>
      <c r="DD29" s="386"/>
      <c r="DE29" s="386"/>
      <c r="DF29" s="386"/>
      <c r="DG29" s="386"/>
      <c r="DH29" s="386"/>
      <c r="DI29" s="387"/>
      <c r="DJ29" s="139"/>
      <c r="DK29" s="139"/>
      <c r="DL29" s="139"/>
      <c r="DM29" s="139"/>
      <c r="DN29" s="139"/>
      <c r="DO29" s="139"/>
    </row>
    <row r="30" spans="1:119" ht="18.75" customHeight="1" thickBot="1" x14ac:dyDescent="0.2">
      <c r="A30" s="140"/>
      <c r="B30" s="450"/>
      <c r="C30" s="451"/>
      <c r="D30" s="452"/>
      <c r="E30" s="461"/>
      <c r="F30" s="462"/>
      <c r="G30" s="462"/>
      <c r="H30" s="462"/>
      <c r="I30" s="462"/>
      <c r="J30" s="462"/>
      <c r="K30" s="463"/>
      <c r="L30" s="464"/>
      <c r="M30" s="465"/>
      <c r="N30" s="465"/>
      <c r="O30" s="465"/>
      <c r="P30" s="466"/>
      <c r="Q30" s="464"/>
      <c r="R30" s="465"/>
      <c r="S30" s="465"/>
      <c r="T30" s="465"/>
      <c r="U30" s="465"/>
      <c r="V30" s="466"/>
      <c r="W30" s="467" t="s">
        <v>171</v>
      </c>
      <c r="X30" s="468"/>
      <c r="Y30" s="468"/>
      <c r="Z30" s="468"/>
      <c r="AA30" s="468"/>
      <c r="AB30" s="468"/>
      <c r="AC30" s="468"/>
      <c r="AD30" s="468"/>
      <c r="AE30" s="468"/>
      <c r="AF30" s="468"/>
      <c r="AG30" s="469"/>
      <c r="AH30" s="379">
        <v>98</v>
      </c>
      <c r="AI30" s="380"/>
      <c r="AJ30" s="380"/>
      <c r="AK30" s="380"/>
      <c r="AL30" s="380"/>
      <c r="AM30" s="380"/>
      <c r="AN30" s="380"/>
      <c r="AO30" s="380"/>
      <c r="AP30" s="380"/>
      <c r="AQ30" s="380"/>
      <c r="AR30" s="380"/>
      <c r="AS30" s="380"/>
      <c r="AT30" s="380"/>
      <c r="AU30" s="380"/>
      <c r="AV30" s="380"/>
      <c r="AW30" s="380"/>
      <c r="AX30" s="381"/>
      <c r="AY30" s="404"/>
      <c r="AZ30" s="405"/>
      <c r="BA30" s="405"/>
      <c r="BB30" s="406"/>
      <c r="BC30" s="382" t="s">
        <v>172</v>
      </c>
      <c r="BD30" s="383"/>
      <c r="BE30" s="383"/>
      <c r="BF30" s="383"/>
      <c r="BG30" s="383"/>
      <c r="BH30" s="383"/>
      <c r="BI30" s="383"/>
      <c r="BJ30" s="383"/>
      <c r="BK30" s="383"/>
      <c r="BL30" s="383"/>
      <c r="BM30" s="384"/>
      <c r="BN30" s="418">
        <v>1279295</v>
      </c>
      <c r="BO30" s="419"/>
      <c r="BP30" s="419"/>
      <c r="BQ30" s="419"/>
      <c r="BR30" s="419"/>
      <c r="BS30" s="419"/>
      <c r="BT30" s="419"/>
      <c r="BU30" s="420"/>
      <c r="BV30" s="418">
        <v>169677</v>
      </c>
      <c r="BW30" s="419"/>
      <c r="BX30" s="419"/>
      <c r="BY30" s="419"/>
      <c r="BZ30" s="419"/>
      <c r="CA30" s="419"/>
      <c r="CB30" s="419"/>
      <c r="CC30" s="42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x14ac:dyDescent="0.15">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x14ac:dyDescent="0.15">
      <c r="A32" s="140"/>
      <c r="B32" s="166"/>
      <c r="C32" s="167" t="s">
        <v>173</v>
      </c>
      <c r="D32" s="167"/>
      <c r="E32" s="167"/>
      <c r="F32" s="164"/>
      <c r="G32" s="164"/>
      <c r="H32" s="164"/>
      <c r="I32" s="164"/>
      <c r="J32" s="164"/>
      <c r="K32" s="164"/>
      <c r="L32" s="164"/>
      <c r="M32" s="164"/>
      <c r="N32" s="164"/>
      <c r="O32" s="164"/>
      <c r="P32" s="164"/>
      <c r="Q32" s="164"/>
      <c r="R32" s="164"/>
      <c r="S32" s="164"/>
      <c r="T32" s="164"/>
      <c r="U32" s="164" t="s">
        <v>174</v>
      </c>
      <c r="V32" s="164"/>
      <c r="W32" s="164"/>
      <c r="X32" s="164"/>
      <c r="Y32" s="164"/>
      <c r="Z32" s="164"/>
      <c r="AA32" s="164"/>
      <c r="AB32" s="164"/>
      <c r="AC32" s="164"/>
      <c r="AD32" s="164"/>
      <c r="AE32" s="164"/>
      <c r="AF32" s="164"/>
      <c r="AG32" s="164"/>
      <c r="AH32" s="164"/>
      <c r="AI32" s="164"/>
      <c r="AJ32" s="164"/>
      <c r="AK32" s="164"/>
      <c r="AL32" s="164"/>
      <c r="AM32" s="168" t="s">
        <v>175</v>
      </c>
      <c r="AN32" s="164"/>
      <c r="AO32" s="164"/>
      <c r="AP32" s="164"/>
      <c r="AQ32" s="164"/>
      <c r="AR32" s="164"/>
      <c r="AS32" s="168"/>
      <c r="AT32" s="168"/>
      <c r="AU32" s="168"/>
      <c r="AV32" s="168"/>
      <c r="AW32" s="168"/>
      <c r="AX32" s="168"/>
      <c r="AY32" s="168"/>
      <c r="AZ32" s="168"/>
      <c r="BA32" s="168"/>
      <c r="BB32" s="164"/>
      <c r="BC32" s="168"/>
      <c r="BD32" s="164"/>
      <c r="BE32" s="168" t="s">
        <v>176</v>
      </c>
      <c r="BF32" s="164"/>
      <c r="BG32" s="164"/>
      <c r="BH32" s="164"/>
      <c r="BI32" s="164"/>
      <c r="BJ32" s="168"/>
      <c r="BK32" s="168"/>
      <c r="BL32" s="168"/>
      <c r="BM32" s="168"/>
      <c r="BN32" s="168"/>
      <c r="BO32" s="168"/>
      <c r="BP32" s="168"/>
      <c r="BQ32" s="168"/>
      <c r="BR32" s="164"/>
      <c r="BS32" s="164"/>
      <c r="BT32" s="164"/>
      <c r="BU32" s="164"/>
      <c r="BV32" s="164"/>
      <c r="BW32" s="164" t="s">
        <v>177</v>
      </c>
      <c r="BX32" s="164"/>
      <c r="BY32" s="164"/>
      <c r="BZ32" s="164"/>
      <c r="CA32" s="164"/>
      <c r="CB32" s="168"/>
      <c r="CC32" s="168"/>
      <c r="CD32" s="168"/>
      <c r="CE32" s="168"/>
      <c r="CF32" s="168"/>
      <c r="CG32" s="168"/>
      <c r="CH32" s="168"/>
      <c r="CI32" s="168"/>
      <c r="CJ32" s="168"/>
      <c r="CK32" s="168"/>
      <c r="CL32" s="168"/>
      <c r="CM32" s="168"/>
      <c r="CN32" s="168"/>
      <c r="CO32" s="168" t="s">
        <v>178</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x14ac:dyDescent="0.15">
      <c r="A33" s="140"/>
      <c r="B33" s="166"/>
      <c r="C33" s="378" t="s">
        <v>179</v>
      </c>
      <c r="D33" s="378"/>
      <c r="E33" s="377" t="s">
        <v>180</v>
      </c>
      <c r="F33" s="377"/>
      <c r="G33" s="377"/>
      <c r="H33" s="377"/>
      <c r="I33" s="377"/>
      <c r="J33" s="377"/>
      <c r="K33" s="377"/>
      <c r="L33" s="377"/>
      <c r="M33" s="377"/>
      <c r="N33" s="377"/>
      <c r="O33" s="377"/>
      <c r="P33" s="377"/>
      <c r="Q33" s="377"/>
      <c r="R33" s="377"/>
      <c r="S33" s="377"/>
      <c r="T33" s="169"/>
      <c r="U33" s="378" t="s">
        <v>179</v>
      </c>
      <c r="V33" s="378"/>
      <c r="W33" s="377" t="s">
        <v>180</v>
      </c>
      <c r="X33" s="377"/>
      <c r="Y33" s="377"/>
      <c r="Z33" s="377"/>
      <c r="AA33" s="377"/>
      <c r="AB33" s="377"/>
      <c r="AC33" s="377"/>
      <c r="AD33" s="377"/>
      <c r="AE33" s="377"/>
      <c r="AF33" s="377"/>
      <c r="AG33" s="377"/>
      <c r="AH33" s="377"/>
      <c r="AI33" s="377"/>
      <c r="AJ33" s="377"/>
      <c r="AK33" s="377"/>
      <c r="AL33" s="169"/>
      <c r="AM33" s="378" t="s">
        <v>179</v>
      </c>
      <c r="AN33" s="378"/>
      <c r="AO33" s="377" t="s">
        <v>180</v>
      </c>
      <c r="AP33" s="377"/>
      <c r="AQ33" s="377"/>
      <c r="AR33" s="377"/>
      <c r="AS33" s="377"/>
      <c r="AT33" s="377"/>
      <c r="AU33" s="377"/>
      <c r="AV33" s="377"/>
      <c r="AW33" s="377"/>
      <c r="AX33" s="377"/>
      <c r="AY33" s="377"/>
      <c r="AZ33" s="377"/>
      <c r="BA33" s="377"/>
      <c r="BB33" s="377"/>
      <c r="BC33" s="377"/>
      <c r="BD33" s="170"/>
      <c r="BE33" s="377" t="s">
        <v>181</v>
      </c>
      <c r="BF33" s="377"/>
      <c r="BG33" s="377" t="s">
        <v>182</v>
      </c>
      <c r="BH33" s="377"/>
      <c r="BI33" s="377"/>
      <c r="BJ33" s="377"/>
      <c r="BK33" s="377"/>
      <c r="BL33" s="377"/>
      <c r="BM33" s="377"/>
      <c r="BN33" s="377"/>
      <c r="BO33" s="377"/>
      <c r="BP33" s="377"/>
      <c r="BQ33" s="377"/>
      <c r="BR33" s="377"/>
      <c r="BS33" s="377"/>
      <c r="BT33" s="377"/>
      <c r="BU33" s="377"/>
      <c r="BV33" s="170"/>
      <c r="BW33" s="378" t="s">
        <v>181</v>
      </c>
      <c r="BX33" s="378"/>
      <c r="BY33" s="377" t="s">
        <v>183</v>
      </c>
      <c r="BZ33" s="377"/>
      <c r="CA33" s="377"/>
      <c r="CB33" s="377"/>
      <c r="CC33" s="377"/>
      <c r="CD33" s="377"/>
      <c r="CE33" s="377"/>
      <c r="CF33" s="377"/>
      <c r="CG33" s="377"/>
      <c r="CH33" s="377"/>
      <c r="CI33" s="377"/>
      <c r="CJ33" s="377"/>
      <c r="CK33" s="377"/>
      <c r="CL33" s="377"/>
      <c r="CM33" s="377"/>
      <c r="CN33" s="169"/>
      <c r="CO33" s="378" t="s">
        <v>179</v>
      </c>
      <c r="CP33" s="378"/>
      <c r="CQ33" s="377" t="s">
        <v>184</v>
      </c>
      <c r="CR33" s="377"/>
      <c r="CS33" s="377"/>
      <c r="CT33" s="377"/>
      <c r="CU33" s="377"/>
      <c r="CV33" s="377"/>
      <c r="CW33" s="377"/>
      <c r="CX33" s="377"/>
      <c r="CY33" s="377"/>
      <c r="CZ33" s="377"/>
      <c r="DA33" s="377"/>
      <c r="DB33" s="377"/>
      <c r="DC33" s="377"/>
      <c r="DD33" s="377"/>
      <c r="DE33" s="377"/>
      <c r="DF33" s="169"/>
      <c r="DG33" s="377" t="s">
        <v>185</v>
      </c>
      <c r="DH33" s="377"/>
      <c r="DI33" s="171"/>
      <c r="DJ33" s="139"/>
      <c r="DK33" s="139"/>
      <c r="DL33" s="139"/>
      <c r="DM33" s="139"/>
      <c r="DN33" s="139"/>
      <c r="DO33" s="139"/>
    </row>
    <row r="34" spans="1:119" ht="32.25" customHeight="1" x14ac:dyDescent="0.15">
      <c r="A34" s="140"/>
      <c r="B34" s="166"/>
      <c r="C34" s="375">
        <f>IF(E34="","",1)</f>
        <v>1</v>
      </c>
      <c r="D34" s="375"/>
      <c r="E34" s="374" t="str">
        <f>IF('各会計、関係団体の財政状況及び健全化判断比率'!B7="","",'各会計、関係団体の財政状況及び健全化判断比率'!B7)</f>
        <v>一般会計</v>
      </c>
      <c r="F34" s="374"/>
      <c r="G34" s="374"/>
      <c r="H34" s="374"/>
      <c r="I34" s="374"/>
      <c r="J34" s="374"/>
      <c r="K34" s="374"/>
      <c r="L34" s="374"/>
      <c r="M34" s="374"/>
      <c r="N34" s="374"/>
      <c r="O34" s="374"/>
      <c r="P34" s="374"/>
      <c r="Q34" s="374"/>
      <c r="R34" s="374"/>
      <c r="S34" s="374"/>
      <c r="T34" s="167"/>
      <c r="U34" s="375">
        <f>IF(W34="","",MAX(C34:D43)+1)</f>
        <v>2</v>
      </c>
      <c r="V34" s="375"/>
      <c r="W34" s="374" t="str">
        <f>IF('各会計、関係団体の財政状況及び健全化判断比率'!B28="","",'各会計、関係団体の財政状況及び健全化判断比率'!B28)</f>
        <v>国民健康保険事業特別会計</v>
      </c>
      <c r="X34" s="374"/>
      <c r="Y34" s="374"/>
      <c r="Z34" s="374"/>
      <c r="AA34" s="374"/>
      <c r="AB34" s="374"/>
      <c r="AC34" s="374"/>
      <c r="AD34" s="374"/>
      <c r="AE34" s="374"/>
      <c r="AF34" s="374"/>
      <c r="AG34" s="374"/>
      <c r="AH34" s="374"/>
      <c r="AI34" s="374"/>
      <c r="AJ34" s="374"/>
      <c r="AK34" s="374"/>
      <c r="AL34" s="167"/>
      <c r="AM34" s="375">
        <f>IF(AO34="","",MAX(C34:D43,U34:V43)+1)</f>
        <v>6</v>
      </c>
      <c r="AN34" s="375"/>
      <c r="AO34" s="374" t="str">
        <f>IF('各会計、関係団体の財政状況及び健全化判断比率'!B32="","",'各会計、関係団体の財政状況及び健全化判断比率'!B32)</f>
        <v>水道事業会計</v>
      </c>
      <c r="AP34" s="374"/>
      <c r="AQ34" s="374"/>
      <c r="AR34" s="374"/>
      <c r="AS34" s="374"/>
      <c r="AT34" s="374"/>
      <c r="AU34" s="374"/>
      <c r="AV34" s="374"/>
      <c r="AW34" s="374"/>
      <c r="AX34" s="374"/>
      <c r="AY34" s="374"/>
      <c r="AZ34" s="374"/>
      <c r="BA34" s="374"/>
      <c r="BB34" s="374"/>
      <c r="BC34" s="374"/>
      <c r="BD34" s="167"/>
      <c r="BE34" s="375">
        <f>IF(BG34="","",MAX(C34:D43,U34:V43,AM34:AN43)+1)</f>
        <v>8</v>
      </c>
      <c r="BF34" s="375"/>
      <c r="BG34" s="374" t="str">
        <f>IF('各会計、関係団体の財政状況及び健全化判断比率'!B34="","",'各会計、関係団体の財政状況及び健全化判断比率'!B34)</f>
        <v>下水道事業特別会計</v>
      </c>
      <c r="BH34" s="374"/>
      <c r="BI34" s="374"/>
      <c r="BJ34" s="374"/>
      <c r="BK34" s="374"/>
      <c r="BL34" s="374"/>
      <c r="BM34" s="374"/>
      <c r="BN34" s="374"/>
      <c r="BO34" s="374"/>
      <c r="BP34" s="374"/>
      <c r="BQ34" s="374"/>
      <c r="BR34" s="374"/>
      <c r="BS34" s="374"/>
      <c r="BT34" s="374"/>
      <c r="BU34" s="374"/>
      <c r="BV34" s="167"/>
      <c r="BW34" s="375">
        <f>IF(BY34="","",MAX(C34:D43,U34:V43,AM34:AN43,BE34:BF43)+1)</f>
        <v>9</v>
      </c>
      <c r="BX34" s="375"/>
      <c r="BY34" s="374" t="str">
        <f>IF('各会計、関係団体の財政状況及び健全化判断比率'!B68="","",'各会計、関係団体の財政状況及び健全化判断比率'!B68)</f>
        <v>湯河原町真鶴町衛生組合</v>
      </c>
      <c r="BZ34" s="374"/>
      <c r="CA34" s="374"/>
      <c r="CB34" s="374"/>
      <c r="CC34" s="374"/>
      <c r="CD34" s="374"/>
      <c r="CE34" s="374"/>
      <c r="CF34" s="374"/>
      <c r="CG34" s="374"/>
      <c r="CH34" s="374"/>
      <c r="CI34" s="374"/>
      <c r="CJ34" s="374"/>
      <c r="CK34" s="374"/>
      <c r="CL34" s="374"/>
      <c r="CM34" s="374"/>
      <c r="CN34" s="167"/>
      <c r="CO34" s="375">
        <f>IF(CQ34="","",MAX(C34:D43,U34:V43,AM34:AN43,BE34:BF43,BW34:BX43)+1)</f>
        <v>14</v>
      </c>
      <c r="CP34" s="375"/>
      <c r="CQ34" s="374" t="str">
        <f>IF('各会計、関係団体の財政状況及び健全化判断比率'!BS7="","",'各会計、関係団体の財政状況及び健全化判断比率'!BS7)</f>
        <v>（有）コミュニティーサービス</v>
      </c>
      <c r="CR34" s="374"/>
      <c r="CS34" s="374"/>
      <c r="CT34" s="374"/>
      <c r="CU34" s="374"/>
      <c r="CV34" s="374"/>
      <c r="CW34" s="374"/>
      <c r="CX34" s="374"/>
      <c r="CY34" s="374"/>
      <c r="CZ34" s="374"/>
      <c r="DA34" s="374"/>
      <c r="DB34" s="374"/>
      <c r="DC34" s="374"/>
      <c r="DD34" s="374"/>
      <c r="DE34" s="374"/>
      <c r="DF34" s="164"/>
      <c r="DG34" s="376" t="str">
        <f>IF('各会計、関係団体の財政状況及び健全化判断比率'!BR7="","",'各会計、関係団体の財政状況及び健全化判断比率'!BR7)</f>
        <v/>
      </c>
      <c r="DH34" s="376"/>
      <c r="DI34" s="171"/>
      <c r="DJ34" s="139"/>
      <c r="DK34" s="139"/>
      <c r="DL34" s="139"/>
      <c r="DM34" s="139"/>
      <c r="DN34" s="139"/>
      <c r="DO34" s="139"/>
    </row>
    <row r="35" spans="1:119" ht="32.25" customHeight="1" x14ac:dyDescent="0.15">
      <c r="A35" s="140"/>
      <c r="B35" s="166"/>
      <c r="C35" s="375" t="str">
        <f>IF(E35="","",C34+1)</f>
        <v/>
      </c>
      <c r="D35" s="375"/>
      <c r="E35" s="374" t="str">
        <f>IF('各会計、関係団体の財政状況及び健全化判断比率'!B8="","",'各会計、関係団体の財政状況及び健全化判断比率'!B8)</f>
        <v/>
      </c>
      <c r="F35" s="374"/>
      <c r="G35" s="374"/>
      <c r="H35" s="374"/>
      <c r="I35" s="374"/>
      <c r="J35" s="374"/>
      <c r="K35" s="374"/>
      <c r="L35" s="374"/>
      <c r="M35" s="374"/>
      <c r="N35" s="374"/>
      <c r="O35" s="374"/>
      <c r="P35" s="374"/>
      <c r="Q35" s="374"/>
      <c r="R35" s="374"/>
      <c r="S35" s="374"/>
      <c r="T35" s="167"/>
      <c r="U35" s="375">
        <f>IF(W35="","",U34+1)</f>
        <v>3</v>
      </c>
      <c r="V35" s="375"/>
      <c r="W35" s="374" t="str">
        <f>IF('各会計、関係団体の財政状況及び健全化判断比率'!B29="","",'各会計、関係団体の財政状況及び健全化判断比率'!B29)</f>
        <v>介護保険事業特別会計（保険事業勘定）</v>
      </c>
      <c r="X35" s="374"/>
      <c r="Y35" s="374"/>
      <c r="Z35" s="374"/>
      <c r="AA35" s="374"/>
      <c r="AB35" s="374"/>
      <c r="AC35" s="374"/>
      <c r="AD35" s="374"/>
      <c r="AE35" s="374"/>
      <c r="AF35" s="374"/>
      <c r="AG35" s="374"/>
      <c r="AH35" s="374"/>
      <c r="AI35" s="374"/>
      <c r="AJ35" s="374"/>
      <c r="AK35" s="374"/>
      <c r="AL35" s="167"/>
      <c r="AM35" s="375">
        <f t="shared" ref="AM35:AM43" si="0">IF(AO35="","",AM34+1)</f>
        <v>7</v>
      </c>
      <c r="AN35" s="375"/>
      <c r="AO35" s="374" t="str">
        <f>IF('各会計、関係団体の財政状況及び健全化判断比率'!B33="","",'各会計、関係団体の財政状況及び健全化判断比率'!B33)</f>
        <v>温泉事業会計</v>
      </c>
      <c r="AP35" s="374"/>
      <c r="AQ35" s="374"/>
      <c r="AR35" s="374"/>
      <c r="AS35" s="374"/>
      <c r="AT35" s="374"/>
      <c r="AU35" s="374"/>
      <c r="AV35" s="374"/>
      <c r="AW35" s="374"/>
      <c r="AX35" s="374"/>
      <c r="AY35" s="374"/>
      <c r="AZ35" s="374"/>
      <c r="BA35" s="374"/>
      <c r="BB35" s="374"/>
      <c r="BC35" s="374"/>
      <c r="BD35" s="167"/>
      <c r="BE35" s="375" t="str">
        <f t="shared" ref="BE35:BE43" si="1">IF(BG35="","",BE34+1)</f>
        <v/>
      </c>
      <c r="BF35" s="375"/>
      <c r="BG35" s="374"/>
      <c r="BH35" s="374"/>
      <c r="BI35" s="374"/>
      <c r="BJ35" s="374"/>
      <c r="BK35" s="374"/>
      <c r="BL35" s="374"/>
      <c r="BM35" s="374"/>
      <c r="BN35" s="374"/>
      <c r="BO35" s="374"/>
      <c r="BP35" s="374"/>
      <c r="BQ35" s="374"/>
      <c r="BR35" s="374"/>
      <c r="BS35" s="374"/>
      <c r="BT35" s="374"/>
      <c r="BU35" s="374"/>
      <c r="BV35" s="167"/>
      <c r="BW35" s="375">
        <f t="shared" ref="BW35:BW43" si="2">IF(BY35="","",BW34+1)</f>
        <v>10</v>
      </c>
      <c r="BX35" s="375"/>
      <c r="BY35" s="374" t="str">
        <f>IF('各会計、関係団体の財政状況及び健全化判断比率'!B69="","",'各会計、関係団体の財政状況及び健全化判断比率'!B69)</f>
        <v>神奈川県市町村職員退職手当組合</v>
      </c>
      <c r="BZ35" s="374"/>
      <c r="CA35" s="374"/>
      <c r="CB35" s="374"/>
      <c r="CC35" s="374"/>
      <c r="CD35" s="374"/>
      <c r="CE35" s="374"/>
      <c r="CF35" s="374"/>
      <c r="CG35" s="374"/>
      <c r="CH35" s="374"/>
      <c r="CI35" s="374"/>
      <c r="CJ35" s="374"/>
      <c r="CK35" s="374"/>
      <c r="CL35" s="374"/>
      <c r="CM35" s="374"/>
      <c r="CN35" s="167"/>
      <c r="CO35" s="375">
        <f t="shared" ref="CO35:CO43" si="3">IF(CQ35="","",CO34+1)</f>
        <v>15</v>
      </c>
      <c r="CP35" s="375"/>
      <c r="CQ35" s="374" t="str">
        <f>IF('各会計、関係団体の財政状況及び健全化判断比率'!BS8="","",'各会計、関係団体の財政状況及び健全化判断比率'!BS8)</f>
        <v>湯河原町土地開発公社</v>
      </c>
      <c r="CR35" s="374"/>
      <c r="CS35" s="374"/>
      <c r="CT35" s="374"/>
      <c r="CU35" s="374"/>
      <c r="CV35" s="374"/>
      <c r="CW35" s="374"/>
      <c r="CX35" s="374"/>
      <c r="CY35" s="374"/>
      <c r="CZ35" s="374"/>
      <c r="DA35" s="374"/>
      <c r="DB35" s="374"/>
      <c r="DC35" s="374"/>
      <c r="DD35" s="374"/>
      <c r="DE35" s="374"/>
      <c r="DF35" s="164"/>
      <c r="DG35" s="376" t="str">
        <f>IF('各会計、関係団体の財政状況及び健全化判断比率'!BR8="","",'各会計、関係団体の財政状況及び健全化判断比率'!BR8)</f>
        <v>○</v>
      </c>
      <c r="DH35" s="376"/>
      <c r="DI35" s="171"/>
      <c r="DJ35" s="139"/>
      <c r="DK35" s="139"/>
      <c r="DL35" s="139"/>
      <c r="DM35" s="139"/>
      <c r="DN35" s="139"/>
      <c r="DO35" s="139"/>
    </row>
    <row r="36" spans="1:119" ht="32.25" customHeight="1" x14ac:dyDescent="0.15">
      <c r="A36" s="140"/>
      <c r="B36" s="166"/>
      <c r="C36" s="375" t="str">
        <f>IF(E36="","",C35+1)</f>
        <v/>
      </c>
      <c r="D36" s="375"/>
      <c r="E36" s="374" t="str">
        <f>IF('各会計、関係団体の財政状況及び健全化判断比率'!B9="","",'各会計、関係団体の財政状況及び健全化判断比率'!B9)</f>
        <v/>
      </c>
      <c r="F36" s="374"/>
      <c r="G36" s="374"/>
      <c r="H36" s="374"/>
      <c r="I36" s="374"/>
      <c r="J36" s="374"/>
      <c r="K36" s="374"/>
      <c r="L36" s="374"/>
      <c r="M36" s="374"/>
      <c r="N36" s="374"/>
      <c r="O36" s="374"/>
      <c r="P36" s="374"/>
      <c r="Q36" s="374"/>
      <c r="R36" s="374"/>
      <c r="S36" s="374"/>
      <c r="T36" s="167"/>
      <c r="U36" s="375">
        <f t="shared" ref="U36:U43" si="4">IF(W36="","",U35+1)</f>
        <v>4</v>
      </c>
      <c r="V36" s="375"/>
      <c r="W36" s="374" t="str">
        <f>IF('各会計、関係団体の財政状況及び健全化判断比率'!B30="","",'各会計、関係団体の財政状況及び健全化判断比率'!B30)</f>
        <v>介護保険事業特別会計（介護サービス事業勘定）</v>
      </c>
      <c r="X36" s="374"/>
      <c r="Y36" s="374"/>
      <c r="Z36" s="374"/>
      <c r="AA36" s="374"/>
      <c r="AB36" s="374"/>
      <c r="AC36" s="374"/>
      <c r="AD36" s="374"/>
      <c r="AE36" s="374"/>
      <c r="AF36" s="374"/>
      <c r="AG36" s="374"/>
      <c r="AH36" s="374"/>
      <c r="AI36" s="374"/>
      <c r="AJ36" s="374"/>
      <c r="AK36" s="374"/>
      <c r="AL36" s="167"/>
      <c r="AM36" s="375" t="str">
        <f t="shared" si="0"/>
        <v/>
      </c>
      <c r="AN36" s="375"/>
      <c r="AO36" s="374"/>
      <c r="AP36" s="374"/>
      <c r="AQ36" s="374"/>
      <c r="AR36" s="374"/>
      <c r="AS36" s="374"/>
      <c r="AT36" s="374"/>
      <c r="AU36" s="374"/>
      <c r="AV36" s="374"/>
      <c r="AW36" s="374"/>
      <c r="AX36" s="374"/>
      <c r="AY36" s="374"/>
      <c r="AZ36" s="374"/>
      <c r="BA36" s="374"/>
      <c r="BB36" s="374"/>
      <c r="BC36" s="374"/>
      <c r="BD36" s="167"/>
      <c r="BE36" s="375" t="str">
        <f t="shared" si="1"/>
        <v/>
      </c>
      <c r="BF36" s="375"/>
      <c r="BG36" s="374"/>
      <c r="BH36" s="374"/>
      <c r="BI36" s="374"/>
      <c r="BJ36" s="374"/>
      <c r="BK36" s="374"/>
      <c r="BL36" s="374"/>
      <c r="BM36" s="374"/>
      <c r="BN36" s="374"/>
      <c r="BO36" s="374"/>
      <c r="BP36" s="374"/>
      <c r="BQ36" s="374"/>
      <c r="BR36" s="374"/>
      <c r="BS36" s="374"/>
      <c r="BT36" s="374"/>
      <c r="BU36" s="374"/>
      <c r="BV36" s="167"/>
      <c r="BW36" s="375">
        <f t="shared" si="2"/>
        <v>11</v>
      </c>
      <c r="BX36" s="375"/>
      <c r="BY36" s="374" t="str">
        <f>IF('各会計、関係団体の財政状況及び健全化判断比率'!B70="","",'各会計、関係団体の財政状況及び健全化判断比率'!B70)</f>
        <v>神奈川県後期高齢者医療広域連合（一般会計）</v>
      </c>
      <c r="BZ36" s="374"/>
      <c r="CA36" s="374"/>
      <c r="CB36" s="374"/>
      <c r="CC36" s="374"/>
      <c r="CD36" s="374"/>
      <c r="CE36" s="374"/>
      <c r="CF36" s="374"/>
      <c r="CG36" s="374"/>
      <c r="CH36" s="374"/>
      <c r="CI36" s="374"/>
      <c r="CJ36" s="374"/>
      <c r="CK36" s="374"/>
      <c r="CL36" s="374"/>
      <c r="CM36" s="374"/>
      <c r="CN36" s="167"/>
      <c r="CO36" s="375">
        <f t="shared" si="3"/>
        <v>16</v>
      </c>
      <c r="CP36" s="375"/>
      <c r="CQ36" s="374" t="str">
        <f>IF('各会計、関係団体の財政状況及び健全化判断比率'!BS9="","",'各会計、関係団体の財政状況及び健全化判断比率'!BS9)</f>
        <v>公益財団法人かながわ海岸美化財団</v>
      </c>
      <c r="CR36" s="374"/>
      <c r="CS36" s="374"/>
      <c r="CT36" s="374"/>
      <c r="CU36" s="374"/>
      <c r="CV36" s="374"/>
      <c r="CW36" s="374"/>
      <c r="CX36" s="374"/>
      <c r="CY36" s="374"/>
      <c r="CZ36" s="374"/>
      <c r="DA36" s="374"/>
      <c r="DB36" s="374"/>
      <c r="DC36" s="374"/>
      <c r="DD36" s="374"/>
      <c r="DE36" s="374"/>
      <c r="DF36" s="164"/>
      <c r="DG36" s="376" t="str">
        <f>IF('各会計、関係団体の財政状況及び健全化判断比率'!BR9="","",'各会計、関係団体の財政状況及び健全化判断比率'!BR9)</f>
        <v/>
      </c>
      <c r="DH36" s="376"/>
      <c r="DI36" s="171"/>
      <c r="DJ36" s="139"/>
      <c r="DK36" s="139"/>
      <c r="DL36" s="139"/>
      <c r="DM36" s="139"/>
      <c r="DN36" s="139"/>
      <c r="DO36" s="139"/>
    </row>
    <row r="37" spans="1:119" ht="32.25" customHeight="1" x14ac:dyDescent="0.15">
      <c r="A37" s="140"/>
      <c r="B37" s="166"/>
      <c r="C37" s="375" t="str">
        <f>IF(E37="","",C36+1)</f>
        <v/>
      </c>
      <c r="D37" s="375"/>
      <c r="E37" s="374" t="str">
        <f>IF('各会計、関係団体の財政状況及び健全化判断比率'!B10="","",'各会計、関係団体の財政状況及び健全化判断比率'!B10)</f>
        <v/>
      </c>
      <c r="F37" s="374"/>
      <c r="G37" s="374"/>
      <c r="H37" s="374"/>
      <c r="I37" s="374"/>
      <c r="J37" s="374"/>
      <c r="K37" s="374"/>
      <c r="L37" s="374"/>
      <c r="M37" s="374"/>
      <c r="N37" s="374"/>
      <c r="O37" s="374"/>
      <c r="P37" s="374"/>
      <c r="Q37" s="374"/>
      <c r="R37" s="374"/>
      <c r="S37" s="374"/>
      <c r="T37" s="167"/>
      <c r="U37" s="375">
        <f t="shared" si="4"/>
        <v>5</v>
      </c>
      <c r="V37" s="375"/>
      <c r="W37" s="374" t="str">
        <f>IF('各会計、関係団体の財政状況及び健全化判断比率'!B31="","",'各会計、関係団体の財政状況及び健全化判断比率'!B31)</f>
        <v>後期高齢者医療特別会計</v>
      </c>
      <c r="X37" s="374"/>
      <c r="Y37" s="374"/>
      <c r="Z37" s="374"/>
      <c r="AA37" s="374"/>
      <c r="AB37" s="374"/>
      <c r="AC37" s="374"/>
      <c r="AD37" s="374"/>
      <c r="AE37" s="374"/>
      <c r="AF37" s="374"/>
      <c r="AG37" s="374"/>
      <c r="AH37" s="374"/>
      <c r="AI37" s="374"/>
      <c r="AJ37" s="374"/>
      <c r="AK37" s="374"/>
      <c r="AL37" s="167"/>
      <c r="AM37" s="375" t="str">
        <f t="shared" si="0"/>
        <v/>
      </c>
      <c r="AN37" s="375"/>
      <c r="AO37" s="374"/>
      <c r="AP37" s="374"/>
      <c r="AQ37" s="374"/>
      <c r="AR37" s="374"/>
      <c r="AS37" s="374"/>
      <c r="AT37" s="374"/>
      <c r="AU37" s="374"/>
      <c r="AV37" s="374"/>
      <c r="AW37" s="374"/>
      <c r="AX37" s="374"/>
      <c r="AY37" s="374"/>
      <c r="AZ37" s="374"/>
      <c r="BA37" s="374"/>
      <c r="BB37" s="374"/>
      <c r="BC37" s="374"/>
      <c r="BD37" s="167"/>
      <c r="BE37" s="375" t="str">
        <f t="shared" si="1"/>
        <v/>
      </c>
      <c r="BF37" s="375"/>
      <c r="BG37" s="374"/>
      <c r="BH37" s="374"/>
      <c r="BI37" s="374"/>
      <c r="BJ37" s="374"/>
      <c r="BK37" s="374"/>
      <c r="BL37" s="374"/>
      <c r="BM37" s="374"/>
      <c r="BN37" s="374"/>
      <c r="BO37" s="374"/>
      <c r="BP37" s="374"/>
      <c r="BQ37" s="374"/>
      <c r="BR37" s="374"/>
      <c r="BS37" s="374"/>
      <c r="BT37" s="374"/>
      <c r="BU37" s="374"/>
      <c r="BV37" s="167"/>
      <c r="BW37" s="375">
        <f t="shared" si="2"/>
        <v>12</v>
      </c>
      <c r="BX37" s="375"/>
      <c r="BY37" s="374" t="str">
        <f>IF('各会計、関係団体の財政状況及び健全化判断比率'!B71="","",'各会計、関係団体の財政状況及び健全化判断比率'!B71)</f>
        <v>神奈川県後期高齢者医療広域連合（事業会計）</v>
      </c>
      <c r="BZ37" s="374"/>
      <c r="CA37" s="374"/>
      <c r="CB37" s="374"/>
      <c r="CC37" s="374"/>
      <c r="CD37" s="374"/>
      <c r="CE37" s="374"/>
      <c r="CF37" s="374"/>
      <c r="CG37" s="374"/>
      <c r="CH37" s="374"/>
      <c r="CI37" s="374"/>
      <c r="CJ37" s="374"/>
      <c r="CK37" s="374"/>
      <c r="CL37" s="374"/>
      <c r="CM37" s="374"/>
      <c r="CN37" s="167"/>
      <c r="CO37" s="375">
        <f t="shared" si="3"/>
        <v>17</v>
      </c>
      <c r="CP37" s="375"/>
      <c r="CQ37" s="374" t="str">
        <f>IF('各会計、関係団体の財政状況及び健全化判断比率'!BS10="","",'各会計、関係団体の財政状況及び健全化判断比率'!BS10)</f>
        <v>公益財団法人かながわ健康財団</v>
      </c>
      <c r="CR37" s="374"/>
      <c r="CS37" s="374"/>
      <c r="CT37" s="374"/>
      <c r="CU37" s="374"/>
      <c r="CV37" s="374"/>
      <c r="CW37" s="374"/>
      <c r="CX37" s="374"/>
      <c r="CY37" s="374"/>
      <c r="CZ37" s="374"/>
      <c r="DA37" s="374"/>
      <c r="DB37" s="374"/>
      <c r="DC37" s="374"/>
      <c r="DD37" s="374"/>
      <c r="DE37" s="374"/>
      <c r="DF37" s="164"/>
      <c r="DG37" s="376" t="str">
        <f>IF('各会計、関係団体の財政状況及び健全化判断比率'!BR10="","",'各会計、関係団体の財政状況及び健全化判断比率'!BR10)</f>
        <v/>
      </c>
      <c r="DH37" s="376"/>
      <c r="DI37" s="171"/>
      <c r="DJ37" s="139"/>
      <c r="DK37" s="139"/>
      <c r="DL37" s="139"/>
      <c r="DM37" s="139"/>
      <c r="DN37" s="139"/>
      <c r="DO37" s="139"/>
    </row>
    <row r="38" spans="1:119" ht="32.25" customHeight="1" x14ac:dyDescent="0.15">
      <c r="A38" s="140"/>
      <c r="B38" s="166"/>
      <c r="C38" s="375" t="str">
        <f t="shared" ref="C38:C43" si="5">IF(E38="","",C37+1)</f>
        <v/>
      </c>
      <c r="D38" s="375"/>
      <c r="E38" s="374" t="str">
        <f>IF('各会計、関係団体の財政状況及び健全化判断比率'!B11="","",'各会計、関係団体の財政状況及び健全化判断比率'!B11)</f>
        <v/>
      </c>
      <c r="F38" s="374"/>
      <c r="G38" s="374"/>
      <c r="H38" s="374"/>
      <c r="I38" s="374"/>
      <c r="J38" s="374"/>
      <c r="K38" s="374"/>
      <c r="L38" s="374"/>
      <c r="M38" s="374"/>
      <c r="N38" s="374"/>
      <c r="O38" s="374"/>
      <c r="P38" s="374"/>
      <c r="Q38" s="374"/>
      <c r="R38" s="374"/>
      <c r="S38" s="374"/>
      <c r="T38" s="167"/>
      <c r="U38" s="375" t="str">
        <f t="shared" si="4"/>
        <v/>
      </c>
      <c r="V38" s="375"/>
      <c r="W38" s="374"/>
      <c r="X38" s="374"/>
      <c r="Y38" s="374"/>
      <c r="Z38" s="374"/>
      <c r="AA38" s="374"/>
      <c r="AB38" s="374"/>
      <c r="AC38" s="374"/>
      <c r="AD38" s="374"/>
      <c r="AE38" s="374"/>
      <c r="AF38" s="374"/>
      <c r="AG38" s="374"/>
      <c r="AH38" s="374"/>
      <c r="AI38" s="374"/>
      <c r="AJ38" s="374"/>
      <c r="AK38" s="374"/>
      <c r="AL38" s="167"/>
      <c r="AM38" s="375" t="str">
        <f t="shared" si="0"/>
        <v/>
      </c>
      <c r="AN38" s="375"/>
      <c r="AO38" s="374"/>
      <c r="AP38" s="374"/>
      <c r="AQ38" s="374"/>
      <c r="AR38" s="374"/>
      <c r="AS38" s="374"/>
      <c r="AT38" s="374"/>
      <c r="AU38" s="374"/>
      <c r="AV38" s="374"/>
      <c r="AW38" s="374"/>
      <c r="AX38" s="374"/>
      <c r="AY38" s="374"/>
      <c r="AZ38" s="374"/>
      <c r="BA38" s="374"/>
      <c r="BB38" s="374"/>
      <c r="BC38" s="374"/>
      <c r="BD38" s="167"/>
      <c r="BE38" s="375" t="str">
        <f t="shared" si="1"/>
        <v/>
      </c>
      <c r="BF38" s="375"/>
      <c r="BG38" s="374"/>
      <c r="BH38" s="374"/>
      <c r="BI38" s="374"/>
      <c r="BJ38" s="374"/>
      <c r="BK38" s="374"/>
      <c r="BL38" s="374"/>
      <c r="BM38" s="374"/>
      <c r="BN38" s="374"/>
      <c r="BO38" s="374"/>
      <c r="BP38" s="374"/>
      <c r="BQ38" s="374"/>
      <c r="BR38" s="374"/>
      <c r="BS38" s="374"/>
      <c r="BT38" s="374"/>
      <c r="BU38" s="374"/>
      <c r="BV38" s="167"/>
      <c r="BW38" s="375">
        <f t="shared" si="2"/>
        <v>13</v>
      </c>
      <c r="BX38" s="375"/>
      <c r="BY38" s="374" t="str">
        <f>IF('各会計、関係団体の財政状況及び健全化判断比率'!B72="","",'各会計、関係団体の財政状況及び健全化判断比率'!B72)</f>
        <v>町村情報システム共同事業組合</v>
      </c>
      <c r="BZ38" s="374"/>
      <c r="CA38" s="374"/>
      <c r="CB38" s="374"/>
      <c r="CC38" s="374"/>
      <c r="CD38" s="374"/>
      <c r="CE38" s="374"/>
      <c r="CF38" s="374"/>
      <c r="CG38" s="374"/>
      <c r="CH38" s="374"/>
      <c r="CI38" s="374"/>
      <c r="CJ38" s="374"/>
      <c r="CK38" s="374"/>
      <c r="CL38" s="374"/>
      <c r="CM38" s="374"/>
      <c r="CN38" s="167"/>
      <c r="CO38" s="375" t="str">
        <f t="shared" si="3"/>
        <v/>
      </c>
      <c r="CP38" s="375"/>
      <c r="CQ38" s="374" t="str">
        <f>IF('各会計、関係団体の財政状況及び健全化判断比率'!BS11="","",'各会計、関係団体の財政状況及び健全化判断比率'!BS11)</f>
        <v/>
      </c>
      <c r="CR38" s="374"/>
      <c r="CS38" s="374"/>
      <c r="CT38" s="374"/>
      <c r="CU38" s="374"/>
      <c r="CV38" s="374"/>
      <c r="CW38" s="374"/>
      <c r="CX38" s="374"/>
      <c r="CY38" s="374"/>
      <c r="CZ38" s="374"/>
      <c r="DA38" s="374"/>
      <c r="DB38" s="374"/>
      <c r="DC38" s="374"/>
      <c r="DD38" s="374"/>
      <c r="DE38" s="374"/>
      <c r="DF38" s="164"/>
      <c r="DG38" s="376" t="str">
        <f>IF('各会計、関係団体の財政状況及び健全化判断比率'!BR11="","",'各会計、関係団体の財政状況及び健全化判断比率'!BR11)</f>
        <v/>
      </c>
      <c r="DH38" s="376"/>
      <c r="DI38" s="171"/>
      <c r="DJ38" s="139"/>
      <c r="DK38" s="139"/>
      <c r="DL38" s="139"/>
      <c r="DM38" s="139"/>
      <c r="DN38" s="139"/>
      <c r="DO38" s="139"/>
    </row>
    <row r="39" spans="1:119" ht="32.25" customHeight="1" x14ac:dyDescent="0.15">
      <c r="A39" s="140"/>
      <c r="B39" s="166"/>
      <c r="C39" s="375" t="str">
        <f t="shared" si="5"/>
        <v/>
      </c>
      <c r="D39" s="375"/>
      <c r="E39" s="374" t="str">
        <f>IF('各会計、関係団体の財政状況及び健全化判断比率'!B12="","",'各会計、関係団体の財政状況及び健全化判断比率'!B12)</f>
        <v/>
      </c>
      <c r="F39" s="374"/>
      <c r="G39" s="374"/>
      <c r="H39" s="374"/>
      <c r="I39" s="374"/>
      <c r="J39" s="374"/>
      <c r="K39" s="374"/>
      <c r="L39" s="374"/>
      <c r="M39" s="374"/>
      <c r="N39" s="374"/>
      <c r="O39" s="374"/>
      <c r="P39" s="374"/>
      <c r="Q39" s="374"/>
      <c r="R39" s="374"/>
      <c r="S39" s="374"/>
      <c r="T39" s="167"/>
      <c r="U39" s="375" t="str">
        <f t="shared" si="4"/>
        <v/>
      </c>
      <c r="V39" s="375"/>
      <c r="W39" s="374"/>
      <c r="X39" s="374"/>
      <c r="Y39" s="374"/>
      <c r="Z39" s="374"/>
      <c r="AA39" s="374"/>
      <c r="AB39" s="374"/>
      <c r="AC39" s="374"/>
      <c r="AD39" s="374"/>
      <c r="AE39" s="374"/>
      <c r="AF39" s="374"/>
      <c r="AG39" s="374"/>
      <c r="AH39" s="374"/>
      <c r="AI39" s="374"/>
      <c r="AJ39" s="374"/>
      <c r="AK39" s="374"/>
      <c r="AL39" s="167"/>
      <c r="AM39" s="375" t="str">
        <f t="shared" si="0"/>
        <v/>
      </c>
      <c r="AN39" s="375"/>
      <c r="AO39" s="374"/>
      <c r="AP39" s="374"/>
      <c r="AQ39" s="374"/>
      <c r="AR39" s="374"/>
      <c r="AS39" s="374"/>
      <c r="AT39" s="374"/>
      <c r="AU39" s="374"/>
      <c r="AV39" s="374"/>
      <c r="AW39" s="374"/>
      <c r="AX39" s="374"/>
      <c r="AY39" s="374"/>
      <c r="AZ39" s="374"/>
      <c r="BA39" s="374"/>
      <c r="BB39" s="374"/>
      <c r="BC39" s="374"/>
      <c r="BD39" s="167"/>
      <c r="BE39" s="375" t="str">
        <f t="shared" si="1"/>
        <v/>
      </c>
      <c r="BF39" s="375"/>
      <c r="BG39" s="374"/>
      <c r="BH39" s="374"/>
      <c r="BI39" s="374"/>
      <c r="BJ39" s="374"/>
      <c r="BK39" s="374"/>
      <c r="BL39" s="374"/>
      <c r="BM39" s="374"/>
      <c r="BN39" s="374"/>
      <c r="BO39" s="374"/>
      <c r="BP39" s="374"/>
      <c r="BQ39" s="374"/>
      <c r="BR39" s="374"/>
      <c r="BS39" s="374"/>
      <c r="BT39" s="374"/>
      <c r="BU39" s="374"/>
      <c r="BV39" s="167"/>
      <c r="BW39" s="375" t="str">
        <f t="shared" si="2"/>
        <v/>
      </c>
      <c r="BX39" s="375"/>
      <c r="BY39" s="374" t="str">
        <f>IF('各会計、関係団体の財政状況及び健全化判断比率'!B73="","",'各会計、関係団体の財政状況及び健全化判断比率'!B73)</f>
        <v/>
      </c>
      <c r="BZ39" s="374"/>
      <c r="CA39" s="374"/>
      <c r="CB39" s="374"/>
      <c r="CC39" s="374"/>
      <c r="CD39" s="374"/>
      <c r="CE39" s="374"/>
      <c r="CF39" s="374"/>
      <c r="CG39" s="374"/>
      <c r="CH39" s="374"/>
      <c r="CI39" s="374"/>
      <c r="CJ39" s="374"/>
      <c r="CK39" s="374"/>
      <c r="CL39" s="374"/>
      <c r="CM39" s="374"/>
      <c r="CN39" s="167"/>
      <c r="CO39" s="375" t="str">
        <f t="shared" si="3"/>
        <v/>
      </c>
      <c r="CP39" s="375"/>
      <c r="CQ39" s="374" t="str">
        <f>IF('各会計、関係団体の財政状況及び健全化判断比率'!BS12="","",'各会計、関係団体の財政状況及び健全化判断比率'!BS12)</f>
        <v/>
      </c>
      <c r="CR39" s="374"/>
      <c r="CS39" s="374"/>
      <c r="CT39" s="374"/>
      <c r="CU39" s="374"/>
      <c r="CV39" s="374"/>
      <c r="CW39" s="374"/>
      <c r="CX39" s="374"/>
      <c r="CY39" s="374"/>
      <c r="CZ39" s="374"/>
      <c r="DA39" s="374"/>
      <c r="DB39" s="374"/>
      <c r="DC39" s="374"/>
      <c r="DD39" s="374"/>
      <c r="DE39" s="374"/>
      <c r="DF39" s="164"/>
      <c r="DG39" s="376" t="str">
        <f>IF('各会計、関係団体の財政状況及び健全化判断比率'!BR12="","",'各会計、関係団体の財政状況及び健全化判断比率'!BR12)</f>
        <v/>
      </c>
      <c r="DH39" s="376"/>
      <c r="DI39" s="171"/>
      <c r="DJ39" s="139"/>
      <c r="DK39" s="139"/>
      <c r="DL39" s="139"/>
      <c r="DM39" s="139"/>
      <c r="DN39" s="139"/>
      <c r="DO39" s="139"/>
    </row>
    <row r="40" spans="1:119" ht="32.25" customHeight="1" x14ac:dyDescent="0.15">
      <c r="A40" s="140"/>
      <c r="B40" s="166"/>
      <c r="C40" s="375" t="str">
        <f t="shared" si="5"/>
        <v/>
      </c>
      <c r="D40" s="375"/>
      <c r="E40" s="374" t="str">
        <f>IF('各会計、関係団体の財政状況及び健全化判断比率'!B13="","",'各会計、関係団体の財政状況及び健全化判断比率'!B13)</f>
        <v/>
      </c>
      <c r="F40" s="374"/>
      <c r="G40" s="374"/>
      <c r="H40" s="374"/>
      <c r="I40" s="374"/>
      <c r="J40" s="374"/>
      <c r="K40" s="374"/>
      <c r="L40" s="374"/>
      <c r="M40" s="374"/>
      <c r="N40" s="374"/>
      <c r="O40" s="374"/>
      <c r="P40" s="374"/>
      <c r="Q40" s="374"/>
      <c r="R40" s="374"/>
      <c r="S40" s="374"/>
      <c r="T40" s="167"/>
      <c r="U40" s="375" t="str">
        <f t="shared" si="4"/>
        <v/>
      </c>
      <c r="V40" s="375"/>
      <c r="W40" s="374"/>
      <c r="X40" s="374"/>
      <c r="Y40" s="374"/>
      <c r="Z40" s="374"/>
      <c r="AA40" s="374"/>
      <c r="AB40" s="374"/>
      <c r="AC40" s="374"/>
      <c r="AD40" s="374"/>
      <c r="AE40" s="374"/>
      <c r="AF40" s="374"/>
      <c r="AG40" s="374"/>
      <c r="AH40" s="374"/>
      <c r="AI40" s="374"/>
      <c r="AJ40" s="374"/>
      <c r="AK40" s="374"/>
      <c r="AL40" s="167"/>
      <c r="AM40" s="375" t="str">
        <f t="shared" si="0"/>
        <v/>
      </c>
      <c r="AN40" s="375"/>
      <c r="AO40" s="374"/>
      <c r="AP40" s="374"/>
      <c r="AQ40" s="374"/>
      <c r="AR40" s="374"/>
      <c r="AS40" s="374"/>
      <c r="AT40" s="374"/>
      <c r="AU40" s="374"/>
      <c r="AV40" s="374"/>
      <c r="AW40" s="374"/>
      <c r="AX40" s="374"/>
      <c r="AY40" s="374"/>
      <c r="AZ40" s="374"/>
      <c r="BA40" s="374"/>
      <c r="BB40" s="374"/>
      <c r="BC40" s="374"/>
      <c r="BD40" s="167"/>
      <c r="BE40" s="375" t="str">
        <f t="shared" si="1"/>
        <v/>
      </c>
      <c r="BF40" s="375"/>
      <c r="BG40" s="374"/>
      <c r="BH40" s="374"/>
      <c r="BI40" s="374"/>
      <c r="BJ40" s="374"/>
      <c r="BK40" s="374"/>
      <c r="BL40" s="374"/>
      <c r="BM40" s="374"/>
      <c r="BN40" s="374"/>
      <c r="BO40" s="374"/>
      <c r="BP40" s="374"/>
      <c r="BQ40" s="374"/>
      <c r="BR40" s="374"/>
      <c r="BS40" s="374"/>
      <c r="BT40" s="374"/>
      <c r="BU40" s="374"/>
      <c r="BV40" s="167"/>
      <c r="BW40" s="375" t="str">
        <f t="shared" si="2"/>
        <v/>
      </c>
      <c r="BX40" s="375"/>
      <c r="BY40" s="374" t="str">
        <f>IF('各会計、関係団体の財政状況及び健全化判断比率'!B74="","",'各会計、関係団体の財政状況及び健全化判断比率'!B74)</f>
        <v/>
      </c>
      <c r="BZ40" s="374"/>
      <c r="CA40" s="374"/>
      <c r="CB40" s="374"/>
      <c r="CC40" s="374"/>
      <c r="CD40" s="374"/>
      <c r="CE40" s="374"/>
      <c r="CF40" s="374"/>
      <c r="CG40" s="374"/>
      <c r="CH40" s="374"/>
      <c r="CI40" s="374"/>
      <c r="CJ40" s="374"/>
      <c r="CK40" s="374"/>
      <c r="CL40" s="374"/>
      <c r="CM40" s="374"/>
      <c r="CN40" s="167"/>
      <c r="CO40" s="375" t="str">
        <f t="shared" si="3"/>
        <v/>
      </c>
      <c r="CP40" s="375"/>
      <c r="CQ40" s="374" t="str">
        <f>IF('各会計、関係団体の財政状況及び健全化判断比率'!BS13="","",'各会計、関係団体の財政状況及び健全化判断比率'!BS13)</f>
        <v/>
      </c>
      <c r="CR40" s="374"/>
      <c r="CS40" s="374"/>
      <c r="CT40" s="374"/>
      <c r="CU40" s="374"/>
      <c r="CV40" s="374"/>
      <c r="CW40" s="374"/>
      <c r="CX40" s="374"/>
      <c r="CY40" s="374"/>
      <c r="CZ40" s="374"/>
      <c r="DA40" s="374"/>
      <c r="DB40" s="374"/>
      <c r="DC40" s="374"/>
      <c r="DD40" s="374"/>
      <c r="DE40" s="374"/>
      <c r="DF40" s="164"/>
      <c r="DG40" s="376" t="str">
        <f>IF('各会計、関係団体の財政状況及び健全化判断比率'!BR13="","",'各会計、関係団体の財政状況及び健全化判断比率'!BR13)</f>
        <v/>
      </c>
      <c r="DH40" s="376"/>
      <c r="DI40" s="171"/>
      <c r="DJ40" s="139"/>
      <c r="DK40" s="139"/>
      <c r="DL40" s="139"/>
      <c r="DM40" s="139"/>
      <c r="DN40" s="139"/>
      <c r="DO40" s="139"/>
    </row>
    <row r="41" spans="1:119" ht="32.25" customHeight="1" x14ac:dyDescent="0.15">
      <c r="A41" s="140"/>
      <c r="B41" s="166"/>
      <c r="C41" s="375" t="str">
        <f t="shared" si="5"/>
        <v/>
      </c>
      <c r="D41" s="375"/>
      <c r="E41" s="374" t="str">
        <f>IF('各会計、関係団体の財政状況及び健全化判断比率'!B14="","",'各会計、関係団体の財政状況及び健全化判断比率'!B14)</f>
        <v/>
      </c>
      <c r="F41" s="374"/>
      <c r="G41" s="374"/>
      <c r="H41" s="374"/>
      <c r="I41" s="374"/>
      <c r="J41" s="374"/>
      <c r="K41" s="374"/>
      <c r="L41" s="374"/>
      <c r="M41" s="374"/>
      <c r="N41" s="374"/>
      <c r="O41" s="374"/>
      <c r="P41" s="374"/>
      <c r="Q41" s="374"/>
      <c r="R41" s="374"/>
      <c r="S41" s="374"/>
      <c r="T41" s="167"/>
      <c r="U41" s="375" t="str">
        <f t="shared" si="4"/>
        <v/>
      </c>
      <c r="V41" s="375"/>
      <c r="W41" s="374"/>
      <c r="X41" s="374"/>
      <c r="Y41" s="374"/>
      <c r="Z41" s="374"/>
      <c r="AA41" s="374"/>
      <c r="AB41" s="374"/>
      <c r="AC41" s="374"/>
      <c r="AD41" s="374"/>
      <c r="AE41" s="374"/>
      <c r="AF41" s="374"/>
      <c r="AG41" s="374"/>
      <c r="AH41" s="374"/>
      <c r="AI41" s="374"/>
      <c r="AJ41" s="374"/>
      <c r="AK41" s="374"/>
      <c r="AL41" s="167"/>
      <c r="AM41" s="375" t="str">
        <f t="shared" si="0"/>
        <v/>
      </c>
      <c r="AN41" s="375"/>
      <c r="AO41" s="374"/>
      <c r="AP41" s="374"/>
      <c r="AQ41" s="374"/>
      <c r="AR41" s="374"/>
      <c r="AS41" s="374"/>
      <c r="AT41" s="374"/>
      <c r="AU41" s="374"/>
      <c r="AV41" s="374"/>
      <c r="AW41" s="374"/>
      <c r="AX41" s="374"/>
      <c r="AY41" s="374"/>
      <c r="AZ41" s="374"/>
      <c r="BA41" s="374"/>
      <c r="BB41" s="374"/>
      <c r="BC41" s="374"/>
      <c r="BD41" s="167"/>
      <c r="BE41" s="375" t="str">
        <f t="shared" si="1"/>
        <v/>
      </c>
      <c r="BF41" s="375"/>
      <c r="BG41" s="374"/>
      <c r="BH41" s="374"/>
      <c r="BI41" s="374"/>
      <c r="BJ41" s="374"/>
      <c r="BK41" s="374"/>
      <c r="BL41" s="374"/>
      <c r="BM41" s="374"/>
      <c r="BN41" s="374"/>
      <c r="BO41" s="374"/>
      <c r="BP41" s="374"/>
      <c r="BQ41" s="374"/>
      <c r="BR41" s="374"/>
      <c r="BS41" s="374"/>
      <c r="BT41" s="374"/>
      <c r="BU41" s="374"/>
      <c r="BV41" s="167"/>
      <c r="BW41" s="375" t="str">
        <f t="shared" si="2"/>
        <v/>
      </c>
      <c r="BX41" s="375"/>
      <c r="BY41" s="374" t="str">
        <f>IF('各会計、関係団体の財政状況及び健全化判断比率'!B75="","",'各会計、関係団体の財政状況及び健全化判断比率'!B75)</f>
        <v/>
      </c>
      <c r="BZ41" s="374"/>
      <c r="CA41" s="374"/>
      <c r="CB41" s="374"/>
      <c r="CC41" s="374"/>
      <c r="CD41" s="374"/>
      <c r="CE41" s="374"/>
      <c r="CF41" s="374"/>
      <c r="CG41" s="374"/>
      <c r="CH41" s="374"/>
      <c r="CI41" s="374"/>
      <c r="CJ41" s="374"/>
      <c r="CK41" s="374"/>
      <c r="CL41" s="374"/>
      <c r="CM41" s="374"/>
      <c r="CN41" s="167"/>
      <c r="CO41" s="375" t="str">
        <f t="shared" si="3"/>
        <v/>
      </c>
      <c r="CP41" s="375"/>
      <c r="CQ41" s="374" t="str">
        <f>IF('各会計、関係団体の財政状況及び健全化判断比率'!BS14="","",'各会計、関係団体の財政状況及び健全化判断比率'!BS14)</f>
        <v/>
      </c>
      <c r="CR41" s="374"/>
      <c r="CS41" s="374"/>
      <c r="CT41" s="374"/>
      <c r="CU41" s="374"/>
      <c r="CV41" s="374"/>
      <c r="CW41" s="374"/>
      <c r="CX41" s="374"/>
      <c r="CY41" s="374"/>
      <c r="CZ41" s="374"/>
      <c r="DA41" s="374"/>
      <c r="DB41" s="374"/>
      <c r="DC41" s="374"/>
      <c r="DD41" s="374"/>
      <c r="DE41" s="374"/>
      <c r="DF41" s="164"/>
      <c r="DG41" s="376" t="str">
        <f>IF('各会計、関係団体の財政状況及び健全化判断比率'!BR14="","",'各会計、関係団体の財政状況及び健全化判断比率'!BR14)</f>
        <v/>
      </c>
      <c r="DH41" s="376"/>
      <c r="DI41" s="171"/>
      <c r="DJ41" s="139"/>
      <c r="DK41" s="139"/>
      <c r="DL41" s="139"/>
      <c r="DM41" s="139"/>
      <c r="DN41" s="139"/>
      <c r="DO41" s="139"/>
    </row>
    <row r="42" spans="1:119" ht="32.25" customHeight="1" x14ac:dyDescent="0.15">
      <c r="A42" s="139"/>
      <c r="B42" s="166"/>
      <c r="C42" s="375" t="str">
        <f t="shared" si="5"/>
        <v/>
      </c>
      <c r="D42" s="375"/>
      <c r="E42" s="374" t="str">
        <f>IF('各会計、関係団体の財政状況及び健全化判断比率'!B15="","",'各会計、関係団体の財政状況及び健全化判断比率'!B15)</f>
        <v/>
      </c>
      <c r="F42" s="374"/>
      <c r="G42" s="374"/>
      <c r="H42" s="374"/>
      <c r="I42" s="374"/>
      <c r="J42" s="374"/>
      <c r="K42" s="374"/>
      <c r="L42" s="374"/>
      <c r="M42" s="374"/>
      <c r="N42" s="374"/>
      <c r="O42" s="374"/>
      <c r="P42" s="374"/>
      <c r="Q42" s="374"/>
      <c r="R42" s="374"/>
      <c r="S42" s="374"/>
      <c r="T42" s="167"/>
      <c r="U42" s="375" t="str">
        <f t="shared" si="4"/>
        <v/>
      </c>
      <c r="V42" s="375"/>
      <c r="W42" s="374"/>
      <c r="X42" s="374"/>
      <c r="Y42" s="374"/>
      <c r="Z42" s="374"/>
      <c r="AA42" s="374"/>
      <c r="AB42" s="374"/>
      <c r="AC42" s="374"/>
      <c r="AD42" s="374"/>
      <c r="AE42" s="374"/>
      <c r="AF42" s="374"/>
      <c r="AG42" s="374"/>
      <c r="AH42" s="374"/>
      <c r="AI42" s="374"/>
      <c r="AJ42" s="374"/>
      <c r="AK42" s="374"/>
      <c r="AL42" s="167"/>
      <c r="AM42" s="375" t="str">
        <f t="shared" si="0"/>
        <v/>
      </c>
      <c r="AN42" s="375"/>
      <c r="AO42" s="374"/>
      <c r="AP42" s="374"/>
      <c r="AQ42" s="374"/>
      <c r="AR42" s="374"/>
      <c r="AS42" s="374"/>
      <c r="AT42" s="374"/>
      <c r="AU42" s="374"/>
      <c r="AV42" s="374"/>
      <c r="AW42" s="374"/>
      <c r="AX42" s="374"/>
      <c r="AY42" s="374"/>
      <c r="AZ42" s="374"/>
      <c r="BA42" s="374"/>
      <c r="BB42" s="374"/>
      <c r="BC42" s="374"/>
      <c r="BD42" s="167"/>
      <c r="BE42" s="375" t="str">
        <f t="shared" si="1"/>
        <v/>
      </c>
      <c r="BF42" s="375"/>
      <c r="BG42" s="374"/>
      <c r="BH42" s="374"/>
      <c r="BI42" s="374"/>
      <c r="BJ42" s="374"/>
      <c r="BK42" s="374"/>
      <c r="BL42" s="374"/>
      <c r="BM42" s="374"/>
      <c r="BN42" s="374"/>
      <c r="BO42" s="374"/>
      <c r="BP42" s="374"/>
      <c r="BQ42" s="374"/>
      <c r="BR42" s="374"/>
      <c r="BS42" s="374"/>
      <c r="BT42" s="374"/>
      <c r="BU42" s="374"/>
      <c r="BV42" s="167"/>
      <c r="BW42" s="375" t="str">
        <f t="shared" si="2"/>
        <v/>
      </c>
      <c r="BX42" s="375"/>
      <c r="BY42" s="374" t="str">
        <f>IF('各会計、関係団体の財政状況及び健全化判断比率'!B76="","",'各会計、関係団体の財政状況及び健全化判断比率'!B76)</f>
        <v/>
      </c>
      <c r="BZ42" s="374"/>
      <c r="CA42" s="374"/>
      <c r="CB42" s="374"/>
      <c r="CC42" s="374"/>
      <c r="CD42" s="374"/>
      <c r="CE42" s="374"/>
      <c r="CF42" s="374"/>
      <c r="CG42" s="374"/>
      <c r="CH42" s="374"/>
      <c r="CI42" s="374"/>
      <c r="CJ42" s="374"/>
      <c r="CK42" s="374"/>
      <c r="CL42" s="374"/>
      <c r="CM42" s="374"/>
      <c r="CN42" s="167"/>
      <c r="CO42" s="375" t="str">
        <f t="shared" si="3"/>
        <v/>
      </c>
      <c r="CP42" s="375"/>
      <c r="CQ42" s="374" t="str">
        <f>IF('各会計、関係団体の財政状況及び健全化判断比率'!BS15="","",'各会計、関係団体の財政状況及び健全化判断比率'!BS15)</f>
        <v/>
      </c>
      <c r="CR42" s="374"/>
      <c r="CS42" s="374"/>
      <c r="CT42" s="374"/>
      <c r="CU42" s="374"/>
      <c r="CV42" s="374"/>
      <c r="CW42" s="374"/>
      <c r="CX42" s="374"/>
      <c r="CY42" s="374"/>
      <c r="CZ42" s="374"/>
      <c r="DA42" s="374"/>
      <c r="DB42" s="374"/>
      <c r="DC42" s="374"/>
      <c r="DD42" s="374"/>
      <c r="DE42" s="374"/>
      <c r="DF42" s="164"/>
      <c r="DG42" s="376" t="str">
        <f>IF('各会計、関係団体の財政状況及び健全化判断比率'!BR15="","",'各会計、関係団体の財政状況及び健全化判断比率'!BR15)</f>
        <v/>
      </c>
      <c r="DH42" s="376"/>
      <c r="DI42" s="171"/>
      <c r="DJ42" s="139"/>
      <c r="DK42" s="139"/>
      <c r="DL42" s="139"/>
      <c r="DM42" s="139"/>
      <c r="DN42" s="139"/>
      <c r="DO42" s="139"/>
    </row>
    <row r="43" spans="1:119" ht="32.25" customHeight="1" x14ac:dyDescent="0.15">
      <c r="A43" s="139"/>
      <c r="B43" s="166"/>
      <c r="C43" s="375" t="str">
        <f t="shared" si="5"/>
        <v/>
      </c>
      <c r="D43" s="375"/>
      <c r="E43" s="374" t="str">
        <f>IF('各会計、関係団体の財政状況及び健全化判断比率'!B16="","",'各会計、関係団体の財政状況及び健全化判断比率'!B16)</f>
        <v/>
      </c>
      <c r="F43" s="374"/>
      <c r="G43" s="374"/>
      <c r="H43" s="374"/>
      <c r="I43" s="374"/>
      <c r="J43" s="374"/>
      <c r="K43" s="374"/>
      <c r="L43" s="374"/>
      <c r="M43" s="374"/>
      <c r="N43" s="374"/>
      <c r="O43" s="374"/>
      <c r="P43" s="374"/>
      <c r="Q43" s="374"/>
      <c r="R43" s="374"/>
      <c r="S43" s="374"/>
      <c r="T43" s="167"/>
      <c r="U43" s="375" t="str">
        <f t="shared" si="4"/>
        <v/>
      </c>
      <c r="V43" s="375"/>
      <c r="W43" s="374"/>
      <c r="X43" s="374"/>
      <c r="Y43" s="374"/>
      <c r="Z43" s="374"/>
      <c r="AA43" s="374"/>
      <c r="AB43" s="374"/>
      <c r="AC43" s="374"/>
      <c r="AD43" s="374"/>
      <c r="AE43" s="374"/>
      <c r="AF43" s="374"/>
      <c r="AG43" s="374"/>
      <c r="AH43" s="374"/>
      <c r="AI43" s="374"/>
      <c r="AJ43" s="374"/>
      <c r="AK43" s="374"/>
      <c r="AL43" s="167"/>
      <c r="AM43" s="375" t="str">
        <f t="shared" si="0"/>
        <v/>
      </c>
      <c r="AN43" s="375"/>
      <c r="AO43" s="374"/>
      <c r="AP43" s="374"/>
      <c r="AQ43" s="374"/>
      <c r="AR43" s="374"/>
      <c r="AS43" s="374"/>
      <c r="AT43" s="374"/>
      <c r="AU43" s="374"/>
      <c r="AV43" s="374"/>
      <c r="AW43" s="374"/>
      <c r="AX43" s="374"/>
      <c r="AY43" s="374"/>
      <c r="AZ43" s="374"/>
      <c r="BA43" s="374"/>
      <c r="BB43" s="374"/>
      <c r="BC43" s="374"/>
      <c r="BD43" s="167"/>
      <c r="BE43" s="375" t="str">
        <f t="shared" si="1"/>
        <v/>
      </c>
      <c r="BF43" s="375"/>
      <c r="BG43" s="374"/>
      <c r="BH43" s="374"/>
      <c r="BI43" s="374"/>
      <c r="BJ43" s="374"/>
      <c r="BK43" s="374"/>
      <c r="BL43" s="374"/>
      <c r="BM43" s="374"/>
      <c r="BN43" s="374"/>
      <c r="BO43" s="374"/>
      <c r="BP43" s="374"/>
      <c r="BQ43" s="374"/>
      <c r="BR43" s="374"/>
      <c r="BS43" s="374"/>
      <c r="BT43" s="374"/>
      <c r="BU43" s="374"/>
      <c r="BV43" s="167"/>
      <c r="BW43" s="375" t="str">
        <f t="shared" si="2"/>
        <v/>
      </c>
      <c r="BX43" s="375"/>
      <c r="BY43" s="374" t="str">
        <f>IF('各会計、関係団体の財政状況及び健全化判断比率'!B77="","",'各会計、関係団体の財政状況及び健全化判断比率'!B77)</f>
        <v/>
      </c>
      <c r="BZ43" s="374"/>
      <c r="CA43" s="374"/>
      <c r="CB43" s="374"/>
      <c r="CC43" s="374"/>
      <c r="CD43" s="374"/>
      <c r="CE43" s="374"/>
      <c r="CF43" s="374"/>
      <c r="CG43" s="374"/>
      <c r="CH43" s="374"/>
      <c r="CI43" s="374"/>
      <c r="CJ43" s="374"/>
      <c r="CK43" s="374"/>
      <c r="CL43" s="374"/>
      <c r="CM43" s="374"/>
      <c r="CN43" s="167"/>
      <c r="CO43" s="375" t="str">
        <f t="shared" si="3"/>
        <v/>
      </c>
      <c r="CP43" s="375"/>
      <c r="CQ43" s="374" t="str">
        <f>IF('各会計、関係団体の財政状況及び健全化判断比率'!BS16="","",'各会計、関係団体の財政状況及び健全化判断比率'!BS16)</f>
        <v/>
      </c>
      <c r="CR43" s="374"/>
      <c r="CS43" s="374"/>
      <c r="CT43" s="374"/>
      <c r="CU43" s="374"/>
      <c r="CV43" s="374"/>
      <c r="CW43" s="374"/>
      <c r="CX43" s="374"/>
      <c r="CY43" s="374"/>
      <c r="CZ43" s="374"/>
      <c r="DA43" s="374"/>
      <c r="DB43" s="374"/>
      <c r="DC43" s="374"/>
      <c r="DD43" s="374"/>
      <c r="DE43" s="374"/>
      <c r="DF43" s="164"/>
      <c r="DG43" s="376" t="str">
        <f>IF('各会計、関係団体の財政状況及び健全化判断比率'!BR16="","",'各会計、関係団体の財政状況及び健全化判断比率'!BR16)</f>
        <v/>
      </c>
      <c r="DH43" s="376"/>
      <c r="DI43" s="171"/>
      <c r="DJ43" s="139"/>
      <c r="DK43" s="139"/>
      <c r="DL43" s="139"/>
      <c r="DM43" s="139"/>
      <c r="DN43" s="139"/>
      <c r="DO43" s="139"/>
    </row>
    <row r="44" spans="1:119" ht="13.5" customHeight="1" thickBot="1" x14ac:dyDescent="0.2">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x14ac:dyDescent="0.15">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x14ac:dyDescent="0.15">
      <c r="B46" s="139" t="s">
        <v>186</v>
      </c>
      <c r="C46" s="139"/>
      <c r="D46" s="139"/>
      <c r="E46" s="139" t="s">
        <v>187</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x14ac:dyDescent="0.15">
      <c r="B47" s="139"/>
      <c r="C47" s="139"/>
      <c r="D47" s="139"/>
      <c r="E47" s="139" t="s">
        <v>188</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x14ac:dyDescent="0.15">
      <c r="B48" s="139"/>
      <c r="C48" s="139"/>
      <c r="D48" s="139"/>
      <c r="E48" s="139" t="s">
        <v>189</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x14ac:dyDescent="0.15">
      <c r="E49" s="175" t="s">
        <v>190</v>
      </c>
    </row>
    <row r="50" spans="5:5" x14ac:dyDescent="0.15">
      <c r="E50" s="141" t="s">
        <v>191</v>
      </c>
    </row>
    <row r="51" spans="5:5" x14ac:dyDescent="0.15">
      <c r="E51" s="141" t="s">
        <v>192</v>
      </c>
    </row>
    <row r="52" spans="5:5" x14ac:dyDescent="0.15">
      <c r="E52" s="141" t="s">
        <v>193</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x14ac:dyDescent="0.15"/>
  <cols>
    <col min="1" max="143" width="1.625" style="179" customWidth="1"/>
    <col min="144" max="16384" width="0" style="179" hidden="1"/>
  </cols>
  <sheetData>
    <row r="1" spans="2:143" ht="22.5" customHeight="1" thickBot="1" x14ac:dyDescent="0.2">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33" t="s">
        <v>194</v>
      </c>
      <c r="DI1" s="734"/>
      <c r="DJ1" s="734"/>
      <c r="DK1" s="734"/>
      <c r="DL1" s="734"/>
      <c r="DM1" s="734"/>
      <c r="DN1" s="735"/>
      <c r="DP1" s="733" t="s">
        <v>195</v>
      </c>
      <c r="DQ1" s="734"/>
      <c r="DR1" s="734"/>
      <c r="DS1" s="734"/>
      <c r="DT1" s="734"/>
      <c r="DU1" s="734"/>
      <c r="DV1" s="734"/>
      <c r="DW1" s="734"/>
      <c r="DX1" s="734"/>
      <c r="DY1" s="734"/>
      <c r="DZ1" s="734"/>
      <c r="EA1" s="734"/>
      <c r="EB1" s="734"/>
      <c r="EC1" s="735"/>
      <c r="ED1" s="177"/>
      <c r="EE1" s="177"/>
      <c r="EF1" s="177"/>
      <c r="EG1" s="177"/>
      <c r="EH1" s="177"/>
      <c r="EI1" s="177"/>
      <c r="EJ1" s="177"/>
      <c r="EK1" s="177"/>
      <c r="EL1" s="177"/>
      <c r="EM1" s="177"/>
    </row>
    <row r="2" spans="2:143" ht="22.5" customHeight="1" x14ac:dyDescent="0.15">
      <c r="B2" s="180" t="s">
        <v>196</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x14ac:dyDescent="0.15">
      <c r="B3" s="680" t="s">
        <v>197</v>
      </c>
      <c r="C3" s="681"/>
      <c r="D3" s="681"/>
      <c r="E3" s="681"/>
      <c r="F3" s="681"/>
      <c r="G3" s="681"/>
      <c r="H3" s="681"/>
      <c r="I3" s="681"/>
      <c r="J3" s="681"/>
      <c r="K3" s="681"/>
      <c r="L3" s="681"/>
      <c r="M3" s="681"/>
      <c r="N3" s="681"/>
      <c r="O3" s="681"/>
      <c r="P3" s="681"/>
      <c r="Q3" s="681"/>
      <c r="R3" s="681"/>
      <c r="S3" s="681"/>
      <c r="T3" s="681"/>
      <c r="U3" s="681"/>
      <c r="V3" s="681"/>
      <c r="W3" s="681"/>
      <c r="X3" s="681"/>
      <c r="Y3" s="681"/>
      <c r="Z3" s="681"/>
      <c r="AA3" s="681"/>
      <c r="AB3" s="681"/>
      <c r="AC3" s="681"/>
      <c r="AD3" s="681"/>
      <c r="AE3" s="681"/>
      <c r="AF3" s="681"/>
      <c r="AG3" s="681"/>
      <c r="AH3" s="681"/>
      <c r="AI3" s="681"/>
      <c r="AJ3" s="681"/>
      <c r="AK3" s="681"/>
      <c r="AL3" s="681"/>
      <c r="AM3" s="681"/>
      <c r="AN3" s="681"/>
      <c r="AO3" s="681"/>
      <c r="AP3" s="680" t="s">
        <v>198</v>
      </c>
      <c r="AQ3" s="681"/>
      <c r="AR3" s="681"/>
      <c r="AS3" s="681"/>
      <c r="AT3" s="681"/>
      <c r="AU3" s="681"/>
      <c r="AV3" s="681"/>
      <c r="AW3" s="681"/>
      <c r="AX3" s="681"/>
      <c r="AY3" s="681"/>
      <c r="AZ3" s="681"/>
      <c r="BA3" s="681"/>
      <c r="BB3" s="681"/>
      <c r="BC3" s="681"/>
      <c r="BD3" s="681"/>
      <c r="BE3" s="681"/>
      <c r="BF3" s="681"/>
      <c r="BG3" s="681"/>
      <c r="BH3" s="681"/>
      <c r="BI3" s="681"/>
      <c r="BJ3" s="681"/>
      <c r="BK3" s="681"/>
      <c r="BL3" s="681"/>
      <c r="BM3" s="681"/>
      <c r="BN3" s="681"/>
      <c r="BO3" s="681"/>
      <c r="BP3" s="681"/>
      <c r="BQ3" s="681"/>
      <c r="BR3" s="681"/>
      <c r="BS3" s="681"/>
      <c r="BT3" s="681"/>
      <c r="BU3" s="681"/>
      <c r="BV3" s="681"/>
      <c r="BW3" s="681"/>
      <c r="BX3" s="681"/>
      <c r="BY3" s="681"/>
      <c r="BZ3" s="681"/>
      <c r="CA3" s="681"/>
      <c r="CB3" s="682"/>
      <c r="CD3" s="725" t="s">
        <v>199</v>
      </c>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c r="DV3" s="726"/>
      <c r="DW3" s="726"/>
      <c r="DX3" s="726"/>
      <c r="DY3" s="726"/>
      <c r="DZ3" s="726"/>
      <c r="EA3" s="726"/>
      <c r="EB3" s="726"/>
      <c r="EC3" s="727"/>
    </row>
    <row r="4" spans="2:143" ht="11.25" customHeight="1" x14ac:dyDescent="0.15">
      <c r="B4" s="680" t="s">
        <v>1</v>
      </c>
      <c r="C4" s="681"/>
      <c r="D4" s="681"/>
      <c r="E4" s="681"/>
      <c r="F4" s="681"/>
      <c r="G4" s="681"/>
      <c r="H4" s="681"/>
      <c r="I4" s="681"/>
      <c r="J4" s="681"/>
      <c r="K4" s="681"/>
      <c r="L4" s="681"/>
      <c r="M4" s="681"/>
      <c r="N4" s="681"/>
      <c r="O4" s="681"/>
      <c r="P4" s="681"/>
      <c r="Q4" s="682"/>
      <c r="R4" s="680" t="s">
        <v>200</v>
      </c>
      <c r="S4" s="681"/>
      <c r="T4" s="681"/>
      <c r="U4" s="681"/>
      <c r="V4" s="681"/>
      <c r="W4" s="681"/>
      <c r="X4" s="681"/>
      <c r="Y4" s="682"/>
      <c r="Z4" s="680" t="s">
        <v>201</v>
      </c>
      <c r="AA4" s="681"/>
      <c r="AB4" s="681"/>
      <c r="AC4" s="682"/>
      <c r="AD4" s="680" t="s">
        <v>202</v>
      </c>
      <c r="AE4" s="681"/>
      <c r="AF4" s="681"/>
      <c r="AG4" s="681"/>
      <c r="AH4" s="681"/>
      <c r="AI4" s="681"/>
      <c r="AJ4" s="681"/>
      <c r="AK4" s="682"/>
      <c r="AL4" s="680" t="s">
        <v>201</v>
      </c>
      <c r="AM4" s="681"/>
      <c r="AN4" s="681"/>
      <c r="AO4" s="682"/>
      <c r="AP4" s="736" t="s">
        <v>203</v>
      </c>
      <c r="AQ4" s="736"/>
      <c r="AR4" s="736"/>
      <c r="AS4" s="736"/>
      <c r="AT4" s="736"/>
      <c r="AU4" s="736"/>
      <c r="AV4" s="736"/>
      <c r="AW4" s="736"/>
      <c r="AX4" s="736"/>
      <c r="AY4" s="736"/>
      <c r="AZ4" s="736"/>
      <c r="BA4" s="736"/>
      <c r="BB4" s="736"/>
      <c r="BC4" s="736"/>
      <c r="BD4" s="736"/>
      <c r="BE4" s="736"/>
      <c r="BF4" s="736"/>
      <c r="BG4" s="736" t="s">
        <v>204</v>
      </c>
      <c r="BH4" s="736"/>
      <c r="BI4" s="736"/>
      <c r="BJ4" s="736"/>
      <c r="BK4" s="736"/>
      <c r="BL4" s="736"/>
      <c r="BM4" s="736"/>
      <c r="BN4" s="736"/>
      <c r="BO4" s="736" t="s">
        <v>201</v>
      </c>
      <c r="BP4" s="736"/>
      <c r="BQ4" s="736"/>
      <c r="BR4" s="736"/>
      <c r="BS4" s="736" t="s">
        <v>205</v>
      </c>
      <c r="BT4" s="736"/>
      <c r="BU4" s="736"/>
      <c r="BV4" s="736"/>
      <c r="BW4" s="736"/>
      <c r="BX4" s="736"/>
      <c r="BY4" s="736"/>
      <c r="BZ4" s="736"/>
      <c r="CA4" s="736"/>
      <c r="CB4" s="736"/>
      <c r="CD4" s="725" t="s">
        <v>206</v>
      </c>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726"/>
      <c r="EB4" s="726"/>
      <c r="EC4" s="727"/>
    </row>
    <row r="5" spans="2:143" s="183" customFormat="1" ht="11.25" customHeight="1" x14ac:dyDescent="0.15">
      <c r="B5" s="707" t="s">
        <v>207</v>
      </c>
      <c r="C5" s="708"/>
      <c r="D5" s="708"/>
      <c r="E5" s="708"/>
      <c r="F5" s="708"/>
      <c r="G5" s="708"/>
      <c r="H5" s="708"/>
      <c r="I5" s="708"/>
      <c r="J5" s="708"/>
      <c r="K5" s="708"/>
      <c r="L5" s="708"/>
      <c r="M5" s="708"/>
      <c r="N5" s="708"/>
      <c r="O5" s="708"/>
      <c r="P5" s="708"/>
      <c r="Q5" s="709"/>
      <c r="R5" s="670">
        <v>3782529</v>
      </c>
      <c r="S5" s="671"/>
      <c r="T5" s="671"/>
      <c r="U5" s="671"/>
      <c r="V5" s="671"/>
      <c r="W5" s="671"/>
      <c r="X5" s="671"/>
      <c r="Y5" s="718"/>
      <c r="Z5" s="731">
        <v>36.6</v>
      </c>
      <c r="AA5" s="731"/>
      <c r="AB5" s="731"/>
      <c r="AC5" s="731"/>
      <c r="AD5" s="732">
        <v>3478262</v>
      </c>
      <c r="AE5" s="732"/>
      <c r="AF5" s="732"/>
      <c r="AG5" s="732"/>
      <c r="AH5" s="732"/>
      <c r="AI5" s="732"/>
      <c r="AJ5" s="732"/>
      <c r="AK5" s="732"/>
      <c r="AL5" s="719">
        <v>65.8</v>
      </c>
      <c r="AM5" s="688"/>
      <c r="AN5" s="688"/>
      <c r="AO5" s="720"/>
      <c r="AP5" s="707" t="s">
        <v>208</v>
      </c>
      <c r="AQ5" s="708"/>
      <c r="AR5" s="708"/>
      <c r="AS5" s="708"/>
      <c r="AT5" s="708"/>
      <c r="AU5" s="708"/>
      <c r="AV5" s="708"/>
      <c r="AW5" s="708"/>
      <c r="AX5" s="708"/>
      <c r="AY5" s="708"/>
      <c r="AZ5" s="708"/>
      <c r="BA5" s="708"/>
      <c r="BB5" s="708"/>
      <c r="BC5" s="708"/>
      <c r="BD5" s="708"/>
      <c r="BE5" s="708"/>
      <c r="BF5" s="709"/>
      <c r="BG5" s="620">
        <v>3392770</v>
      </c>
      <c r="BH5" s="621"/>
      <c r="BI5" s="621"/>
      <c r="BJ5" s="621"/>
      <c r="BK5" s="621"/>
      <c r="BL5" s="621"/>
      <c r="BM5" s="621"/>
      <c r="BN5" s="622"/>
      <c r="BO5" s="673">
        <v>89.7</v>
      </c>
      <c r="BP5" s="673"/>
      <c r="BQ5" s="673"/>
      <c r="BR5" s="673"/>
      <c r="BS5" s="674" t="s">
        <v>209</v>
      </c>
      <c r="BT5" s="674"/>
      <c r="BU5" s="674"/>
      <c r="BV5" s="674"/>
      <c r="BW5" s="674"/>
      <c r="BX5" s="674"/>
      <c r="BY5" s="674"/>
      <c r="BZ5" s="674"/>
      <c r="CA5" s="674"/>
      <c r="CB5" s="710"/>
      <c r="CD5" s="725" t="s">
        <v>203</v>
      </c>
      <c r="CE5" s="726"/>
      <c r="CF5" s="726"/>
      <c r="CG5" s="726"/>
      <c r="CH5" s="726"/>
      <c r="CI5" s="726"/>
      <c r="CJ5" s="726"/>
      <c r="CK5" s="726"/>
      <c r="CL5" s="726"/>
      <c r="CM5" s="726"/>
      <c r="CN5" s="726"/>
      <c r="CO5" s="726"/>
      <c r="CP5" s="726"/>
      <c r="CQ5" s="727"/>
      <c r="CR5" s="725" t="s">
        <v>210</v>
      </c>
      <c r="CS5" s="726"/>
      <c r="CT5" s="726"/>
      <c r="CU5" s="726"/>
      <c r="CV5" s="726"/>
      <c r="CW5" s="726"/>
      <c r="CX5" s="726"/>
      <c r="CY5" s="727"/>
      <c r="CZ5" s="725" t="s">
        <v>201</v>
      </c>
      <c r="DA5" s="726"/>
      <c r="DB5" s="726"/>
      <c r="DC5" s="727"/>
      <c r="DD5" s="725" t="s">
        <v>211</v>
      </c>
      <c r="DE5" s="726"/>
      <c r="DF5" s="726"/>
      <c r="DG5" s="726"/>
      <c r="DH5" s="726"/>
      <c r="DI5" s="726"/>
      <c r="DJ5" s="726"/>
      <c r="DK5" s="726"/>
      <c r="DL5" s="726"/>
      <c r="DM5" s="726"/>
      <c r="DN5" s="726"/>
      <c r="DO5" s="726"/>
      <c r="DP5" s="727"/>
      <c r="DQ5" s="725" t="s">
        <v>212</v>
      </c>
      <c r="DR5" s="726"/>
      <c r="DS5" s="726"/>
      <c r="DT5" s="726"/>
      <c r="DU5" s="726"/>
      <c r="DV5" s="726"/>
      <c r="DW5" s="726"/>
      <c r="DX5" s="726"/>
      <c r="DY5" s="726"/>
      <c r="DZ5" s="726"/>
      <c r="EA5" s="726"/>
      <c r="EB5" s="726"/>
      <c r="EC5" s="727"/>
    </row>
    <row r="6" spans="2:143" ht="11.25" customHeight="1" x14ac:dyDescent="0.15">
      <c r="B6" s="617" t="s">
        <v>213</v>
      </c>
      <c r="C6" s="618"/>
      <c r="D6" s="618"/>
      <c r="E6" s="618"/>
      <c r="F6" s="618"/>
      <c r="G6" s="618"/>
      <c r="H6" s="618"/>
      <c r="I6" s="618"/>
      <c r="J6" s="618"/>
      <c r="K6" s="618"/>
      <c r="L6" s="618"/>
      <c r="M6" s="618"/>
      <c r="N6" s="618"/>
      <c r="O6" s="618"/>
      <c r="P6" s="618"/>
      <c r="Q6" s="619"/>
      <c r="R6" s="620">
        <v>61083</v>
      </c>
      <c r="S6" s="621"/>
      <c r="T6" s="621"/>
      <c r="U6" s="621"/>
      <c r="V6" s="621"/>
      <c r="W6" s="621"/>
      <c r="X6" s="621"/>
      <c r="Y6" s="622"/>
      <c r="Z6" s="673">
        <v>0.6</v>
      </c>
      <c r="AA6" s="673"/>
      <c r="AB6" s="673"/>
      <c r="AC6" s="673"/>
      <c r="AD6" s="674">
        <v>61083</v>
      </c>
      <c r="AE6" s="674"/>
      <c r="AF6" s="674"/>
      <c r="AG6" s="674"/>
      <c r="AH6" s="674"/>
      <c r="AI6" s="674"/>
      <c r="AJ6" s="674"/>
      <c r="AK6" s="674"/>
      <c r="AL6" s="643">
        <v>1.2</v>
      </c>
      <c r="AM6" s="675"/>
      <c r="AN6" s="675"/>
      <c r="AO6" s="676"/>
      <c r="AP6" s="617" t="s">
        <v>214</v>
      </c>
      <c r="AQ6" s="618"/>
      <c r="AR6" s="618"/>
      <c r="AS6" s="618"/>
      <c r="AT6" s="618"/>
      <c r="AU6" s="618"/>
      <c r="AV6" s="618"/>
      <c r="AW6" s="618"/>
      <c r="AX6" s="618"/>
      <c r="AY6" s="618"/>
      <c r="AZ6" s="618"/>
      <c r="BA6" s="618"/>
      <c r="BB6" s="618"/>
      <c r="BC6" s="618"/>
      <c r="BD6" s="618"/>
      <c r="BE6" s="618"/>
      <c r="BF6" s="619"/>
      <c r="BG6" s="620">
        <v>3392770</v>
      </c>
      <c r="BH6" s="621"/>
      <c r="BI6" s="621"/>
      <c r="BJ6" s="621"/>
      <c r="BK6" s="621"/>
      <c r="BL6" s="621"/>
      <c r="BM6" s="621"/>
      <c r="BN6" s="622"/>
      <c r="BO6" s="673">
        <v>89.7</v>
      </c>
      <c r="BP6" s="673"/>
      <c r="BQ6" s="673"/>
      <c r="BR6" s="673"/>
      <c r="BS6" s="674" t="s">
        <v>209</v>
      </c>
      <c r="BT6" s="674"/>
      <c r="BU6" s="674"/>
      <c r="BV6" s="674"/>
      <c r="BW6" s="674"/>
      <c r="BX6" s="674"/>
      <c r="BY6" s="674"/>
      <c r="BZ6" s="674"/>
      <c r="CA6" s="674"/>
      <c r="CB6" s="710"/>
      <c r="CD6" s="677" t="s">
        <v>215</v>
      </c>
      <c r="CE6" s="678"/>
      <c r="CF6" s="678"/>
      <c r="CG6" s="678"/>
      <c r="CH6" s="678"/>
      <c r="CI6" s="678"/>
      <c r="CJ6" s="678"/>
      <c r="CK6" s="678"/>
      <c r="CL6" s="678"/>
      <c r="CM6" s="678"/>
      <c r="CN6" s="678"/>
      <c r="CO6" s="678"/>
      <c r="CP6" s="678"/>
      <c r="CQ6" s="679"/>
      <c r="CR6" s="620">
        <v>130614</v>
      </c>
      <c r="CS6" s="621"/>
      <c r="CT6" s="621"/>
      <c r="CU6" s="621"/>
      <c r="CV6" s="621"/>
      <c r="CW6" s="621"/>
      <c r="CX6" s="621"/>
      <c r="CY6" s="622"/>
      <c r="CZ6" s="673">
        <v>1.3</v>
      </c>
      <c r="DA6" s="673"/>
      <c r="DB6" s="673"/>
      <c r="DC6" s="673"/>
      <c r="DD6" s="626" t="s">
        <v>209</v>
      </c>
      <c r="DE6" s="621"/>
      <c r="DF6" s="621"/>
      <c r="DG6" s="621"/>
      <c r="DH6" s="621"/>
      <c r="DI6" s="621"/>
      <c r="DJ6" s="621"/>
      <c r="DK6" s="621"/>
      <c r="DL6" s="621"/>
      <c r="DM6" s="621"/>
      <c r="DN6" s="621"/>
      <c r="DO6" s="621"/>
      <c r="DP6" s="622"/>
      <c r="DQ6" s="626">
        <v>130614</v>
      </c>
      <c r="DR6" s="621"/>
      <c r="DS6" s="621"/>
      <c r="DT6" s="621"/>
      <c r="DU6" s="621"/>
      <c r="DV6" s="621"/>
      <c r="DW6" s="621"/>
      <c r="DX6" s="621"/>
      <c r="DY6" s="621"/>
      <c r="DZ6" s="621"/>
      <c r="EA6" s="621"/>
      <c r="EB6" s="621"/>
      <c r="EC6" s="656"/>
    </row>
    <row r="7" spans="2:143" ht="11.25" customHeight="1" x14ac:dyDescent="0.15">
      <c r="B7" s="617" t="s">
        <v>216</v>
      </c>
      <c r="C7" s="618"/>
      <c r="D7" s="618"/>
      <c r="E7" s="618"/>
      <c r="F7" s="618"/>
      <c r="G7" s="618"/>
      <c r="H7" s="618"/>
      <c r="I7" s="618"/>
      <c r="J7" s="618"/>
      <c r="K7" s="618"/>
      <c r="L7" s="618"/>
      <c r="M7" s="618"/>
      <c r="N7" s="618"/>
      <c r="O7" s="618"/>
      <c r="P7" s="618"/>
      <c r="Q7" s="619"/>
      <c r="R7" s="620">
        <v>2477</v>
      </c>
      <c r="S7" s="621"/>
      <c r="T7" s="621"/>
      <c r="U7" s="621"/>
      <c r="V7" s="621"/>
      <c r="W7" s="621"/>
      <c r="X7" s="621"/>
      <c r="Y7" s="622"/>
      <c r="Z7" s="673">
        <v>0</v>
      </c>
      <c r="AA7" s="673"/>
      <c r="AB7" s="673"/>
      <c r="AC7" s="673"/>
      <c r="AD7" s="674">
        <v>2477</v>
      </c>
      <c r="AE7" s="674"/>
      <c r="AF7" s="674"/>
      <c r="AG7" s="674"/>
      <c r="AH7" s="674"/>
      <c r="AI7" s="674"/>
      <c r="AJ7" s="674"/>
      <c r="AK7" s="674"/>
      <c r="AL7" s="643">
        <v>0</v>
      </c>
      <c r="AM7" s="675"/>
      <c r="AN7" s="675"/>
      <c r="AO7" s="676"/>
      <c r="AP7" s="617" t="s">
        <v>217</v>
      </c>
      <c r="AQ7" s="618"/>
      <c r="AR7" s="618"/>
      <c r="AS7" s="618"/>
      <c r="AT7" s="618"/>
      <c r="AU7" s="618"/>
      <c r="AV7" s="618"/>
      <c r="AW7" s="618"/>
      <c r="AX7" s="618"/>
      <c r="AY7" s="618"/>
      <c r="AZ7" s="618"/>
      <c r="BA7" s="618"/>
      <c r="BB7" s="618"/>
      <c r="BC7" s="618"/>
      <c r="BD7" s="618"/>
      <c r="BE7" s="618"/>
      <c r="BF7" s="619"/>
      <c r="BG7" s="620">
        <v>1375484</v>
      </c>
      <c r="BH7" s="621"/>
      <c r="BI7" s="621"/>
      <c r="BJ7" s="621"/>
      <c r="BK7" s="621"/>
      <c r="BL7" s="621"/>
      <c r="BM7" s="621"/>
      <c r="BN7" s="622"/>
      <c r="BO7" s="673">
        <v>36.4</v>
      </c>
      <c r="BP7" s="673"/>
      <c r="BQ7" s="673"/>
      <c r="BR7" s="673"/>
      <c r="BS7" s="674" t="s">
        <v>209</v>
      </c>
      <c r="BT7" s="674"/>
      <c r="BU7" s="674"/>
      <c r="BV7" s="674"/>
      <c r="BW7" s="674"/>
      <c r="BX7" s="674"/>
      <c r="BY7" s="674"/>
      <c r="BZ7" s="674"/>
      <c r="CA7" s="674"/>
      <c r="CB7" s="710"/>
      <c r="CD7" s="657" t="s">
        <v>218</v>
      </c>
      <c r="CE7" s="654"/>
      <c r="CF7" s="654"/>
      <c r="CG7" s="654"/>
      <c r="CH7" s="654"/>
      <c r="CI7" s="654"/>
      <c r="CJ7" s="654"/>
      <c r="CK7" s="654"/>
      <c r="CL7" s="654"/>
      <c r="CM7" s="654"/>
      <c r="CN7" s="654"/>
      <c r="CO7" s="654"/>
      <c r="CP7" s="654"/>
      <c r="CQ7" s="655"/>
      <c r="CR7" s="620">
        <v>2537466</v>
      </c>
      <c r="CS7" s="621"/>
      <c r="CT7" s="621"/>
      <c r="CU7" s="621"/>
      <c r="CV7" s="621"/>
      <c r="CW7" s="621"/>
      <c r="CX7" s="621"/>
      <c r="CY7" s="622"/>
      <c r="CZ7" s="673">
        <v>25.8</v>
      </c>
      <c r="DA7" s="673"/>
      <c r="DB7" s="673"/>
      <c r="DC7" s="673"/>
      <c r="DD7" s="626">
        <v>150694</v>
      </c>
      <c r="DE7" s="621"/>
      <c r="DF7" s="621"/>
      <c r="DG7" s="621"/>
      <c r="DH7" s="621"/>
      <c r="DI7" s="621"/>
      <c r="DJ7" s="621"/>
      <c r="DK7" s="621"/>
      <c r="DL7" s="621"/>
      <c r="DM7" s="621"/>
      <c r="DN7" s="621"/>
      <c r="DO7" s="621"/>
      <c r="DP7" s="622"/>
      <c r="DQ7" s="626">
        <v>1143017</v>
      </c>
      <c r="DR7" s="621"/>
      <c r="DS7" s="621"/>
      <c r="DT7" s="621"/>
      <c r="DU7" s="621"/>
      <c r="DV7" s="621"/>
      <c r="DW7" s="621"/>
      <c r="DX7" s="621"/>
      <c r="DY7" s="621"/>
      <c r="DZ7" s="621"/>
      <c r="EA7" s="621"/>
      <c r="EB7" s="621"/>
      <c r="EC7" s="656"/>
    </row>
    <row r="8" spans="2:143" ht="11.25" customHeight="1" x14ac:dyDescent="0.15">
      <c r="B8" s="617" t="s">
        <v>219</v>
      </c>
      <c r="C8" s="618"/>
      <c r="D8" s="618"/>
      <c r="E8" s="618"/>
      <c r="F8" s="618"/>
      <c r="G8" s="618"/>
      <c r="H8" s="618"/>
      <c r="I8" s="618"/>
      <c r="J8" s="618"/>
      <c r="K8" s="618"/>
      <c r="L8" s="618"/>
      <c r="M8" s="618"/>
      <c r="N8" s="618"/>
      <c r="O8" s="618"/>
      <c r="P8" s="618"/>
      <c r="Q8" s="619"/>
      <c r="R8" s="620">
        <v>12904</v>
      </c>
      <c r="S8" s="621"/>
      <c r="T8" s="621"/>
      <c r="U8" s="621"/>
      <c r="V8" s="621"/>
      <c r="W8" s="621"/>
      <c r="X8" s="621"/>
      <c r="Y8" s="622"/>
      <c r="Z8" s="673">
        <v>0.1</v>
      </c>
      <c r="AA8" s="673"/>
      <c r="AB8" s="673"/>
      <c r="AC8" s="673"/>
      <c r="AD8" s="674">
        <v>12904</v>
      </c>
      <c r="AE8" s="674"/>
      <c r="AF8" s="674"/>
      <c r="AG8" s="674"/>
      <c r="AH8" s="674"/>
      <c r="AI8" s="674"/>
      <c r="AJ8" s="674"/>
      <c r="AK8" s="674"/>
      <c r="AL8" s="643">
        <v>0.2</v>
      </c>
      <c r="AM8" s="675"/>
      <c r="AN8" s="675"/>
      <c r="AO8" s="676"/>
      <c r="AP8" s="617" t="s">
        <v>220</v>
      </c>
      <c r="AQ8" s="618"/>
      <c r="AR8" s="618"/>
      <c r="AS8" s="618"/>
      <c r="AT8" s="618"/>
      <c r="AU8" s="618"/>
      <c r="AV8" s="618"/>
      <c r="AW8" s="618"/>
      <c r="AX8" s="618"/>
      <c r="AY8" s="618"/>
      <c r="AZ8" s="618"/>
      <c r="BA8" s="618"/>
      <c r="BB8" s="618"/>
      <c r="BC8" s="618"/>
      <c r="BD8" s="618"/>
      <c r="BE8" s="618"/>
      <c r="BF8" s="619"/>
      <c r="BG8" s="620">
        <v>49341</v>
      </c>
      <c r="BH8" s="621"/>
      <c r="BI8" s="621"/>
      <c r="BJ8" s="621"/>
      <c r="BK8" s="621"/>
      <c r="BL8" s="621"/>
      <c r="BM8" s="621"/>
      <c r="BN8" s="622"/>
      <c r="BO8" s="673">
        <v>1.3</v>
      </c>
      <c r="BP8" s="673"/>
      <c r="BQ8" s="673"/>
      <c r="BR8" s="673"/>
      <c r="BS8" s="626" t="s">
        <v>111</v>
      </c>
      <c r="BT8" s="621"/>
      <c r="BU8" s="621"/>
      <c r="BV8" s="621"/>
      <c r="BW8" s="621"/>
      <c r="BX8" s="621"/>
      <c r="BY8" s="621"/>
      <c r="BZ8" s="621"/>
      <c r="CA8" s="621"/>
      <c r="CB8" s="656"/>
      <c r="CD8" s="657" t="s">
        <v>221</v>
      </c>
      <c r="CE8" s="654"/>
      <c r="CF8" s="654"/>
      <c r="CG8" s="654"/>
      <c r="CH8" s="654"/>
      <c r="CI8" s="654"/>
      <c r="CJ8" s="654"/>
      <c r="CK8" s="654"/>
      <c r="CL8" s="654"/>
      <c r="CM8" s="654"/>
      <c r="CN8" s="654"/>
      <c r="CO8" s="654"/>
      <c r="CP8" s="654"/>
      <c r="CQ8" s="655"/>
      <c r="CR8" s="620">
        <v>2810884</v>
      </c>
      <c r="CS8" s="621"/>
      <c r="CT8" s="621"/>
      <c r="CU8" s="621"/>
      <c r="CV8" s="621"/>
      <c r="CW8" s="621"/>
      <c r="CX8" s="621"/>
      <c r="CY8" s="622"/>
      <c r="CZ8" s="673">
        <v>28.6</v>
      </c>
      <c r="DA8" s="673"/>
      <c r="DB8" s="673"/>
      <c r="DC8" s="673"/>
      <c r="DD8" s="626">
        <v>4041</v>
      </c>
      <c r="DE8" s="621"/>
      <c r="DF8" s="621"/>
      <c r="DG8" s="621"/>
      <c r="DH8" s="621"/>
      <c r="DI8" s="621"/>
      <c r="DJ8" s="621"/>
      <c r="DK8" s="621"/>
      <c r="DL8" s="621"/>
      <c r="DM8" s="621"/>
      <c r="DN8" s="621"/>
      <c r="DO8" s="621"/>
      <c r="DP8" s="622"/>
      <c r="DQ8" s="626">
        <v>1614078</v>
      </c>
      <c r="DR8" s="621"/>
      <c r="DS8" s="621"/>
      <c r="DT8" s="621"/>
      <c r="DU8" s="621"/>
      <c r="DV8" s="621"/>
      <c r="DW8" s="621"/>
      <c r="DX8" s="621"/>
      <c r="DY8" s="621"/>
      <c r="DZ8" s="621"/>
      <c r="EA8" s="621"/>
      <c r="EB8" s="621"/>
      <c r="EC8" s="656"/>
    </row>
    <row r="9" spans="2:143" ht="11.25" customHeight="1" x14ac:dyDescent="0.15">
      <c r="B9" s="617" t="s">
        <v>222</v>
      </c>
      <c r="C9" s="618"/>
      <c r="D9" s="618"/>
      <c r="E9" s="618"/>
      <c r="F9" s="618"/>
      <c r="G9" s="618"/>
      <c r="H9" s="618"/>
      <c r="I9" s="618"/>
      <c r="J9" s="618"/>
      <c r="K9" s="618"/>
      <c r="L9" s="618"/>
      <c r="M9" s="618"/>
      <c r="N9" s="618"/>
      <c r="O9" s="618"/>
      <c r="P9" s="618"/>
      <c r="Q9" s="619"/>
      <c r="R9" s="620">
        <v>7983</v>
      </c>
      <c r="S9" s="621"/>
      <c r="T9" s="621"/>
      <c r="U9" s="621"/>
      <c r="V9" s="621"/>
      <c r="W9" s="621"/>
      <c r="X9" s="621"/>
      <c r="Y9" s="622"/>
      <c r="Z9" s="673">
        <v>0.1</v>
      </c>
      <c r="AA9" s="673"/>
      <c r="AB9" s="673"/>
      <c r="AC9" s="673"/>
      <c r="AD9" s="674">
        <v>7983</v>
      </c>
      <c r="AE9" s="674"/>
      <c r="AF9" s="674"/>
      <c r="AG9" s="674"/>
      <c r="AH9" s="674"/>
      <c r="AI9" s="674"/>
      <c r="AJ9" s="674"/>
      <c r="AK9" s="674"/>
      <c r="AL9" s="643">
        <v>0.2</v>
      </c>
      <c r="AM9" s="675"/>
      <c r="AN9" s="675"/>
      <c r="AO9" s="676"/>
      <c r="AP9" s="617" t="s">
        <v>223</v>
      </c>
      <c r="AQ9" s="618"/>
      <c r="AR9" s="618"/>
      <c r="AS9" s="618"/>
      <c r="AT9" s="618"/>
      <c r="AU9" s="618"/>
      <c r="AV9" s="618"/>
      <c r="AW9" s="618"/>
      <c r="AX9" s="618"/>
      <c r="AY9" s="618"/>
      <c r="AZ9" s="618"/>
      <c r="BA9" s="618"/>
      <c r="BB9" s="618"/>
      <c r="BC9" s="618"/>
      <c r="BD9" s="618"/>
      <c r="BE9" s="618"/>
      <c r="BF9" s="619"/>
      <c r="BG9" s="620">
        <v>1192828</v>
      </c>
      <c r="BH9" s="621"/>
      <c r="BI9" s="621"/>
      <c r="BJ9" s="621"/>
      <c r="BK9" s="621"/>
      <c r="BL9" s="621"/>
      <c r="BM9" s="621"/>
      <c r="BN9" s="622"/>
      <c r="BO9" s="673">
        <v>31.5</v>
      </c>
      <c r="BP9" s="673"/>
      <c r="BQ9" s="673"/>
      <c r="BR9" s="673"/>
      <c r="BS9" s="626" t="s">
        <v>111</v>
      </c>
      <c r="BT9" s="621"/>
      <c r="BU9" s="621"/>
      <c r="BV9" s="621"/>
      <c r="BW9" s="621"/>
      <c r="BX9" s="621"/>
      <c r="BY9" s="621"/>
      <c r="BZ9" s="621"/>
      <c r="CA9" s="621"/>
      <c r="CB9" s="656"/>
      <c r="CD9" s="657" t="s">
        <v>224</v>
      </c>
      <c r="CE9" s="654"/>
      <c r="CF9" s="654"/>
      <c r="CG9" s="654"/>
      <c r="CH9" s="654"/>
      <c r="CI9" s="654"/>
      <c r="CJ9" s="654"/>
      <c r="CK9" s="654"/>
      <c r="CL9" s="654"/>
      <c r="CM9" s="654"/>
      <c r="CN9" s="654"/>
      <c r="CO9" s="654"/>
      <c r="CP9" s="654"/>
      <c r="CQ9" s="655"/>
      <c r="CR9" s="620">
        <v>839337</v>
      </c>
      <c r="CS9" s="621"/>
      <c r="CT9" s="621"/>
      <c r="CU9" s="621"/>
      <c r="CV9" s="621"/>
      <c r="CW9" s="621"/>
      <c r="CX9" s="621"/>
      <c r="CY9" s="622"/>
      <c r="CZ9" s="673">
        <v>8.5</v>
      </c>
      <c r="DA9" s="673"/>
      <c r="DB9" s="673"/>
      <c r="DC9" s="673"/>
      <c r="DD9" s="626">
        <v>16274</v>
      </c>
      <c r="DE9" s="621"/>
      <c r="DF9" s="621"/>
      <c r="DG9" s="621"/>
      <c r="DH9" s="621"/>
      <c r="DI9" s="621"/>
      <c r="DJ9" s="621"/>
      <c r="DK9" s="621"/>
      <c r="DL9" s="621"/>
      <c r="DM9" s="621"/>
      <c r="DN9" s="621"/>
      <c r="DO9" s="621"/>
      <c r="DP9" s="622"/>
      <c r="DQ9" s="626">
        <v>789152</v>
      </c>
      <c r="DR9" s="621"/>
      <c r="DS9" s="621"/>
      <c r="DT9" s="621"/>
      <c r="DU9" s="621"/>
      <c r="DV9" s="621"/>
      <c r="DW9" s="621"/>
      <c r="DX9" s="621"/>
      <c r="DY9" s="621"/>
      <c r="DZ9" s="621"/>
      <c r="EA9" s="621"/>
      <c r="EB9" s="621"/>
      <c r="EC9" s="656"/>
    </row>
    <row r="10" spans="2:143" ht="11.25" customHeight="1" x14ac:dyDescent="0.15">
      <c r="B10" s="617" t="s">
        <v>225</v>
      </c>
      <c r="C10" s="618"/>
      <c r="D10" s="618"/>
      <c r="E10" s="618"/>
      <c r="F10" s="618"/>
      <c r="G10" s="618"/>
      <c r="H10" s="618"/>
      <c r="I10" s="618"/>
      <c r="J10" s="618"/>
      <c r="K10" s="618"/>
      <c r="L10" s="618"/>
      <c r="M10" s="618"/>
      <c r="N10" s="618"/>
      <c r="O10" s="618"/>
      <c r="P10" s="618"/>
      <c r="Q10" s="619"/>
      <c r="R10" s="620">
        <v>403915</v>
      </c>
      <c r="S10" s="621"/>
      <c r="T10" s="621"/>
      <c r="U10" s="621"/>
      <c r="V10" s="621"/>
      <c r="W10" s="621"/>
      <c r="X10" s="621"/>
      <c r="Y10" s="622"/>
      <c r="Z10" s="673">
        <v>3.9</v>
      </c>
      <c r="AA10" s="673"/>
      <c r="AB10" s="673"/>
      <c r="AC10" s="673"/>
      <c r="AD10" s="674">
        <v>403915</v>
      </c>
      <c r="AE10" s="674"/>
      <c r="AF10" s="674"/>
      <c r="AG10" s="674"/>
      <c r="AH10" s="674"/>
      <c r="AI10" s="674"/>
      <c r="AJ10" s="674"/>
      <c r="AK10" s="674"/>
      <c r="AL10" s="643">
        <v>7.6</v>
      </c>
      <c r="AM10" s="675"/>
      <c r="AN10" s="675"/>
      <c r="AO10" s="676"/>
      <c r="AP10" s="617" t="s">
        <v>226</v>
      </c>
      <c r="AQ10" s="618"/>
      <c r="AR10" s="618"/>
      <c r="AS10" s="618"/>
      <c r="AT10" s="618"/>
      <c r="AU10" s="618"/>
      <c r="AV10" s="618"/>
      <c r="AW10" s="618"/>
      <c r="AX10" s="618"/>
      <c r="AY10" s="618"/>
      <c r="AZ10" s="618"/>
      <c r="BA10" s="618"/>
      <c r="BB10" s="618"/>
      <c r="BC10" s="618"/>
      <c r="BD10" s="618"/>
      <c r="BE10" s="618"/>
      <c r="BF10" s="619"/>
      <c r="BG10" s="620">
        <v>79938</v>
      </c>
      <c r="BH10" s="621"/>
      <c r="BI10" s="621"/>
      <c r="BJ10" s="621"/>
      <c r="BK10" s="621"/>
      <c r="BL10" s="621"/>
      <c r="BM10" s="621"/>
      <c r="BN10" s="622"/>
      <c r="BO10" s="673">
        <v>2.1</v>
      </c>
      <c r="BP10" s="673"/>
      <c r="BQ10" s="673"/>
      <c r="BR10" s="673"/>
      <c r="BS10" s="626" t="s">
        <v>111</v>
      </c>
      <c r="BT10" s="621"/>
      <c r="BU10" s="621"/>
      <c r="BV10" s="621"/>
      <c r="BW10" s="621"/>
      <c r="BX10" s="621"/>
      <c r="BY10" s="621"/>
      <c r="BZ10" s="621"/>
      <c r="CA10" s="621"/>
      <c r="CB10" s="656"/>
      <c r="CD10" s="657" t="s">
        <v>227</v>
      </c>
      <c r="CE10" s="654"/>
      <c r="CF10" s="654"/>
      <c r="CG10" s="654"/>
      <c r="CH10" s="654"/>
      <c r="CI10" s="654"/>
      <c r="CJ10" s="654"/>
      <c r="CK10" s="654"/>
      <c r="CL10" s="654"/>
      <c r="CM10" s="654"/>
      <c r="CN10" s="654"/>
      <c r="CO10" s="654"/>
      <c r="CP10" s="654"/>
      <c r="CQ10" s="655"/>
      <c r="CR10" s="620">
        <v>687</v>
      </c>
      <c r="CS10" s="621"/>
      <c r="CT10" s="621"/>
      <c r="CU10" s="621"/>
      <c r="CV10" s="621"/>
      <c r="CW10" s="621"/>
      <c r="CX10" s="621"/>
      <c r="CY10" s="622"/>
      <c r="CZ10" s="673">
        <v>0</v>
      </c>
      <c r="DA10" s="673"/>
      <c r="DB10" s="673"/>
      <c r="DC10" s="673"/>
      <c r="DD10" s="626" t="s">
        <v>111</v>
      </c>
      <c r="DE10" s="621"/>
      <c r="DF10" s="621"/>
      <c r="DG10" s="621"/>
      <c r="DH10" s="621"/>
      <c r="DI10" s="621"/>
      <c r="DJ10" s="621"/>
      <c r="DK10" s="621"/>
      <c r="DL10" s="621"/>
      <c r="DM10" s="621"/>
      <c r="DN10" s="621"/>
      <c r="DO10" s="621"/>
      <c r="DP10" s="622"/>
      <c r="DQ10" s="626">
        <v>687</v>
      </c>
      <c r="DR10" s="621"/>
      <c r="DS10" s="621"/>
      <c r="DT10" s="621"/>
      <c r="DU10" s="621"/>
      <c r="DV10" s="621"/>
      <c r="DW10" s="621"/>
      <c r="DX10" s="621"/>
      <c r="DY10" s="621"/>
      <c r="DZ10" s="621"/>
      <c r="EA10" s="621"/>
      <c r="EB10" s="621"/>
      <c r="EC10" s="656"/>
    </row>
    <row r="11" spans="2:143" ht="11.25" customHeight="1" x14ac:dyDescent="0.15">
      <c r="B11" s="617" t="s">
        <v>228</v>
      </c>
      <c r="C11" s="618"/>
      <c r="D11" s="618"/>
      <c r="E11" s="618"/>
      <c r="F11" s="618"/>
      <c r="G11" s="618"/>
      <c r="H11" s="618"/>
      <c r="I11" s="618"/>
      <c r="J11" s="618"/>
      <c r="K11" s="618"/>
      <c r="L11" s="618"/>
      <c r="M11" s="618"/>
      <c r="N11" s="618"/>
      <c r="O11" s="618"/>
      <c r="P11" s="618"/>
      <c r="Q11" s="619"/>
      <c r="R11" s="620">
        <v>7666</v>
      </c>
      <c r="S11" s="621"/>
      <c r="T11" s="621"/>
      <c r="U11" s="621"/>
      <c r="V11" s="621"/>
      <c r="W11" s="621"/>
      <c r="X11" s="621"/>
      <c r="Y11" s="622"/>
      <c r="Z11" s="673">
        <v>0.1</v>
      </c>
      <c r="AA11" s="673"/>
      <c r="AB11" s="673"/>
      <c r="AC11" s="673"/>
      <c r="AD11" s="674">
        <v>7666</v>
      </c>
      <c r="AE11" s="674"/>
      <c r="AF11" s="674"/>
      <c r="AG11" s="674"/>
      <c r="AH11" s="674"/>
      <c r="AI11" s="674"/>
      <c r="AJ11" s="674"/>
      <c r="AK11" s="674"/>
      <c r="AL11" s="643">
        <v>0.1</v>
      </c>
      <c r="AM11" s="675"/>
      <c r="AN11" s="675"/>
      <c r="AO11" s="676"/>
      <c r="AP11" s="617" t="s">
        <v>229</v>
      </c>
      <c r="AQ11" s="618"/>
      <c r="AR11" s="618"/>
      <c r="AS11" s="618"/>
      <c r="AT11" s="618"/>
      <c r="AU11" s="618"/>
      <c r="AV11" s="618"/>
      <c r="AW11" s="618"/>
      <c r="AX11" s="618"/>
      <c r="AY11" s="618"/>
      <c r="AZ11" s="618"/>
      <c r="BA11" s="618"/>
      <c r="BB11" s="618"/>
      <c r="BC11" s="618"/>
      <c r="BD11" s="618"/>
      <c r="BE11" s="618"/>
      <c r="BF11" s="619"/>
      <c r="BG11" s="620">
        <v>53377</v>
      </c>
      <c r="BH11" s="621"/>
      <c r="BI11" s="621"/>
      <c r="BJ11" s="621"/>
      <c r="BK11" s="621"/>
      <c r="BL11" s="621"/>
      <c r="BM11" s="621"/>
      <c r="BN11" s="622"/>
      <c r="BO11" s="673">
        <v>1.4</v>
      </c>
      <c r="BP11" s="673"/>
      <c r="BQ11" s="673"/>
      <c r="BR11" s="673"/>
      <c r="BS11" s="626" t="s">
        <v>111</v>
      </c>
      <c r="BT11" s="621"/>
      <c r="BU11" s="621"/>
      <c r="BV11" s="621"/>
      <c r="BW11" s="621"/>
      <c r="BX11" s="621"/>
      <c r="BY11" s="621"/>
      <c r="BZ11" s="621"/>
      <c r="CA11" s="621"/>
      <c r="CB11" s="656"/>
      <c r="CD11" s="657" t="s">
        <v>230</v>
      </c>
      <c r="CE11" s="654"/>
      <c r="CF11" s="654"/>
      <c r="CG11" s="654"/>
      <c r="CH11" s="654"/>
      <c r="CI11" s="654"/>
      <c r="CJ11" s="654"/>
      <c r="CK11" s="654"/>
      <c r="CL11" s="654"/>
      <c r="CM11" s="654"/>
      <c r="CN11" s="654"/>
      <c r="CO11" s="654"/>
      <c r="CP11" s="654"/>
      <c r="CQ11" s="655"/>
      <c r="CR11" s="620">
        <v>164696</v>
      </c>
      <c r="CS11" s="621"/>
      <c r="CT11" s="621"/>
      <c r="CU11" s="621"/>
      <c r="CV11" s="621"/>
      <c r="CW11" s="621"/>
      <c r="CX11" s="621"/>
      <c r="CY11" s="622"/>
      <c r="CZ11" s="673">
        <v>1.7</v>
      </c>
      <c r="DA11" s="673"/>
      <c r="DB11" s="673"/>
      <c r="DC11" s="673"/>
      <c r="DD11" s="626">
        <v>38358</v>
      </c>
      <c r="DE11" s="621"/>
      <c r="DF11" s="621"/>
      <c r="DG11" s="621"/>
      <c r="DH11" s="621"/>
      <c r="DI11" s="621"/>
      <c r="DJ11" s="621"/>
      <c r="DK11" s="621"/>
      <c r="DL11" s="621"/>
      <c r="DM11" s="621"/>
      <c r="DN11" s="621"/>
      <c r="DO11" s="621"/>
      <c r="DP11" s="622"/>
      <c r="DQ11" s="626">
        <v>101944</v>
      </c>
      <c r="DR11" s="621"/>
      <c r="DS11" s="621"/>
      <c r="DT11" s="621"/>
      <c r="DU11" s="621"/>
      <c r="DV11" s="621"/>
      <c r="DW11" s="621"/>
      <c r="DX11" s="621"/>
      <c r="DY11" s="621"/>
      <c r="DZ11" s="621"/>
      <c r="EA11" s="621"/>
      <c r="EB11" s="621"/>
      <c r="EC11" s="656"/>
    </row>
    <row r="12" spans="2:143" ht="11.25" customHeight="1" x14ac:dyDescent="0.15">
      <c r="B12" s="617" t="s">
        <v>231</v>
      </c>
      <c r="C12" s="618"/>
      <c r="D12" s="618"/>
      <c r="E12" s="618"/>
      <c r="F12" s="618"/>
      <c r="G12" s="618"/>
      <c r="H12" s="618"/>
      <c r="I12" s="618"/>
      <c r="J12" s="618"/>
      <c r="K12" s="618"/>
      <c r="L12" s="618"/>
      <c r="M12" s="618"/>
      <c r="N12" s="618"/>
      <c r="O12" s="618"/>
      <c r="P12" s="618"/>
      <c r="Q12" s="619"/>
      <c r="R12" s="620" t="s">
        <v>111</v>
      </c>
      <c r="S12" s="621"/>
      <c r="T12" s="621"/>
      <c r="U12" s="621"/>
      <c r="V12" s="621"/>
      <c r="W12" s="621"/>
      <c r="X12" s="621"/>
      <c r="Y12" s="622"/>
      <c r="Z12" s="673" t="s">
        <v>111</v>
      </c>
      <c r="AA12" s="673"/>
      <c r="AB12" s="673"/>
      <c r="AC12" s="673"/>
      <c r="AD12" s="674" t="s">
        <v>111</v>
      </c>
      <c r="AE12" s="674"/>
      <c r="AF12" s="674"/>
      <c r="AG12" s="674"/>
      <c r="AH12" s="674"/>
      <c r="AI12" s="674"/>
      <c r="AJ12" s="674"/>
      <c r="AK12" s="674"/>
      <c r="AL12" s="643" t="s">
        <v>111</v>
      </c>
      <c r="AM12" s="675"/>
      <c r="AN12" s="675"/>
      <c r="AO12" s="676"/>
      <c r="AP12" s="617" t="s">
        <v>232</v>
      </c>
      <c r="AQ12" s="618"/>
      <c r="AR12" s="618"/>
      <c r="AS12" s="618"/>
      <c r="AT12" s="618"/>
      <c r="AU12" s="618"/>
      <c r="AV12" s="618"/>
      <c r="AW12" s="618"/>
      <c r="AX12" s="618"/>
      <c r="AY12" s="618"/>
      <c r="AZ12" s="618"/>
      <c r="BA12" s="618"/>
      <c r="BB12" s="618"/>
      <c r="BC12" s="618"/>
      <c r="BD12" s="618"/>
      <c r="BE12" s="618"/>
      <c r="BF12" s="619"/>
      <c r="BG12" s="620">
        <v>1733668</v>
      </c>
      <c r="BH12" s="621"/>
      <c r="BI12" s="621"/>
      <c r="BJ12" s="621"/>
      <c r="BK12" s="621"/>
      <c r="BL12" s="621"/>
      <c r="BM12" s="621"/>
      <c r="BN12" s="622"/>
      <c r="BO12" s="673">
        <v>45.8</v>
      </c>
      <c r="BP12" s="673"/>
      <c r="BQ12" s="673"/>
      <c r="BR12" s="673"/>
      <c r="BS12" s="626" t="s">
        <v>111</v>
      </c>
      <c r="BT12" s="621"/>
      <c r="BU12" s="621"/>
      <c r="BV12" s="621"/>
      <c r="BW12" s="621"/>
      <c r="BX12" s="621"/>
      <c r="BY12" s="621"/>
      <c r="BZ12" s="621"/>
      <c r="CA12" s="621"/>
      <c r="CB12" s="656"/>
      <c r="CD12" s="657" t="s">
        <v>233</v>
      </c>
      <c r="CE12" s="654"/>
      <c r="CF12" s="654"/>
      <c r="CG12" s="654"/>
      <c r="CH12" s="654"/>
      <c r="CI12" s="654"/>
      <c r="CJ12" s="654"/>
      <c r="CK12" s="654"/>
      <c r="CL12" s="654"/>
      <c r="CM12" s="654"/>
      <c r="CN12" s="654"/>
      <c r="CO12" s="654"/>
      <c r="CP12" s="654"/>
      <c r="CQ12" s="655"/>
      <c r="CR12" s="620">
        <v>369651</v>
      </c>
      <c r="CS12" s="621"/>
      <c r="CT12" s="621"/>
      <c r="CU12" s="621"/>
      <c r="CV12" s="621"/>
      <c r="CW12" s="621"/>
      <c r="CX12" s="621"/>
      <c r="CY12" s="622"/>
      <c r="CZ12" s="673">
        <v>3.8</v>
      </c>
      <c r="DA12" s="673"/>
      <c r="DB12" s="673"/>
      <c r="DC12" s="673"/>
      <c r="DD12" s="626">
        <v>3532</v>
      </c>
      <c r="DE12" s="621"/>
      <c r="DF12" s="621"/>
      <c r="DG12" s="621"/>
      <c r="DH12" s="621"/>
      <c r="DI12" s="621"/>
      <c r="DJ12" s="621"/>
      <c r="DK12" s="621"/>
      <c r="DL12" s="621"/>
      <c r="DM12" s="621"/>
      <c r="DN12" s="621"/>
      <c r="DO12" s="621"/>
      <c r="DP12" s="622"/>
      <c r="DQ12" s="626">
        <v>267093</v>
      </c>
      <c r="DR12" s="621"/>
      <c r="DS12" s="621"/>
      <c r="DT12" s="621"/>
      <c r="DU12" s="621"/>
      <c r="DV12" s="621"/>
      <c r="DW12" s="621"/>
      <c r="DX12" s="621"/>
      <c r="DY12" s="621"/>
      <c r="DZ12" s="621"/>
      <c r="EA12" s="621"/>
      <c r="EB12" s="621"/>
      <c r="EC12" s="656"/>
    </row>
    <row r="13" spans="2:143" ht="11.25" customHeight="1" x14ac:dyDescent="0.15">
      <c r="B13" s="617" t="s">
        <v>234</v>
      </c>
      <c r="C13" s="618"/>
      <c r="D13" s="618"/>
      <c r="E13" s="618"/>
      <c r="F13" s="618"/>
      <c r="G13" s="618"/>
      <c r="H13" s="618"/>
      <c r="I13" s="618"/>
      <c r="J13" s="618"/>
      <c r="K13" s="618"/>
      <c r="L13" s="618"/>
      <c r="M13" s="618"/>
      <c r="N13" s="618"/>
      <c r="O13" s="618"/>
      <c r="P13" s="618"/>
      <c r="Q13" s="619"/>
      <c r="R13" s="620">
        <v>26560</v>
      </c>
      <c r="S13" s="621"/>
      <c r="T13" s="621"/>
      <c r="U13" s="621"/>
      <c r="V13" s="621"/>
      <c r="W13" s="621"/>
      <c r="X13" s="621"/>
      <c r="Y13" s="622"/>
      <c r="Z13" s="673">
        <v>0.3</v>
      </c>
      <c r="AA13" s="673"/>
      <c r="AB13" s="673"/>
      <c r="AC13" s="673"/>
      <c r="AD13" s="674">
        <v>26560</v>
      </c>
      <c r="AE13" s="674"/>
      <c r="AF13" s="674"/>
      <c r="AG13" s="674"/>
      <c r="AH13" s="674"/>
      <c r="AI13" s="674"/>
      <c r="AJ13" s="674"/>
      <c r="AK13" s="674"/>
      <c r="AL13" s="643">
        <v>0.5</v>
      </c>
      <c r="AM13" s="675"/>
      <c r="AN13" s="675"/>
      <c r="AO13" s="676"/>
      <c r="AP13" s="617" t="s">
        <v>235</v>
      </c>
      <c r="AQ13" s="618"/>
      <c r="AR13" s="618"/>
      <c r="AS13" s="618"/>
      <c r="AT13" s="618"/>
      <c r="AU13" s="618"/>
      <c r="AV13" s="618"/>
      <c r="AW13" s="618"/>
      <c r="AX13" s="618"/>
      <c r="AY13" s="618"/>
      <c r="AZ13" s="618"/>
      <c r="BA13" s="618"/>
      <c r="BB13" s="618"/>
      <c r="BC13" s="618"/>
      <c r="BD13" s="618"/>
      <c r="BE13" s="618"/>
      <c r="BF13" s="619"/>
      <c r="BG13" s="620">
        <v>1733464</v>
      </c>
      <c r="BH13" s="621"/>
      <c r="BI13" s="621"/>
      <c r="BJ13" s="621"/>
      <c r="BK13" s="621"/>
      <c r="BL13" s="621"/>
      <c r="BM13" s="621"/>
      <c r="BN13" s="622"/>
      <c r="BO13" s="673">
        <v>45.8</v>
      </c>
      <c r="BP13" s="673"/>
      <c r="BQ13" s="673"/>
      <c r="BR13" s="673"/>
      <c r="BS13" s="626" t="s">
        <v>111</v>
      </c>
      <c r="BT13" s="621"/>
      <c r="BU13" s="621"/>
      <c r="BV13" s="621"/>
      <c r="BW13" s="621"/>
      <c r="BX13" s="621"/>
      <c r="BY13" s="621"/>
      <c r="BZ13" s="621"/>
      <c r="CA13" s="621"/>
      <c r="CB13" s="656"/>
      <c r="CD13" s="657" t="s">
        <v>236</v>
      </c>
      <c r="CE13" s="654"/>
      <c r="CF13" s="654"/>
      <c r="CG13" s="654"/>
      <c r="CH13" s="654"/>
      <c r="CI13" s="654"/>
      <c r="CJ13" s="654"/>
      <c r="CK13" s="654"/>
      <c r="CL13" s="654"/>
      <c r="CM13" s="654"/>
      <c r="CN13" s="654"/>
      <c r="CO13" s="654"/>
      <c r="CP13" s="654"/>
      <c r="CQ13" s="655"/>
      <c r="CR13" s="620">
        <v>939572</v>
      </c>
      <c r="CS13" s="621"/>
      <c r="CT13" s="621"/>
      <c r="CU13" s="621"/>
      <c r="CV13" s="621"/>
      <c r="CW13" s="621"/>
      <c r="CX13" s="621"/>
      <c r="CY13" s="622"/>
      <c r="CZ13" s="673">
        <v>9.6</v>
      </c>
      <c r="DA13" s="673"/>
      <c r="DB13" s="673"/>
      <c r="DC13" s="673"/>
      <c r="DD13" s="626">
        <v>441845</v>
      </c>
      <c r="DE13" s="621"/>
      <c r="DF13" s="621"/>
      <c r="DG13" s="621"/>
      <c r="DH13" s="621"/>
      <c r="DI13" s="621"/>
      <c r="DJ13" s="621"/>
      <c r="DK13" s="621"/>
      <c r="DL13" s="621"/>
      <c r="DM13" s="621"/>
      <c r="DN13" s="621"/>
      <c r="DO13" s="621"/>
      <c r="DP13" s="622"/>
      <c r="DQ13" s="626">
        <v>571266</v>
      </c>
      <c r="DR13" s="621"/>
      <c r="DS13" s="621"/>
      <c r="DT13" s="621"/>
      <c r="DU13" s="621"/>
      <c r="DV13" s="621"/>
      <c r="DW13" s="621"/>
      <c r="DX13" s="621"/>
      <c r="DY13" s="621"/>
      <c r="DZ13" s="621"/>
      <c r="EA13" s="621"/>
      <c r="EB13" s="621"/>
      <c r="EC13" s="656"/>
    </row>
    <row r="14" spans="2:143" ht="11.25" customHeight="1" x14ac:dyDescent="0.15">
      <c r="B14" s="617" t="s">
        <v>237</v>
      </c>
      <c r="C14" s="618"/>
      <c r="D14" s="618"/>
      <c r="E14" s="618"/>
      <c r="F14" s="618"/>
      <c r="G14" s="618"/>
      <c r="H14" s="618"/>
      <c r="I14" s="618"/>
      <c r="J14" s="618"/>
      <c r="K14" s="618"/>
      <c r="L14" s="618"/>
      <c r="M14" s="618"/>
      <c r="N14" s="618"/>
      <c r="O14" s="618"/>
      <c r="P14" s="618"/>
      <c r="Q14" s="619"/>
      <c r="R14" s="620" t="s">
        <v>111</v>
      </c>
      <c r="S14" s="621"/>
      <c r="T14" s="621"/>
      <c r="U14" s="621"/>
      <c r="V14" s="621"/>
      <c r="W14" s="621"/>
      <c r="X14" s="621"/>
      <c r="Y14" s="622"/>
      <c r="Z14" s="673" t="s">
        <v>111</v>
      </c>
      <c r="AA14" s="673"/>
      <c r="AB14" s="673"/>
      <c r="AC14" s="673"/>
      <c r="AD14" s="674" t="s">
        <v>111</v>
      </c>
      <c r="AE14" s="674"/>
      <c r="AF14" s="674"/>
      <c r="AG14" s="674"/>
      <c r="AH14" s="674"/>
      <c r="AI14" s="674"/>
      <c r="AJ14" s="674"/>
      <c r="AK14" s="674"/>
      <c r="AL14" s="643" t="s">
        <v>111</v>
      </c>
      <c r="AM14" s="675"/>
      <c r="AN14" s="675"/>
      <c r="AO14" s="676"/>
      <c r="AP14" s="617" t="s">
        <v>238</v>
      </c>
      <c r="AQ14" s="618"/>
      <c r="AR14" s="618"/>
      <c r="AS14" s="618"/>
      <c r="AT14" s="618"/>
      <c r="AU14" s="618"/>
      <c r="AV14" s="618"/>
      <c r="AW14" s="618"/>
      <c r="AX14" s="618"/>
      <c r="AY14" s="618"/>
      <c r="AZ14" s="618"/>
      <c r="BA14" s="618"/>
      <c r="BB14" s="618"/>
      <c r="BC14" s="618"/>
      <c r="BD14" s="618"/>
      <c r="BE14" s="618"/>
      <c r="BF14" s="619"/>
      <c r="BG14" s="620">
        <v>48626</v>
      </c>
      <c r="BH14" s="621"/>
      <c r="BI14" s="621"/>
      <c r="BJ14" s="621"/>
      <c r="BK14" s="621"/>
      <c r="BL14" s="621"/>
      <c r="BM14" s="621"/>
      <c r="BN14" s="622"/>
      <c r="BO14" s="673">
        <v>1.3</v>
      </c>
      <c r="BP14" s="673"/>
      <c r="BQ14" s="673"/>
      <c r="BR14" s="673"/>
      <c r="BS14" s="626" t="s">
        <v>111</v>
      </c>
      <c r="BT14" s="621"/>
      <c r="BU14" s="621"/>
      <c r="BV14" s="621"/>
      <c r="BW14" s="621"/>
      <c r="BX14" s="621"/>
      <c r="BY14" s="621"/>
      <c r="BZ14" s="621"/>
      <c r="CA14" s="621"/>
      <c r="CB14" s="656"/>
      <c r="CD14" s="657" t="s">
        <v>239</v>
      </c>
      <c r="CE14" s="654"/>
      <c r="CF14" s="654"/>
      <c r="CG14" s="654"/>
      <c r="CH14" s="654"/>
      <c r="CI14" s="654"/>
      <c r="CJ14" s="654"/>
      <c r="CK14" s="654"/>
      <c r="CL14" s="654"/>
      <c r="CM14" s="654"/>
      <c r="CN14" s="654"/>
      <c r="CO14" s="654"/>
      <c r="CP14" s="654"/>
      <c r="CQ14" s="655"/>
      <c r="CR14" s="620">
        <v>724145</v>
      </c>
      <c r="CS14" s="621"/>
      <c r="CT14" s="621"/>
      <c r="CU14" s="621"/>
      <c r="CV14" s="621"/>
      <c r="CW14" s="621"/>
      <c r="CX14" s="621"/>
      <c r="CY14" s="622"/>
      <c r="CZ14" s="673">
        <v>7.4</v>
      </c>
      <c r="DA14" s="673"/>
      <c r="DB14" s="673"/>
      <c r="DC14" s="673"/>
      <c r="DD14" s="626">
        <v>93373</v>
      </c>
      <c r="DE14" s="621"/>
      <c r="DF14" s="621"/>
      <c r="DG14" s="621"/>
      <c r="DH14" s="621"/>
      <c r="DI14" s="621"/>
      <c r="DJ14" s="621"/>
      <c r="DK14" s="621"/>
      <c r="DL14" s="621"/>
      <c r="DM14" s="621"/>
      <c r="DN14" s="621"/>
      <c r="DO14" s="621"/>
      <c r="DP14" s="622"/>
      <c r="DQ14" s="626">
        <v>465244</v>
      </c>
      <c r="DR14" s="621"/>
      <c r="DS14" s="621"/>
      <c r="DT14" s="621"/>
      <c r="DU14" s="621"/>
      <c r="DV14" s="621"/>
      <c r="DW14" s="621"/>
      <c r="DX14" s="621"/>
      <c r="DY14" s="621"/>
      <c r="DZ14" s="621"/>
      <c r="EA14" s="621"/>
      <c r="EB14" s="621"/>
      <c r="EC14" s="656"/>
    </row>
    <row r="15" spans="2:143" ht="11.25" customHeight="1" x14ac:dyDescent="0.15">
      <c r="B15" s="617" t="s">
        <v>240</v>
      </c>
      <c r="C15" s="618"/>
      <c r="D15" s="618"/>
      <c r="E15" s="618"/>
      <c r="F15" s="618"/>
      <c r="G15" s="618"/>
      <c r="H15" s="618"/>
      <c r="I15" s="618"/>
      <c r="J15" s="618"/>
      <c r="K15" s="618"/>
      <c r="L15" s="618"/>
      <c r="M15" s="618"/>
      <c r="N15" s="618"/>
      <c r="O15" s="618"/>
      <c r="P15" s="618"/>
      <c r="Q15" s="619"/>
      <c r="R15" s="620">
        <v>8962</v>
      </c>
      <c r="S15" s="621"/>
      <c r="T15" s="621"/>
      <c r="U15" s="621"/>
      <c r="V15" s="621"/>
      <c r="W15" s="621"/>
      <c r="X15" s="621"/>
      <c r="Y15" s="622"/>
      <c r="Z15" s="673">
        <v>0.1</v>
      </c>
      <c r="AA15" s="673"/>
      <c r="AB15" s="673"/>
      <c r="AC15" s="673"/>
      <c r="AD15" s="674">
        <v>8962</v>
      </c>
      <c r="AE15" s="674"/>
      <c r="AF15" s="674"/>
      <c r="AG15" s="674"/>
      <c r="AH15" s="674"/>
      <c r="AI15" s="674"/>
      <c r="AJ15" s="674"/>
      <c r="AK15" s="674"/>
      <c r="AL15" s="643">
        <v>0.2</v>
      </c>
      <c r="AM15" s="675"/>
      <c r="AN15" s="675"/>
      <c r="AO15" s="676"/>
      <c r="AP15" s="617" t="s">
        <v>241</v>
      </c>
      <c r="AQ15" s="618"/>
      <c r="AR15" s="618"/>
      <c r="AS15" s="618"/>
      <c r="AT15" s="618"/>
      <c r="AU15" s="618"/>
      <c r="AV15" s="618"/>
      <c r="AW15" s="618"/>
      <c r="AX15" s="618"/>
      <c r="AY15" s="618"/>
      <c r="AZ15" s="618"/>
      <c r="BA15" s="618"/>
      <c r="BB15" s="618"/>
      <c r="BC15" s="618"/>
      <c r="BD15" s="618"/>
      <c r="BE15" s="618"/>
      <c r="BF15" s="619"/>
      <c r="BG15" s="620">
        <v>234992</v>
      </c>
      <c r="BH15" s="621"/>
      <c r="BI15" s="621"/>
      <c r="BJ15" s="621"/>
      <c r="BK15" s="621"/>
      <c r="BL15" s="621"/>
      <c r="BM15" s="621"/>
      <c r="BN15" s="622"/>
      <c r="BO15" s="673">
        <v>6.2</v>
      </c>
      <c r="BP15" s="673"/>
      <c r="BQ15" s="673"/>
      <c r="BR15" s="673"/>
      <c r="BS15" s="626" t="s">
        <v>111</v>
      </c>
      <c r="BT15" s="621"/>
      <c r="BU15" s="621"/>
      <c r="BV15" s="621"/>
      <c r="BW15" s="621"/>
      <c r="BX15" s="621"/>
      <c r="BY15" s="621"/>
      <c r="BZ15" s="621"/>
      <c r="CA15" s="621"/>
      <c r="CB15" s="656"/>
      <c r="CD15" s="657" t="s">
        <v>242</v>
      </c>
      <c r="CE15" s="654"/>
      <c r="CF15" s="654"/>
      <c r="CG15" s="654"/>
      <c r="CH15" s="654"/>
      <c r="CI15" s="654"/>
      <c r="CJ15" s="654"/>
      <c r="CK15" s="654"/>
      <c r="CL15" s="654"/>
      <c r="CM15" s="654"/>
      <c r="CN15" s="654"/>
      <c r="CO15" s="654"/>
      <c r="CP15" s="654"/>
      <c r="CQ15" s="655"/>
      <c r="CR15" s="620">
        <v>604025</v>
      </c>
      <c r="CS15" s="621"/>
      <c r="CT15" s="621"/>
      <c r="CU15" s="621"/>
      <c r="CV15" s="621"/>
      <c r="CW15" s="621"/>
      <c r="CX15" s="621"/>
      <c r="CY15" s="622"/>
      <c r="CZ15" s="673">
        <v>6.1</v>
      </c>
      <c r="DA15" s="673"/>
      <c r="DB15" s="673"/>
      <c r="DC15" s="673"/>
      <c r="DD15" s="626">
        <v>42337</v>
      </c>
      <c r="DE15" s="621"/>
      <c r="DF15" s="621"/>
      <c r="DG15" s="621"/>
      <c r="DH15" s="621"/>
      <c r="DI15" s="621"/>
      <c r="DJ15" s="621"/>
      <c r="DK15" s="621"/>
      <c r="DL15" s="621"/>
      <c r="DM15" s="621"/>
      <c r="DN15" s="621"/>
      <c r="DO15" s="621"/>
      <c r="DP15" s="622"/>
      <c r="DQ15" s="626">
        <v>553262</v>
      </c>
      <c r="DR15" s="621"/>
      <c r="DS15" s="621"/>
      <c r="DT15" s="621"/>
      <c r="DU15" s="621"/>
      <c r="DV15" s="621"/>
      <c r="DW15" s="621"/>
      <c r="DX15" s="621"/>
      <c r="DY15" s="621"/>
      <c r="DZ15" s="621"/>
      <c r="EA15" s="621"/>
      <c r="EB15" s="621"/>
      <c r="EC15" s="656"/>
    </row>
    <row r="16" spans="2:143" ht="11.25" customHeight="1" x14ac:dyDescent="0.15">
      <c r="B16" s="617" t="s">
        <v>243</v>
      </c>
      <c r="C16" s="618"/>
      <c r="D16" s="618"/>
      <c r="E16" s="618"/>
      <c r="F16" s="618"/>
      <c r="G16" s="618"/>
      <c r="H16" s="618"/>
      <c r="I16" s="618"/>
      <c r="J16" s="618"/>
      <c r="K16" s="618"/>
      <c r="L16" s="618"/>
      <c r="M16" s="618"/>
      <c r="N16" s="618"/>
      <c r="O16" s="618"/>
      <c r="P16" s="618"/>
      <c r="Q16" s="619"/>
      <c r="R16" s="620">
        <v>1404160</v>
      </c>
      <c r="S16" s="621"/>
      <c r="T16" s="621"/>
      <c r="U16" s="621"/>
      <c r="V16" s="621"/>
      <c r="W16" s="621"/>
      <c r="X16" s="621"/>
      <c r="Y16" s="622"/>
      <c r="Z16" s="673">
        <v>13.6</v>
      </c>
      <c r="AA16" s="673"/>
      <c r="AB16" s="673"/>
      <c r="AC16" s="673"/>
      <c r="AD16" s="674">
        <v>1189285</v>
      </c>
      <c r="AE16" s="674"/>
      <c r="AF16" s="674"/>
      <c r="AG16" s="674"/>
      <c r="AH16" s="674"/>
      <c r="AI16" s="674"/>
      <c r="AJ16" s="674"/>
      <c r="AK16" s="674"/>
      <c r="AL16" s="643">
        <v>22.5</v>
      </c>
      <c r="AM16" s="675"/>
      <c r="AN16" s="675"/>
      <c r="AO16" s="676"/>
      <c r="AP16" s="617" t="s">
        <v>244</v>
      </c>
      <c r="AQ16" s="618"/>
      <c r="AR16" s="618"/>
      <c r="AS16" s="618"/>
      <c r="AT16" s="618"/>
      <c r="AU16" s="618"/>
      <c r="AV16" s="618"/>
      <c r="AW16" s="618"/>
      <c r="AX16" s="618"/>
      <c r="AY16" s="618"/>
      <c r="AZ16" s="618"/>
      <c r="BA16" s="618"/>
      <c r="BB16" s="618"/>
      <c r="BC16" s="618"/>
      <c r="BD16" s="618"/>
      <c r="BE16" s="618"/>
      <c r="BF16" s="619"/>
      <c r="BG16" s="620" t="s">
        <v>111</v>
      </c>
      <c r="BH16" s="621"/>
      <c r="BI16" s="621"/>
      <c r="BJ16" s="621"/>
      <c r="BK16" s="621"/>
      <c r="BL16" s="621"/>
      <c r="BM16" s="621"/>
      <c r="BN16" s="622"/>
      <c r="BO16" s="673" t="s">
        <v>111</v>
      </c>
      <c r="BP16" s="673"/>
      <c r="BQ16" s="673"/>
      <c r="BR16" s="673"/>
      <c r="BS16" s="626" t="s">
        <v>111</v>
      </c>
      <c r="BT16" s="621"/>
      <c r="BU16" s="621"/>
      <c r="BV16" s="621"/>
      <c r="BW16" s="621"/>
      <c r="BX16" s="621"/>
      <c r="BY16" s="621"/>
      <c r="BZ16" s="621"/>
      <c r="CA16" s="621"/>
      <c r="CB16" s="656"/>
      <c r="CD16" s="657" t="s">
        <v>245</v>
      </c>
      <c r="CE16" s="654"/>
      <c r="CF16" s="654"/>
      <c r="CG16" s="654"/>
      <c r="CH16" s="654"/>
      <c r="CI16" s="654"/>
      <c r="CJ16" s="654"/>
      <c r="CK16" s="654"/>
      <c r="CL16" s="654"/>
      <c r="CM16" s="654"/>
      <c r="CN16" s="654"/>
      <c r="CO16" s="654"/>
      <c r="CP16" s="654"/>
      <c r="CQ16" s="655"/>
      <c r="CR16" s="620" t="s">
        <v>111</v>
      </c>
      <c r="CS16" s="621"/>
      <c r="CT16" s="621"/>
      <c r="CU16" s="621"/>
      <c r="CV16" s="621"/>
      <c r="CW16" s="621"/>
      <c r="CX16" s="621"/>
      <c r="CY16" s="622"/>
      <c r="CZ16" s="673" t="s">
        <v>111</v>
      </c>
      <c r="DA16" s="673"/>
      <c r="DB16" s="673"/>
      <c r="DC16" s="673"/>
      <c r="DD16" s="626" t="s">
        <v>111</v>
      </c>
      <c r="DE16" s="621"/>
      <c r="DF16" s="621"/>
      <c r="DG16" s="621"/>
      <c r="DH16" s="621"/>
      <c r="DI16" s="621"/>
      <c r="DJ16" s="621"/>
      <c r="DK16" s="621"/>
      <c r="DL16" s="621"/>
      <c r="DM16" s="621"/>
      <c r="DN16" s="621"/>
      <c r="DO16" s="621"/>
      <c r="DP16" s="622"/>
      <c r="DQ16" s="626" t="s">
        <v>111</v>
      </c>
      <c r="DR16" s="621"/>
      <c r="DS16" s="621"/>
      <c r="DT16" s="621"/>
      <c r="DU16" s="621"/>
      <c r="DV16" s="621"/>
      <c r="DW16" s="621"/>
      <c r="DX16" s="621"/>
      <c r="DY16" s="621"/>
      <c r="DZ16" s="621"/>
      <c r="EA16" s="621"/>
      <c r="EB16" s="621"/>
      <c r="EC16" s="656"/>
    </row>
    <row r="17" spans="2:133" ht="11.25" customHeight="1" x14ac:dyDescent="0.15">
      <c r="B17" s="617" t="s">
        <v>246</v>
      </c>
      <c r="C17" s="618"/>
      <c r="D17" s="618"/>
      <c r="E17" s="618"/>
      <c r="F17" s="618"/>
      <c r="G17" s="618"/>
      <c r="H17" s="618"/>
      <c r="I17" s="618"/>
      <c r="J17" s="618"/>
      <c r="K17" s="618"/>
      <c r="L17" s="618"/>
      <c r="M17" s="618"/>
      <c r="N17" s="618"/>
      <c r="O17" s="618"/>
      <c r="P17" s="618"/>
      <c r="Q17" s="619"/>
      <c r="R17" s="620">
        <v>1189285</v>
      </c>
      <c r="S17" s="621"/>
      <c r="T17" s="621"/>
      <c r="U17" s="621"/>
      <c r="V17" s="621"/>
      <c r="W17" s="621"/>
      <c r="X17" s="621"/>
      <c r="Y17" s="622"/>
      <c r="Z17" s="673">
        <v>11.5</v>
      </c>
      <c r="AA17" s="673"/>
      <c r="AB17" s="673"/>
      <c r="AC17" s="673"/>
      <c r="AD17" s="674">
        <v>1189285</v>
      </c>
      <c r="AE17" s="674"/>
      <c r="AF17" s="674"/>
      <c r="AG17" s="674"/>
      <c r="AH17" s="674"/>
      <c r="AI17" s="674"/>
      <c r="AJ17" s="674"/>
      <c r="AK17" s="674"/>
      <c r="AL17" s="643">
        <v>22.5</v>
      </c>
      <c r="AM17" s="675"/>
      <c r="AN17" s="675"/>
      <c r="AO17" s="676"/>
      <c r="AP17" s="617" t="s">
        <v>247</v>
      </c>
      <c r="AQ17" s="618"/>
      <c r="AR17" s="618"/>
      <c r="AS17" s="618"/>
      <c r="AT17" s="618"/>
      <c r="AU17" s="618"/>
      <c r="AV17" s="618"/>
      <c r="AW17" s="618"/>
      <c r="AX17" s="618"/>
      <c r="AY17" s="618"/>
      <c r="AZ17" s="618"/>
      <c r="BA17" s="618"/>
      <c r="BB17" s="618"/>
      <c r="BC17" s="618"/>
      <c r="BD17" s="618"/>
      <c r="BE17" s="618"/>
      <c r="BF17" s="619"/>
      <c r="BG17" s="620" t="s">
        <v>111</v>
      </c>
      <c r="BH17" s="621"/>
      <c r="BI17" s="621"/>
      <c r="BJ17" s="621"/>
      <c r="BK17" s="621"/>
      <c r="BL17" s="621"/>
      <c r="BM17" s="621"/>
      <c r="BN17" s="622"/>
      <c r="BO17" s="673" t="s">
        <v>111</v>
      </c>
      <c r="BP17" s="673"/>
      <c r="BQ17" s="673"/>
      <c r="BR17" s="673"/>
      <c r="BS17" s="626" t="s">
        <v>111</v>
      </c>
      <c r="BT17" s="621"/>
      <c r="BU17" s="621"/>
      <c r="BV17" s="621"/>
      <c r="BW17" s="621"/>
      <c r="BX17" s="621"/>
      <c r="BY17" s="621"/>
      <c r="BZ17" s="621"/>
      <c r="CA17" s="621"/>
      <c r="CB17" s="656"/>
      <c r="CD17" s="657" t="s">
        <v>248</v>
      </c>
      <c r="CE17" s="654"/>
      <c r="CF17" s="654"/>
      <c r="CG17" s="654"/>
      <c r="CH17" s="654"/>
      <c r="CI17" s="654"/>
      <c r="CJ17" s="654"/>
      <c r="CK17" s="654"/>
      <c r="CL17" s="654"/>
      <c r="CM17" s="654"/>
      <c r="CN17" s="654"/>
      <c r="CO17" s="654"/>
      <c r="CP17" s="654"/>
      <c r="CQ17" s="655"/>
      <c r="CR17" s="620">
        <v>716821</v>
      </c>
      <c r="CS17" s="621"/>
      <c r="CT17" s="621"/>
      <c r="CU17" s="621"/>
      <c r="CV17" s="621"/>
      <c r="CW17" s="621"/>
      <c r="CX17" s="621"/>
      <c r="CY17" s="622"/>
      <c r="CZ17" s="673">
        <v>7.3</v>
      </c>
      <c r="DA17" s="673"/>
      <c r="DB17" s="673"/>
      <c r="DC17" s="673"/>
      <c r="DD17" s="626" t="s">
        <v>111</v>
      </c>
      <c r="DE17" s="621"/>
      <c r="DF17" s="621"/>
      <c r="DG17" s="621"/>
      <c r="DH17" s="621"/>
      <c r="DI17" s="621"/>
      <c r="DJ17" s="621"/>
      <c r="DK17" s="621"/>
      <c r="DL17" s="621"/>
      <c r="DM17" s="621"/>
      <c r="DN17" s="621"/>
      <c r="DO17" s="621"/>
      <c r="DP17" s="622"/>
      <c r="DQ17" s="626">
        <v>716821</v>
      </c>
      <c r="DR17" s="621"/>
      <c r="DS17" s="621"/>
      <c r="DT17" s="621"/>
      <c r="DU17" s="621"/>
      <c r="DV17" s="621"/>
      <c r="DW17" s="621"/>
      <c r="DX17" s="621"/>
      <c r="DY17" s="621"/>
      <c r="DZ17" s="621"/>
      <c r="EA17" s="621"/>
      <c r="EB17" s="621"/>
      <c r="EC17" s="656"/>
    </row>
    <row r="18" spans="2:133" ht="11.25" customHeight="1" x14ac:dyDescent="0.15">
      <c r="B18" s="617" t="s">
        <v>249</v>
      </c>
      <c r="C18" s="618"/>
      <c r="D18" s="618"/>
      <c r="E18" s="618"/>
      <c r="F18" s="618"/>
      <c r="G18" s="618"/>
      <c r="H18" s="618"/>
      <c r="I18" s="618"/>
      <c r="J18" s="618"/>
      <c r="K18" s="618"/>
      <c r="L18" s="618"/>
      <c r="M18" s="618"/>
      <c r="N18" s="618"/>
      <c r="O18" s="618"/>
      <c r="P18" s="618"/>
      <c r="Q18" s="619"/>
      <c r="R18" s="620">
        <v>214875</v>
      </c>
      <c r="S18" s="621"/>
      <c r="T18" s="621"/>
      <c r="U18" s="621"/>
      <c r="V18" s="621"/>
      <c r="W18" s="621"/>
      <c r="X18" s="621"/>
      <c r="Y18" s="622"/>
      <c r="Z18" s="673">
        <v>2.1</v>
      </c>
      <c r="AA18" s="673"/>
      <c r="AB18" s="673"/>
      <c r="AC18" s="673"/>
      <c r="AD18" s="674" t="s">
        <v>111</v>
      </c>
      <c r="AE18" s="674"/>
      <c r="AF18" s="674"/>
      <c r="AG18" s="674"/>
      <c r="AH18" s="674"/>
      <c r="AI18" s="674"/>
      <c r="AJ18" s="674"/>
      <c r="AK18" s="674"/>
      <c r="AL18" s="643" t="s">
        <v>111</v>
      </c>
      <c r="AM18" s="675"/>
      <c r="AN18" s="675"/>
      <c r="AO18" s="676"/>
      <c r="AP18" s="617" t="s">
        <v>250</v>
      </c>
      <c r="AQ18" s="618"/>
      <c r="AR18" s="618"/>
      <c r="AS18" s="618"/>
      <c r="AT18" s="618"/>
      <c r="AU18" s="618"/>
      <c r="AV18" s="618"/>
      <c r="AW18" s="618"/>
      <c r="AX18" s="618"/>
      <c r="AY18" s="618"/>
      <c r="AZ18" s="618"/>
      <c r="BA18" s="618"/>
      <c r="BB18" s="618"/>
      <c r="BC18" s="618"/>
      <c r="BD18" s="618"/>
      <c r="BE18" s="618"/>
      <c r="BF18" s="619"/>
      <c r="BG18" s="620" t="s">
        <v>111</v>
      </c>
      <c r="BH18" s="621"/>
      <c r="BI18" s="621"/>
      <c r="BJ18" s="621"/>
      <c r="BK18" s="621"/>
      <c r="BL18" s="621"/>
      <c r="BM18" s="621"/>
      <c r="BN18" s="622"/>
      <c r="BO18" s="673" t="s">
        <v>111</v>
      </c>
      <c r="BP18" s="673"/>
      <c r="BQ18" s="673"/>
      <c r="BR18" s="673"/>
      <c r="BS18" s="626" t="s">
        <v>111</v>
      </c>
      <c r="BT18" s="621"/>
      <c r="BU18" s="621"/>
      <c r="BV18" s="621"/>
      <c r="BW18" s="621"/>
      <c r="BX18" s="621"/>
      <c r="BY18" s="621"/>
      <c r="BZ18" s="621"/>
      <c r="CA18" s="621"/>
      <c r="CB18" s="656"/>
      <c r="CD18" s="657" t="s">
        <v>251</v>
      </c>
      <c r="CE18" s="654"/>
      <c r="CF18" s="654"/>
      <c r="CG18" s="654"/>
      <c r="CH18" s="654"/>
      <c r="CI18" s="654"/>
      <c r="CJ18" s="654"/>
      <c r="CK18" s="654"/>
      <c r="CL18" s="654"/>
      <c r="CM18" s="654"/>
      <c r="CN18" s="654"/>
      <c r="CO18" s="654"/>
      <c r="CP18" s="654"/>
      <c r="CQ18" s="655"/>
      <c r="CR18" s="620" t="s">
        <v>111</v>
      </c>
      <c r="CS18" s="621"/>
      <c r="CT18" s="621"/>
      <c r="CU18" s="621"/>
      <c r="CV18" s="621"/>
      <c r="CW18" s="621"/>
      <c r="CX18" s="621"/>
      <c r="CY18" s="622"/>
      <c r="CZ18" s="673" t="s">
        <v>111</v>
      </c>
      <c r="DA18" s="673"/>
      <c r="DB18" s="673"/>
      <c r="DC18" s="673"/>
      <c r="DD18" s="626" t="s">
        <v>111</v>
      </c>
      <c r="DE18" s="621"/>
      <c r="DF18" s="621"/>
      <c r="DG18" s="621"/>
      <c r="DH18" s="621"/>
      <c r="DI18" s="621"/>
      <c r="DJ18" s="621"/>
      <c r="DK18" s="621"/>
      <c r="DL18" s="621"/>
      <c r="DM18" s="621"/>
      <c r="DN18" s="621"/>
      <c r="DO18" s="621"/>
      <c r="DP18" s="622"/>
      <c r="DQ18" s="626" t="s">
        <v>111</v>
      </c>
      <c r="DR18" s="621"/>
      <c r="DS18" s="621"/>
      <c r="DT18" s="621"/>
      <c r="DU18" s="621"/>
      <c r="DV18" s="621"/>
      <c r="DW18" s="621"/>
      <c r="DX18" s="621"/>
      <c r="DY18" s="621"/>
      <c r="DZ18" s="621"/>
      <c r="EA18" s="621"/>
      <c r="EB18" s="621"/>
      <c r="EC18" s="656"/>
    </row>
    <row r="19" spans="2:133" ht="11.25" customHeight="1" x14ac:dyDescent="0.15">
      <c r="B19" s="617" t="s">
        <v>252</v>
      </c>
      <c r="C19" s="618"/>
      <c r="D19" s="618"/>
      <c r="E19" s="618"/>
      <c r="F19" s="618"/>
      <c r="G19" s="618"/>
      <c r="H19" s="618"/>
      <c r="I19" s="618"/>
      <c r="J19" s="618"/>
      <c r="K19" s="618"/>
      <c r="L19" s="618"/>
      <c r="M19" s="618"/>
      <c r="N19" s="618"/>
      <c r="O19" s="618"/>
      <c r="P19" s="618"/>
      <c r="Q19" s="619"/>
      <c r="R19" s="620" t="s">
        <v>111</v>
      </c>
      <c r="S19" s="621"/>
      <c r="T19" s="621"/>
      <c r="U19" s="621"/>
      <c r="V19" s="621"/>
      <c r="W19" s="621"/>
      <c r="X19" s="621"/>
      <c r="Y19" s="622"/>
      <c r="Z19" s="673" t="s">
        <v>111</v>
      </c>
      <c r="AA19" s="673"/>
      <c r="AB19" s="673"/>
      <c r="AC19" s="673"/>
      <c r="AD19" s="674" t="s">
        <v>111</v>
      </c>
      <c r="AE19" s="674"/>
      <c r="AF19" s="674"/>
      <c r="AG19" s="674"/>
      <c r="AH19" s="674"/>
      <c r="AI19" s="674"/>
      <c r="AJ19" s="674"/>
      <c r="AK19" s="674"/>
      <c r="AL19" s="643" t="s">
        <v>111</v>
      </c>
      <c r="AM19" s="675"/>
      <c r="AN19" s="675"/>
      <c r="AO19" s="676"/>
      <c r="AP19" s="617" t="s">
        <v>253</v>
      </c>
      <c r="AQ19" s="618"/>
      <c r="AR19" s="618"/>
      <c r="AS19" s="618"/>
      <c r="AT19" s="618"/>
      <c r="AU19" s="618"/>
      <c r="AV19" s="618"/>
      <c r="AW19" s="618"/>
      <c r="AX19" s="618"/>
      <c r="AY19" s="618"/>
      <c r="AZ19" s="618"/>
      <c r="BA19" s="618"/>
      <c r="BB19" s="618"/>
      <c r="BC19" s="618"/>
      <c r="BD19" s="618"/>
      <c r="BE19" s="618"/>
      <c r="BF19" s="619"/>
      <c r="BG19" s="620">
        <v>389759</v>
      </c>
      <c r="BH19" s="621"/>
      <c r="BI19" s="621"/>
      <c r="BJ19" s="621"/>
      <c r="BK19" s="621"/>
      <c r="BL19" s="621"/>
      <c r="BM19" s="621"/>
      <c r="BN19" s="622"/>
      <c r="BO19" s="673">
        <v>10.3</v>
      </c>
      <c r="BP19" s="673"/>
      <c r="BQ19" s="673"/>
      <c r="BR19" s="673"/>
      <c r="BS19" s="626" t="s">
        <v>111</v>
      </c>
      <c r="BT19" s="621"/>
      <c r="BU19" s="621"/>
      <c r="BV19" s="621"/>
      <c r="BW19" s="621"/>
      <c r="BX19" s="621"/>
      <c r="BY19" s="621"/>
      <c r="BZ19" s="621"/>
      <c r="CA19" s="621"/>
      <c r="CB19" s="656"/>
      <c r="CD19" s="657" t="s">
        <v>254</v>
      </c>
      <c r="CE19" s="654"/>
      <c r="CF19" s="654"/>
      <c r="CG19" s="654"/>
      <c r="CH19" s="654"/>
      <c r="CI19" s="654"/>
      <c r="CJ19" s="654"/>
      <c r="CK19" s="654"/>
      <c r="CL19" s="654"/>
      <c r="CM19" s="654"/>
      <c r="CN19" s="654"/>
      <c r="CO19" s="654"/>
      <c r="CP19" s="654"/>
      <c r="CQ19" s="655"/>
      <c r="CR19" s="620" t="s">
        <v>111</v>
      </c>
      <c r="CS19" s="621"/>
      <c r="CT19" s="621"/>
      <c r="CU19" s="621"/>
      <c r="CV19" s="621"/>
      <c r="CW19" s="621"/>
      <c r="CX19" s="621"/>
      <c r="CY19" s="622"/>
      <c r="CZ19" s="673" t="s">
        <v>111</v>
      </c>
      <c r="DA19" s="673"/>
      <c r="DB19" s="673"/>
      <c r="DC19" s="673"/>
      <c r="DD19" s="626" t="s">
        <v>111</v>
      </c>
      <c r="DE19" s="621"/>
      <c r="DF19" s="621"/>
      <c r="DG19" s="621"/>
      <c r="DH19" s="621"/>
      <c r="DI19" s="621"/>
      <c r="DJ19" s="621"/>
      <c r="DK19" s="621"/>
      <c r="DL19" s="621"/>
      <c r="DM19" s="621"/>
      <c r="DN19" s="621"/>
      <c r="DO19" s="621"/>
      <c r="DP19" s="622"/>
      <c r="DQ19" s="626" t="s">
        <v>111</v>
      </c>
      <c r="DR19" s="621"/>
      <c r="DS19" s="621"/>
      <c r="DT19" s="621"/>
      <c r="DU19" s="621"/>
      <c r="DV19" s="621"/>
      <c r="DW19" s="621"/>
      <c r="DX19" s="621"/>
      <c r="DY19" s="621"/>
      <c r="DZ19" s="621"/>
      <c r="EA19" s="621"/>
      <c r="EB19" s="621"/>
      <c r="EC19" s="656"/>
    </row>
    <row r="20" spans="2:133" ht="11.25" customHeight="1" x14ac:dyDescent="0.15">
      <c r="B20" s="617" t="s">
        <v>255</v>
      </c>
      <c r="C20" s="618"/>
      <c r="D20" s="618"/>
      <c r="E20" s="618"/>
      <c r="F20" s="618"/>
      <c r="G20" s="618"/>
      <c r="H20" s="618"/>
      <c r="I20" s="618"/>
      <c r="J20" s="618"/>
      <c r="K20" s="618"/>
      <c r="L20" s="618"/>
      <c r="M20" s="618"/>
      <c r="N20" s="618"/>
      <c r="O20" s="618"/>
      <c r="P20" s="618"/>
      <c r="Q20" s="619"/>
      <c r="R20" s="620">
        <v>5718239</v>
      </c>
      <c r="S20" s="621"/>
      <c r="T20" s="621"/>
      <c r="U20" s="621"/>
      <c r="V20" s="621"/>
      <c r="W20" s="621"/>
      <c r="X20" s="621"/>
      <c r="Y20" s="622"/>
      <c r="Z20" s="673">
        <v>55.3</v>
      </c>
      <c r="AA20" s="673"/>
      <c r="AB20" s="673"/>
      <c r="AC20" s="673"/>
      <c r="AD20" s="674">
        <v>5199097</v>
      </c>
      <c r="AE20" s="674"/>
      <c r="AF20" s="674"/>
      <c r="AG20" s="674"/>
      <c r="AH20" s="674"/>
      <c r="AI20" s="674"/>
      <c r="AJ20" s="674"/>
      <c r="AK20" s="674"/>
      <c r="AL20" s="643">
        <v>98.4</v>
      </c>
      <c r="AM20" s="675"/>
      <c r="AN20" s="675"/>
      <c r="AO20" s="676"/>
      <c r="AP20" s="617" t="s">
        <v>256</v>
      </c>
      <c r="AQ20" s="618"/>
      <c r="AR20" s="618"/>
      <c r="AS20" s="618"/>
      <c r="AT20" s="618"/>
      <c r="AU20" s="618"/>
      <c r="AV20" s="618"/>
      <c r="AW20" s="618"/>
      <c r="AX20" s="618"/>
      <c r="AY20" s="618"/>
      <c r="AZ20" s="618"/>
      <c r="BA20" s="618"/>
      <c r="BB20" s="618"/>
      <c r="BC20" s="618"/>
      <c r="BD20" s="618"/>
      <c r="BE20" s="618"/>
      <c r="BF20" s="619"/>
      <c r="BG20" s="620">
        <v>389759</v>
      </c>
      <c r="BH20" s="621"/>
      <c r="BI20" s="621"/>
      <c r="BJ20" s="621"/>
      <c r="BK20" s="621"/>
      <c r="BL20" s="621"/>
      <c r="BM20" s="621"/>
      <c r="BN20" s="622"/>
      <c r="BO20" s="673">
        <v>10.3</v>
      </c>
      <c r="BP20" s="673"/>
      <c r="BQ20" s="673"/>
      <c r="BR20" s="673"/>
      <c r="BS20" s="626" t="s">
        <v>111</v>
      </c>
      <c r="BT20" s="621"/>
      <c r="BU20" s="621"/>
      <c r="BV20" s="621"/>
      <c r="BW20" s="621"/>
      <c r="BX20" s="621"/>
      <c r="BY20" s="621"/>
      <c r="BZ20" s="621"/>
      <c r="CA20" s="621"/>
      <c r="CB20" s="656"/>
      <c r="CD20" s="657" t="s">
        <v>257</v>
      </c>
      <c r="CE20" s="654"/>
      <c r="CF20" s="654"/>
      <c r="CG20" s="654"/>
      <c r="CH20" s="654"/>
      <c r="CI20" s="654"/>
      <c r="CJ20" s="654"/>
      <c r="CK20" s="654"/>
      <c r="CL20" s="654"/>
      <c r="CM20" s="654"/>
      <c r="CN20" s="654"/>
      <c r="CO20" s="654"/>
      <c r="CP20" s="654"/>
      <c r="CQ20" s="655"/>
      <c r="CR20" s="620">
        <v>9837898</v>
      </c>
      <c r="CS20" s="621"/>
      <c r="CT20" s="621"/>
      <c r="CU20" s="621"/>
      <c r="CV20" s="621"/>
      <c r="CW20" s="621"/>
      <c r="CX20" s="621"/>
      <c r="CY20" s="622"/>
      <c r="CZ20" s="673">
        <v>100</v>
      </c>
      <c r="DA20" s="673"/>
      <c r="DB20" s="673"/>
      <c r="DC20" s="673"/>
      <c r="DD20" s="626">
        <v>790454</v>
      </c>
      <c r="DE20" s="621"/>
      <c r="DF20" s="621"/>
      <c r="DG20" s="621"/>
      <c r="DH20" s="621"/>
      <c r="DI20" s="621"/>
      <c r="DJ20" s="621"/>
      <c r="DK20" s="621"/>
      <c r="DL20" s="621"/>
      <c r="DM20" s="621"/>
      <c r="DN20" s="621"/>
      <c r="DO20" s="621"/>
      <c r="DP20" s="622"/>
      <c r="DQ20" s="626">
        <v>6353178</v>
      </c>
      <c r="DR20" s="621"/>
      <c r="DS20" s="621"/>
      <c r="DT20" s="621"/>
      <c r="DU20" s="621"/>
      <c r="DV20" s="621"/>
      <c r="DW20" s="621"/>
      <c r="DX20" s="621"/>
      <c r="DY20" s="621"/>
      <c r="DZ20" s="621"/>
      <c r="EA20" s="621"/>
      <c r="EB20" s="621"/>
      <c r="EC20" s="656"/>
    </row>
    <row r="21" spans="2:133" ht="11.25" customHeight="1" x14ac:dyDescent="0.15">
      <c r="B21" s="617" t="s">
        <v>258</v>
      </c>
      <c r="C21" s="618"/>
      <c r="D21" s="618"/>
      <c r="E21" s="618"/>
      <c r="F21" s="618"/>
      <c r="G21" s="618"/>
      <c r="H21" s="618"/>
      <c r="I21" s="618"/>
      <c r="J21" s="618"/>
      <c r="K21" s="618"/>
      <c r="L21" s="618"/>
      <c r="M21" s="618"/>
      <c r="N21" s="618"/>
      <c r="O21" s="618"/>
      <c r="P21" s="618"/>
      <c r="Q21" s="619"/>
      <c r="R21" s="620">
        <v>3742</v>
      </c>
      <c r="S21" s="621"/>
      <c r="T21" s="621"/>
      <c r="U21" s="621"/>
      <c r="V21" s="621"/>
      <c r="W21" s="621"/>
      <c r="X21" s="621"/>
      <c r="Y21" s="622"/>
      <c r="Z21" s="673">
        <v>0</v>
      </c>
      <c r="AA21" s="673"/>
      <c r="AB21" s="673"/>
      <c r="AC21" s="673"/>
      <c r="AD21" s="674">
        <v>3742</v>
      </c>
      <c r="AE21" s="674"/>
      <c r="AF21" s="674"/>
      <c r="AG21" s="674"/>
      <c r="AH21" s="674"/>
      <c r="AI21" s="674"/>
      <c r="AJ21" s="674"/>
      <c r="AK21" s="674"/>
      <c r="AL21" s="643">
        <v>0.1</v>
      </c>
      <c r="AM21" s="675"/>
      <c r="AN21" s="675"/>
      <c r="AO21" s="676"/>
      <c r="AP21" s="711" t="s">
        <v>259</v>
      </c>
      <c r="AQ21" s="721"/>
      <c r="AR21" s="721"/>
      <c r="AS21" s="721"/>
      <c r="AT21" s="721"/>
      <c r="AU21" s="721"/>
      <c r="AV21" s="721"/>
      <c r="AW21" s="721"/>
      <c r="AX21" s="721"/>
      <c r="AY21" s="721"/>
      <c r="AZ21" s="721"/>
      <c r="BA21" s="721"/>
      <c r="BB21" s="721"/>
      <c r="BC21" s="721"/>
      <c r="BD21" s="721"/>
      <c r="BE21" s="721"/>
      <c r="BF21" s="713"/>
      <c r="BG21" s="620">
        <v>85492</v>
      </c>
      <c r="BH21" s="621"/>
      <c r="BI21" s="621"/>
      <c r="BJ21" s="621"/>
      <c r="BK21" s="621"/>
      <c r="BL21" s="621"/>
      <c r="BM21" s="621"/>
      <c r="BN21" s="622"/>
      <c r="BO21" s="673">
        <v>2.2999999999999998</v>
      </c>
      <c r="BP21" s="673"/>
      <c r="BQ21" s="673"/>
      <c r="BR21" s="673"/>
      <c r="BS21" s="626" t="s">
        <v>111</v>
      </c>
      <c r="BT21" s="621"/>
      <c r="BU21" s="621"/>
      <c r="BV21" s="621"/>
      <c r="BW21" s="621"/>
      <c r="BX21" s="621"/>
      <c r="BY21" s="621"/>
      <c r="BZ21" s="621"/>
      <c r="CA21" s="621"/>
      <c r="CB21" s="656"/>
      <c r="CD21" s="658"/>
      <c r="CE21" s="659"/>
      <c r="CF21" s="659"/>
      <c r="CG21" s="659"/>
      <c r="CH21" s="659"/>
      <c r="CI21" s="659"/>
      <c r="CJ21" s="659"/>
      <c r="CK21" s="659"/>
      <c r="CL21" s="659"/>
      <c r="CM21" s="659"/>
      <c r="CN21" s="659"/>
      <c r="CO21" s="659"/>
      <c r="CP21" s="659"/>
      <c r="CQ21" s="660"/>
      <c r="CR21" s="620"/>
      <c r="CS21" s="621"/>
      <c r="CT21" s="621"/>
      <c r="CU21" s="621"/>
      <c r="CV21" s="621"/>
      <c r="CW21" s="621"/>
      <c r="CX21" s="621"/>
      <c r="CY21" s="622"/>
      <c r="CZ21" s="673"/>
      <c r="DA21" s="673"/>
      <c r="DB21" s="673"/>
      <c r="DC21" s="673"/>
      <c r="DD21" s="626"/>
      <c r="DE21" s="621"/>
      <c r="DF21" s="621"/>
      <c r="DG21" s="621"/>
      <c r="DH21" s="621"/>
      <c r="DI21" s="621"/>
      <c r="DJ21" s="621"/>
      <c r="DK21" s="621"/>
      <c r="DL21" s="621"/>
      <c r="DM21" s="621"/>
      <c r="DN21" s="621"/>
      <c r="DO21" s="621"/>
      <c r="DP21" s="622"/>
      <c r="DQ21" s="626"/>
      <c r="DR21" s="621"/>
      <c r="DS21" s="621"/>
      <c r="DT21" s="621"/>
      <c r="DU21" s="621"/>
      <c r="DV21" s="621"/>
      <c r="DW21" s="621"/>
      <c r="DX21" s="621"/>
      <c r="DY21" s="621"/>
      <c r="DZ21" s="621"/>
      <c r="EA21" s="621"/>
      <c r="EB21" s="621"/>
      <c r="EC21" s="656"/>
    </row>
    <row r="22" spans="2:133" ht="11.25" customHeight="1" x14ac:dyDescent="0.15">
      <c r="B22" s="617" t="s">
        <v>260</v>
      </c>
      <c r="C22" s="618"/>
      <c r="D22" s="618"/>
      <c r="E22" s="618"/>
      <c r="F22" s="618"/>
      <c r="G22" s="618"/>
      <c r="H22" s="618"/>
      <c r="I22" s="618"/>
      <c r="J22" s="618"/>
      <c r="K22" s="618"/>
      <c r="L22" s="618"/>
      <c r="M22" s="618"/>
      <c r="N22" s="618"/>
      <c r="O22" s="618"/>
      <c r="P22" s="618"/>
      <c r="Q22" s="619"/>
      <c r="R22" s="620">
        <v>229032</v>
      </c>
      <c r="S22" s="621"/>
      <c r="T22" s="621"/>
      <c r="U22" s="621"/>
      <c r="V22" s="621"/>
      <c r="W22" s="621"/>
      <c r="X22" s="621"/>
      <c r="Y22" s="622"/>
      <c r="Z22" s="673">
        <v>2.2000000000000002</v>
      </c>
      <c r="AA22" s="673"/>
      <c r="AB22" s="673"/>
      <c r="AC22" s="673"/>
      <c r="AD22" s="674" t="s">
        <v>111</v>
      </c>
      <c r="AE22" s="674"/>
      <c r="AF22" s="674"/>
      <c r="AG22" s="674"/>
      <c r="AH22" s="674"/>
      <c r="AI22" s="674"/>
      <c r="AJ22" s="674"/>
      <c r="AK22" s="674"/>
      <c r="AL22" s="643" t="s">
        <v>111</v>
      </c>
      <c r="AM22" s="675"/>
      <c r="AN22" s="675"/>
      <c r="AO22" s="676"/>
      <c r="AP22" s="711" t="s">
        <v>261</v>
      </c>
      <c r="AQ22" s="721"/>
      <c r="AR22" s="721"/>
      <c r="AS22" s="721"/>
      <c r="AT22" s="721"/>
      <c r="AU22" s="721"/>
      <c r="AV22" s="721"/>
      <c r="AW22" s="721"/>
      <c r="AX22" s="721"/>
      <c r="AY22" s="721"/>
      <c r="AZ22" s="721"/>
      <c r="BA22" s="721"/>
      <c r="BB22" s="721"/>
      <c r="BC22" s="721"/>
      <c r="BD22" s="721"/>
      <c r="BE22" s="721"/>
      <c r="BF22" s="713"/>
      <c r="BG22" s="620" t="s">
        <v>111</v>
      </c>
      <c r="BH22" s="621"/>
      <c r="BI22" s="621"/>
      <c r="BJ22" s="621"/>
      <c r="BK22" s="621"/>
      <c r="BL22" s="621"/>
      <c r="BM22" s="621"/>
      <c r="BN22" s="622"/>
      <c r="BO22" s="673" t="s">
        <v>111</v>
      </c>
      <c r="BP22" s="673"/>
      <c r="BQ22" s="673"/>
      <c r="BR22" s="673"/>
      <c r="BS22" s="626" t="s">
        <v>111</v>
      </c>
      <c r="BT22" s="621"/>
      <c r="BU22" s="621"/>
      <c r="BV22" s="621"/>
      <c r="BW22" s="621"/>
      <c r="BX22" s="621"/>
      <c r="BY22" s="621"/>
      <c r="BZ22" s="621"/>
      <c r="CA22" s="621"/>
      <c r="CB22" s="656"/>
      <c r="CD22" s="725" t="s">
        <v>262</v>
      </c>
      <c r="CE22" s="726"/>
      <c r="CF22" s="726"/>
      <c r="CG22" s="726"/>
      <c r="CH22" s="726"/>
      <c r="CI22" s="726"/>
      <c r="CJ22" s="726"/>
      <c r="CK22" s="726"/>
      <c r="CL22" s="726"/>
      <c r="CM22" s="726"/>
      <c r="CN22" s="726"/>
      <c r="CO22" s="726"/>
      <c r="CP22" s="726"/>
      <c r="CQ22" s="726"/>
      <c r="CR22" s="726"/>
      <c r="CS22" s="726"/>
      <c r="CT22" s="726"/>
      <c r="CU22" s="726"/>
      <c r="CV22" s="726"/>
      <c r="CW22" s="726"/>
      <c r="CX22" s="726"/>
      <c r="CY22" s="726"/>
      <c r="CZ22" s="726"/>
      <c r="DA22" s="726"/>
      <c r="DB22" s="726"/>
      <c r="DC22" s="726"/>
      <c r="DD22" s="726"/>
      <c r="DE22" s="726"/>
      <c r="DF22" s="726"/>
      <c r="DG22" s="726"/>
      <c r="DH22" s="726"/>
      <c r="DI22" s="726"/>
      <c r="DJ22" s="726"/>
      <c r="DK22" s="726"/>
      <c r="DL22" s="726"/>
      <c r="DM22" s="726"/>
      <c r="DN22" s="726"/>
      <c r="DO22" s="726"/>
      <c r="DP22" s="726"/>
      <c r="DQ22" s="726"/>
      <c r="DR22" s="726"/>
      <c r="DS22" s="726"/>
      <c r="DT22" s="726"/>
      <c r="DU22" s="726"/>
      <c r="DV22" s="726"/>
      <c r="DW22" s="726"/>
      <c r="DX22" s="726"/>
      <c r="DY22" s="726"/>
      <c r="DZ22" s="726"/>
      <c r="EA22" s="726"/>
      <c r="EB22" s="726"/>
      <c r="EC22" s="727"/>
    </row>
    <row r="23" spans="2:133" ht="11.25" customHeight="1" x14ac:dyDescent="0.15">
      <c r="B23" s="617" t="s">
        <v>263</v>
      </c>
      <c r="C23" s="618"/>
      <c r="D23" s="618"/>
      <c r="E23" s="618"/>
      <c r="F23" s="618"/>
      <c r="G23" s="618"/>
      <c r="H23" s="618"/>
      <c r="I23" s="618"/>
      <c r="J23" s="618"/>
      <c r="K23" s="618"/>
      <c r="L23" s="618"/>
      <c r="M23" s="618"/>
      <c r="N23" s="618"/>
      <c r="O23" s="618"/>
      <c r="P23" s="618"/>
      <c r="Q23" s="619"/>
      <c r="R23" s="620">
        <v>190020</v>
      </c>
      <c r="S23" s="621"/>
      <c r="T23" s="621"/>
      <c r="U23" s="621"/>
      <c r="V23" s="621"/>
      <c r="W23" s="621"/>
      <c r="X23" s="621"/>
      <c r="Y23" s="622"/>
      <c r="Z23" s="673">
        <v>1.8</v>
      </c>
      <c r="AA23" s="673"/>
      <c r="AB23" s="673"/>
      <c r="AC23" s="673"/>
      <c r="AD23" s="674">
        <v>34751</v>
      </c>
      <c r="AE23" s="674"/>
      <c r="AF23" s="674"/>
      <c r="AG23" s="674"/>
      <c r="AH23" s="674"/>
      <c r="AI23" s="674"/>
      <c r="AJ23" s="674"/>
      <c r="AK23" s="674"/>
      <c r="AL23" s="643">
        <v>0.7</v>
      </c>
      <c r="AM23" s="675"/>
      <c r="AN23" s="675"/>
      <c r="AO23" s="676"/>
      <c r="AP23" s="711" t="s">
        <v>264</v>
      </c>
      <c r="AQ23" s="721"/>
      <c r="AR23" s="721"/>
      <c r="AS23" s="721"/>
      <c r="AT23" s="721"/>
      <c r="AU23" s="721"/>
      <c r="AV23" s="721"/>
      <c r="AW23" s="721"/>
      <c r="AX23" s="721"/>
      <c r="AY23" s="721"/>
      <c r="AZ23" s="721"/>
      <c r="BA23" s="721"/>
      <c r="BB23" s="721"/>
      <c r="BC23" s="721"/>
      <c r="BD23" s="721"/>
      <c r="BE23" s="721"/>
      <c r="BF23" s="713"/>
      <c r="BG23" s="620">
        <v>304267</v>
      </c>
      <c r="BH23" s="621"/>
      <c r="BI23" s="621"/>
      <c r="BJ23" s="621"/>
      <c r="BK23" s="621"/>
      <c r="BL23" s="621"/>
      <c r="BM23" s="621"/>
      <c r="BN23" s="622"/>
      <c r="BO23" s="673">
        <v>8</v>
      </c>
      <c r="BP23" s="673"/>
      <c r="BQ23" s="673"/>
      <c r="BR23" s="673"/>
      <c r="BS23" s="626" t="s">
        <v>111</v>
      </c>
      <c r="BT23" s="621"/>
      <c r="BU23" s="621"/>
      <c r="BV23" s="621"/>
      <c r="BW23" s="621"/>
      <c r="BX23" s="621"/>
      <c r="BY23" s="621"/>
      <c r="BZ23" s="621"/>
      <c r="CA23" s="621"/>
      <c r="CB23" s="656"/>
      <c r="CD23" s="725" t="s">
        <v>203</v>
      </c>
      <c r="CE23" s="726"/>
      <c r="CF23" s="726"/>
      <c r="CG23" s="726"/>
      <c r="CH23" s="726"/>
      <c r="CI23" s="726"/>
      <c r="CJ23" s="726"/>
      <c r="CK23" s="726"/>
      <c r="CL23" s="726"/>
      <c r="CM23" s="726"/>
      <c r="CN23" s="726"/>
      <c r="CO23" s="726"/>
      <c r="CP23" s="726"/>
      <c r="CQ23" s="727"/>
      <c r="CR23" s="725" t="s">
        <v>265</v>
      </c>
      <c r="CS23" s="726"/>
      <c r="CT23" s="726"/>
      <c r="CU23" s="726"/>
      <c r="CV23" s="726"/>
      <c r="CW23" s="726"/>
      <c r="CX23" s="726"/>
      <c r="CY23" s="727"/>
      <c r="CZ23" s="725" t="s">
        <v>266</v>
      </c>
      <c r="DA23" s="726"/>
      <c r="DB23" s="726"/>
      <c r="DC23" s="727"/>
      <c r="DD23" s="725" t="s">
        <v>267</v>
      </c>
      <c r="DE23" s="726"/>
      <c r="DF23" s="726"/>
      <c r="DG23" s="726"/>
      <c r="DH23" s="726"/>
      <c r="DI23" s="726"/>
      <c r="DJ23" s="726"/>
      <c r="DK23" s="727"/>
      <c r="DL23" s="728" t="s">
        <v>268</v>
      </c>
      <c r="DM23" s="729"/>
      <c r="DN23" s="729"/>
      <c r="DO23" s="729"/>
      <c r="DP23" s="729"/>
      <c r="DQ23" s="729"/>
      <c r="DR23" s="729"/>
      <c r="DS23" s="729"/>
      <c r="DT23" s="729"/>
      <c r="DU23" s="729"/>
      <c r="DV23" s="730"/>
      <c r="DW23" s="725" t="s">
        <v>269</v>
      </c>
      <c r="DX23" s="726"/>
      <c r="DY23" s="726"/>
      <c r="DZ23" s="726"/>
      <c r="EA23" s="726"/>
      <c r="EB23" s="726"/>
      <c r="EC23" s="727"/>
    </row>
    <row r="24" spans="2:133" ht="11.25" customHeight="1" x14ac:dyDescent="0.15">
      <c r="B24" s="617" t="s">
        <v>270</v>
      </c>
      <c r="C24" s="618"/>
      <c r="D24" s="618"/>
      <c r="E24" s="618"/>
      <c r="F24" s="618"/>
      <c r="G24" s="618"/>
      <c r="H24" s="618"/>
      <c r="I24" s="618"/>
      <c r="J24" s="618"/>
      <c r="K24" s="618"/>
      <c r="L24" s="618"/>
      <c r="M24" s="618"/>
      <c r="N24" s="618"/>
      <c r="O24" s="618"/>
      <c r="P24" s="618"/>
      <c r="Q24" s="619"/>
      <c r="R24" s="620">
        <v>16979</v>
      </c>
      <c r="S24" s="621"/>
      <c r="T24" s="621"/>
      <c r="U24" s="621"/>
      <c r="V24" s="621"/>
      <c r="W24" s="621"/>
      <c r="X24" s="621"/>
      <c r="Y24" s="622"/>
      <c r="Z24" s="673">
        <v>0.2</v>
      </c>
      <c r="AA24" s="673"/>
      <c r="AB24" s="673"/>
      <c r="AC24" s="673"/>
      <c r="AD24" s="674" t="s">
        <v>111</v>
      </c>
      <c r="AE24" s="674"/>
      <c r="AF24" s="674"/>
      <c r="AG24" s="674"/>
      <c r="AH24" s="674"/>
      <c r="AI24" s="674"/>
      <c r="AJ24" s="674"/>
      <c r="AK24" s="674"/>
      <c r="AL24" s="643" t="s">
        <v>111</v>
      </c>
      <c r="AM24" s="675"/>
      <c r="AN24" s="675"/>
      <c r="AO24" s="676"/>
      <c r="AP24" s="711" t="s">
        <v>271</v>
      </c>
      <c r="AQ24" s="721"/>
      <c r="AR24" s="721"/>
      <c r="AS24" s="721"/>
      <c r="AT24" s="721"/>
      <c r="AU24" s="721"/>
      <c r="AV24" s="721"/>
      <c r="AW24" s="721"/>
      <c r="AX24" s="721"/>
      <c r="AY24" s="721"/>
      <c r="AZ24" s="721"/>
      <c r="BA24" s="721"/>
      <c r="BB24" s="721"/>
      <c r="BC24" s="721"/>
      <c r="BD24" s="721"/>
      <c r="BE24" s="721"/>
      <c r="BF24" s="713"/>
      <c r="BG24" s="620" t="s">
        <v>111</v>
      </c>
      <c r="BH24" s="621"/>
      <c r="BI24" s="621"/>
      <c r="BJ24" s="621"/>
      <c r="BK24" s="621"/>
      <c r="BL24" s="621"/>
      <c r="BM24" s="621"/>
      <c r="BN24" s="622"/>
      <c r="BO24" s="673" t="s">
        <v>111</v>
      </c>
      <c r="BP24" s="673"/>
      <c r="BQ24" s="673"/>
      <c r="BR24" s="673"/>
      <c r="BS24" s="626" t="s">
        <v>111</v>
      </c>
      <c r="BT24" s="621"/>
      <c r="BU24" s="621"/>
      <c r="BV24" s="621"/>
      <c r="BW24" s="621"/>
      <c r="BX24" s="621"/>
      <c r="BY24" s="621"/>
      <c r="BZ24" s="621"/>
      <c r="CA24" s="621"/>
      <c r="CB24" s="656"/>
      <c r="CD24" s="677" t="s">
        <v>272</v>
      </c>
      <c r="CE24" s="678"/>
      <c r="CF24" s="678"/>
      <c r="CG24" s="678"/>
      <c r="CH24" s="678"/>
      <c r="CI24" s="678"/>
      <c r="CJ24" s="678"/>
      <c r="CK24" s="678"/>
      <c r="CL24" s="678"/>
      <c r="CM24" s="678"/>
      <c r="CN24" s="678"/>
      <c r="CO24" s="678"/>
      <c r="CP24" s="678"/>
      <c r="CQ24" s="679"/>
      <c r="CR24" s="670">
        <v>4075920</v>
      </c>
      <c r="CS24" s="671"/>
      <c r="CT24" s="671"/>
      <c r="CU24" s="671"/>
      <c r="CV24" s="671"/>
      <c r="CW24" s="671"/>
      <c r="CX24" s="671"/>
      <c r="CY24" s="718"/>
      <c r="CZ24" s="722">
        <v>41.4</v>
      </c>
      <c r="DA24" s="723"/>
      <c r="DB24" s="723"/>
      <c r="DC24" s="724"/>
      <c r="DD24" s="717">
        <v>3010621</v>
      </c>
      <c r="DE24" s="671"/>
      <c r="DF24" s="671"/>
      <c r="DG24" s="671"/>
      <c r="DH24" s="671"/>
      <c r="DI24" s="671"/>
      <c r="DJ24" s="671"/>
      <c r="DK24" s="718"/>
      <c r="DL24" s="717">
        <v>2951602</v>
      </c>
      <c r="DM24" s="671"/>
      <c r="DN24" s="671"/>
      <c r="DO24" s="671"/>
      <c r="DP24" s="671"/>
      <c r="DQ24" s="671"/>
      <c r="DR24" s="671"/>
      <c r="DS24" s="671"/>
      <c r="DT24" s="671"/>
      <c r="DU24" s="671"/>
      <c r="DV24" s="718"/>
      <c r="DW24" s="719">
        <v>52</v>
      </c>
      <c r="DX24" s="688"/>
      <c r="DY24" s="688"/>
      <c r="DZ24" s="688"/>
      <c r="EA24" s="688"/>
      <c r="EB24" s="688"/>
      <c r="EC24" s="720"/>
    </row>
    <row r="25" spans="2:133" ht="11.25" customHeight="1" x14ac:dyDescent="0.15">
      <c r="B25" s="617" t="s">
        <v>273</v>
      </c>
      <c r="C25" s="618"/>
      <c r="D25" s="618"/>
      <c r="E25" s="618"/>
      <c r="F25" s="618"/>
      <c r="G25" s="618"/>
      <c r="H25" s="618"/>
      <c r="I25" s="618"/>
      <c r="J25" s="618"/>
      <c r="K25" s="618"/>
      <c r="L25" s="618"/>
      <c r="M25" s="618"/>
      <c r="N25" s="618"/>
      <c r="O25" s="618"/>
      <c r="P25" s="618"/>
      <c r="Q25" s="619"/>
      <c r="R25" s="620">
        <v>912813</v>
      </c>
      <c r="S25" s="621"/>
      <c r="T25" s="621"/>
      <c r="U25" s="621"/>
      <c r="V25" s="621"/>
      <c r="W25" s="621"/>
      <c r="X25" s="621"/>
      <c r="Y25" s="622"/>
      <c r="Z25" s="673">
        <v>8.8000000000000007</v>
      </c>
      <c r="AA25" s="673"/>
      <c r="AB25" s="673"/>
      <c r="AC25" s="673"/>
      <c r="AD25" s="674" t="s">
        <v>111</v>
      </c>
      <c r="AE25" s="674"/>
      <c r="AF25" s="674"/>
      <c r="AG25" s="674"/>
      <c r="AH25" s="674"/>
      <c r="AI25" s="674"/>
      <c r="AJ25" s="674"/>
      <c r="AK25" s="674"/>
      <c r="AL25" s="643" t="s">
        <v>111</v>
      </c>
      <c r="AM25" s="675"/>
      <c r="AN25" s="675"/>
      <c r="AO25" s="676"/>
      <c r="AP25" s="711" t="s">
        <v>274</v>
      </c>
      <c r="AQ25" s="721"/>
      <c r="AR25" s="721"/>
      <c r="AS25" s="721"/>
      <c r="AT25" s="721"/>
      <c r="AU25" s="721"/>
      <c r="AV25" s="721"/>
      <c r="AW25" s="721"/>
      <c r="AX25" s="721"/>
      <c r="AY25" s="721"/>
      <c r="AZ25" s="721"/>
      <c r="BA25" s="721"/>
      <c r="BB25" s="721"/>
      <c r="BC25" s="721"/>
      <c r="BD25" s="721"/>
      <c r="BE25" s="721"/>
      <c r="BF25" s="713"/>
      <c r="BG25" s="620" t="s">
        <v>111</v>
      </c>
      <c r="BH25" s="621"/>
      <c r="BI25" s="621"/>
      <c r="BJ25" s="621"/>
      <c r="BK25" s="621"/>
      <c r="BL25" s="621"/>
      <c r="BM25" s="621"/>
      <c r="BN25" s="622"/>
      <c r="BO25" s="673" t="s">
        <v>111</v>
      </c>
      <c r="BP25" s="673"/>
      <c r="BQ25" s="673"/>
      <c r="BR25" s="673"/>
      <c r="BS25" s="626" t="s">
        <v>111</v>
      </c>
      <c r="BT25" s="621"/>
      <c r="BU25" s="621"/>
      <c r="BV25" s="621"/>
      <c r="BW25" s="621"/>
      <c r="BX25" s="621"/>
      <c r="BY25" s="621"/>
      <c r="BZ25" s="621"/>
      <c r="CA25" s="621"/>
      <c r="CB25" s="656"/>
      <c r="CD25" s="657" t="s">
        <v>275</v>
      </c>
      <c r="CE25" s="654"/>
      <c r="CF25" s="654"/>
      <c r="CG25" s="654"/>
      <c r="CH25" s="654"/>
      <c r="CI25" s="654"/>
      <c r="CJ25" s="654"/>
      <c r="CK25" s="654"/>
      <c r="CL25" s="654"/>
      <c r="CM25" s="654"/>
      <c r="CN25" s="654"/>
      <c r="CO25" s="654"/>
      <c r="CP25" s="654"/>
      <c r="CQ25" s="655"/>
      <c r="CR25" s="620">
        <v>2240744</v>
      </c>
      <c r="CS25" s="639"/>
      <c r="CT25" s="639"/>
      <c r="CU25" s="639"/>
      <c r="CV25" s="639"/>
      <c r="CW25" s="639"/>
      <c r="CX25" s="639"/>
      <c r="CY25" s="640"/>
      <c r="CZ25" s="623">
        <v>22.8</v>
      </c>
      <c r="DA25" s="641"/>
      <c r="DB25" s="641"/>
      <c r="DC25" s="642"/>
      <c r="DD25" s="626">
        <v>1966439</v>
      </c>
      <c r="DE25" s="639"/>
      <c r="DF25" s="639"/>
      <c r="DG25" s="639"/>
      <c r="DH25" s="639"/>
      <c r="DI25" s="639"/>
      <c r="DJ25" s="639"/>
      <c r="DK25" s="640"/>
      <c r="DL25" s="626">
        <v>1926582</v>
      </c>
      <c r="DM25" s="639"/>
      <c r="DN25" s="639"/>
      <c r="DO25" s="639"/>
      <c r="DP25" s="639"/>
      <c r="DQ25" s="639"/>
      <c r="DR25" s="639"/>
      <c r="DS25" s="639"/>
      <c r="DT25" s="639"/>
      <c r="DU25" s="639"/>
      <c r="DV25" s="640"/>
      <c r="DW25" s="643">
        <v>34</v>
      </c>
      <c r="DX25" s="644"/>
      <c r="DY25" s="644"/>
      <c r="DZ25" s="644"/>
      <c r="EA25" s="644"/>
      <c r="EB25" s="644"/>
      <c r="EC25" s="645"/>
    </row>
    <row r="26" spans="2:133" ht="11.25" customHeight="1" x14ac:dyDescent="0.15">
      <c r="B26" s="714" t="s">
        <v>276</v>
      </c>
      <c r="C26" s="715"/>
      <c r="D26" s="715"/>
      <c r="E26" s="715"/>
      <c r="F26" s="715"/>
      <c r="G26" s="715"/>
      <c r="H26" s="715"/>
      <c r="I26" s="715"/>
      <c r="J26" s="715"/>
      <c r="K26" s="715"/>
      <c r="L26" s="715"/>
      <c r="M26" s="715"/>
      <c r="N26" s="715"/>
      <c r="O26" s="715"/>
      <c r="P26" s="715"/>
      <c r="Q26" s="716"/>
      <c r="R26" s="620" t="s">
        <v>111</v>
      </c>
      <c r="S26" s="621"/>
      <c r="T26" s="621"/>
      <c r="U26" s="621"/>
      <c r="V26" s="621"/>
      <c r="W26" s="621"/>
      <c r="X26" s="621"/>
      <c r="Y26" s="622"/>
      <c r="Z26" s="673" t="s">
        <v>111</v>
      </c>
      <c r="AA26" s="673"/>
      <c r="AB26" s="673"/>
      <c r="AC26" s="673"/>
      <c r="AD26" s="674" t="s">
        <v>111</v>
      </c>
      <c r="AE26" s="674"/>
      <c r="AF26" s="674"/>
      <c r="AG26" s="674"/>
      <c r="AH26" s="674"/>
      <c r="AI26" s="674"/>
      <c r="AJ26" s="674"/>
      <c r="AK26" s="674"/>
      <c r="AL26" s="643" t="s">
        <v>111</v>
      </c>
      <c r="AM26" s="675"/>
      <c r="AN26" s="675"/>
      <c r="AO26" s="676"/>
      <c r="AP26" s="711" t="s">
        <v>277</v>
      </c>
      <c r="AQ26" s="712"/>
      <c r="AR26" s="712"/>
      <c r="AS26" s="712"/>
      <c r="AT26" s="712"/>
      <c r="AU26" s="712"/>
      <c r="AV26" s="712"/>
      <c r="AW26" s="712"/>
      <c r="AX26" s="712"/>
      <c r="AY26" s="712"/>
      <c r="AZ26" s="712"/>
      <c r="BA26" s="712"/>
      <c r="BB26" s="712"/>
      <c r="BC26" s="712"/>
      <c r="BD26" s="712"/>
      <c r="BE26" s="712"/>
      <c r="BF26" s="713"/>
      <c r="BG26" s="620" t="s">
        <v>111</v>
      </c>
      <c r="BH26" s="621"/>
      <c r="BI26" s="621"/>
      <c r="BJ26" s="621"/>
      <c r="BK26" s="621"/>
      <c r="BL26" s="621"/>
      <c r="BM26" s="621"/>
      <c r="BN26" s="622"/>
      <c r="BO26" s="673" t="s">
        <v>111</v>
      </c>
      <c r="BP26" s="673"/>
      <c r="BQ26" s="673"/>
      <c r="BR26" s="673"/>
      <c r="BS26" s="626" t="s">
        <v>111</v>
      </c>
      <c r="BT26" s="621"/>
      <c r="BU26" s="621"/>
      <c r="BV26" s="621"/>
      <c r="BW26" s="621"/>
      <c r="BX26" s="621"/>
      <c r="BY26" s="621"/>
      <c r="BZ26" s="621"/>
      <c r="CA26" s="621"/>
      <c r="CB26" s="656"/>
      <c r="CD26" s="657" t="s">
        <v>278</v>
      </c>
      <c r="CE26" s="654"/>
      <c r="CF26" s="654"/>
      <c r="CG26" s="654"/>
      <c r="CH26" s="654"/>
      <c r="CI26" s="654"/>
      <c r="CJ26" s="654"/>
      <c r="CK26" s="654"/>
      <c r="CL26" s="654"/>
      <c r="CM26" s="654"/>
      <c r="CN26" s="654"/>
      <c r="CO26" s="654"/>
      <c r="CP26" s="654"/>
      <c r="CQ26" s="655"/>
      <c r="CR26" s="620">
        <v>1546869</v>
      </c>
      <c r="CS26" s="621"/>
      <c r="CT26" s="621"/>
      <c r="CU26" s="621"/>
      <c r="CV26" s="621"/>
      <c r="CW26" s="621"/>
      <c r="CX26" s="621"/>
      <c r="CY26" s="622"/>
      <c r="CZ26" s="623">
        <v>15.7</v>
      </c>
      <c r="DA26" s="641"/>
      <c r="DB26" s="641"/>
      <c r="DC26" s="642"/>
      <c r="DD26" s="626">
        <v>1323918</v>
      </c>
      <c r="DE26" s="621"/>
      <c r="DF26" s="621"/>
      <c r="DG26" s="621"/>
      <c r="DH26" s="621"/>
      <c r="DI26" s="621"/>
      <c r="DJ26" s="621"/>
      <c r="DK26" s="622"/>
      <c r="DL26" s="626" t="s">
        <v>209</v>
      </c>
      <c r="DM26" s="621"/>
      <c r="DN26" s="621"/>
      <c r="DO26" s="621"/>
      <c r="DP26" s="621"/>
      <c r="DQ26" s="621"/>
      <c r="DR26" s="621"/>
      <c r="DS26" s="621"/>
      <c r="DT26" s="621"/>
      <c r="DU26" s="621"/>
      <c r="DV26" s="622"/>
      <c r="DW26" s="643" t="s">
        <v>209</v>
      </c>
      <c r="DX26" s="644"/>
      <c r="DY26" s="644"/>
      <c r="DZ26" s="644"/>
      <c r="EA26" s="644"/>
      <c r="EB26" s="644"/>
      <c r="EC26" s="645"/>
    </row>
    <row r="27" spans="2:133" ht="11.25" customHeight="1" x14ac:dyDescent="0.15">
      <c r="B27" s="617" t="s">
        <v>279</v>
      </c>
      <c r="C27" s="618"/>
      <c r="D27" s="618"/>
      <c r="E27" s="618"/>
      <c r="F27" s="618"/>
      <c r="G27" s="618"/>
      <c r="H27" s="618"/>
      <c r="I27" s="618"/>
      <c r="J27" s="618"/>
      <c r="K27" s="618"/>
      <c r="L27" s="618"/>
      <c r="M27" s="618"/>
      <c r="N27" s="618"/>
      <c r="O27" s="618"/>
      <c r="P27" s="618"/>
      <c r="Q27" s="619"/>
      <c r="R27" s="620">
        <v>593107</v>
      </c>
      <c r="S27" s="621"/>
      <c r="T27" s="621"/>
      <c r="U27" s="621"/>
      <c r="V27" s="621"/>
      <c r="W27" s="621"/>
      <c r="X27" s="621"/>
      <c r="Y27" s="622"/>
      <c r="Z27" s="673">
        <v>5.7</v>
      </c>
      <c r="AA27" s="673"/>
      <c r="AB27" s="673"/>
      <c r="AC27" s="673"/>
      <c r="AD27" s="674" t="s">
        <v>111</v>
      </c>
      <c r="AE27" s="674"/>
      <c r="AF27" s="674"/>
      <c r="AG27" s="674"/>
      <c r="AH27" s="674"/>
      <c r="AI27" s="674"/>
      <c r="AJ27" s="674"/>
      <c r="AK27" s="674"/>
      <c r="AL27" s="643" t="s">
        <v>111</v>
      </c>
      <c r="AM27" s="675"/>
      <c r="AN27" s="675"/>
      <c r="AO27" s="676"/>
      <c r="AP27" s="617" t="s">
        <v>280</v>
      </c>
      <c r="AQ27" s="618"/>
      <c r="AR27" s="618"/>
      <c r="AS27" s="618"/>
      <c r="AT27" s="618"/>
      <c r="AU27" s="618"/>
      <c r="AV27" s="618"/>
      <c r="AW27" s="618"/>
      <c r="AX27" s="618"/>
      <c r="AY27" s="618"/>
      <c r="AZ27" s="618"/>
      <c r="BA27" s="618"/>
      <c r="BB27" s="618"/>
      <c r="BC27" s="618"/>
      <c r="BD27" s="618"/>
      <c r="BE27" s="618"/>
      <c r="BF27" s="619"/>
      <c r="BG27" s="620">
        <v>3782529</v>
      </c>
      <c r="BH27" s="621"/>
      <c r="BI27" s="621"/>
      <c r="BJ27" s="621"/>
      <c r="BK27" s="621"/>
      <c r="BL27" s="621"/>
      <c r="BM27" s="621"/>
      <c r="BN27" s="622"/>
      <c r="BO27" s="673">
        <v>100</v>
      </c>
      <c r="BP27" s="673"/>
      <c r="BQ27" s="673"/>
      <c r="BR27" s="673"/>
      <c r="BS27" s="626" t="s">
        <v>111</v>
      </c>
      <c r="BT27" s="621"/>
      <c r="BU27" s="621"/>
      <c r="BV27" s="621"/>
      <c r="BW27" s="621"/>
      <c r="BX27" s="621"/>
      <c r="BY27" s="621"/>
      <c r="BZ27" s="621"/>
      <c r="CA27" s="621"/>
      <c r="CB27" s="656"/>
      <c r="CD27" s="657" t="s">
        <v>281</v>
      </c>
      <c r="CE27" s="654"/>
      <c r="CF27" s="654"/>
      <c r="CG27" s="654"/>
      <c r="CH27" s="654"/>
      <c r="CI27" s="654"/>
      <c r="CJ27" s="654"/>
      <c r="CK27" s="654"/>
      <c r="CL27" s="654"/>
      <c r="CM27" s="654"/>
      <c r="CN27" s="654"/>
      <c r="CO27" s="654"/>
      <c r="CP27" s="654"/>
      <c r="CQ27" s="655"/>
      <c r="CR27" s="620">
        <v>1118355</v>
      </c>
      <c r="CS27" s="639"/>
      <c r="CT27" s="639"/>
      <c r="CU27" s="639"/>
      <c r="CV27" s="639"/>
      <c r="CW27" s="639"/>
      <c r="CX27" s="639"/>
      <c r="CY27" s="640"/>
      <c r="CZ27" s="623">
        <v>11.4</v>
      </c>
      <c r="DA27" s="641"/>
      <c r="DB27" s="641"/>
      <c r="DC27" s="642"/>
      <c r="DD27" s="626">
        <v>327361</v>
      </c>
      <c r="DE27" s="639"/>
      <c r="DF27" s="639"/>
      <c r="DG27" s="639"/>
      <c r="DH27" s="639"/>
      <c r="DI27" s="639"/>
      <c r="DJ27" s="639"/>
      <c r="DK27" s="640"/>
      <c r="DL27" s="626">
        <v>308199</v>
      </c>
      <c r="DM27" s="639"/>
      <c r="DN27" s="639"/>
      <c r="DO27" s="639"/>
      <c r="DP27" s="639"/>
      <c r="DQ27" s="639"/>
      <c r="DR27" s="639"/>
      <c r="DS27" s="639"/>
      <c r="DT27" s="639"/>
      <c r="DU27" s="639"/>
      <c r="DV27" s="640"/>
      <c r="DW27" s="643">
        <v>5.4</v>
      </c>
      <c r="DX27" s="644"/>
      <c r="DY27" s="644"/>
      <c r="DZ27" s="644"/>
      <c r="EA27" s="644"/>
      <c r="EB27" s="644"/>
      <c r="EC27" s="645"/>
    </row>
    <row r="28" spans="2:133" ht="11.25" customHeight="1" x14ac:dyDescent="0.15">
      <c r="B28" s="617" t="s">
        <v>282</v>
      </c>
      <c r="C28" s="618"/>
      <c r="D28" s="618"/>
      <c r="E28" s="618"/>
      <c r="F28" s="618"/>
      <c r="G28" s="618"/>
      <c r="H28" s="618"/>
      <c r="I28" s="618"/>
      <c r="J28" s="618"/>
      <c r="K28" s="618"/>
      <c r="L28" s="618"/>
      <c r="M28" s="618"/>
      <c r="N28" s="618"/>
      <c r="O28" s="618"/>
      <c r="P28" s="618"/>
      <c r="Q28" s="619"/>
      <c r="R28" s="620">
        <v>948554</v>
      </c>
      <c r="S28" s="621"/>
      <c r="T28" s="621"/>
      <c r="U28" s="621"/>
      <c r="V28" s="621"/>
      <c r="W28" s="621"/>
      <c r="X28" s="621"/>
      <c r="Y28" s="622"/>
      <c r="Z28" s="673">
        <v>9.1999999999999993</v>
      </c>
      <c r="AA28" s="673"/>
      <c r="AB28" s="673"/>
      <c r="AC28" s="673"/>
      <c r="AD28" s="674">
        <v>44758</v>
      </c>
      <c r="AE28" s="674"/>
      <c r="AF28" s="674"/>
      <c r="AG28" s="674"/>
      <c r="AH28" s="674"/>
      <c r="AI28" s="674"/>
      <c r="AJ28" s="674"/>
      <c r="AK28" s="674"/>
      <c r="AL28" s="643">
        <v>0.8</v>
      </c>
      <c r="AM28" s="675"/>
      <c r="AN28" s="675"/>
      <c r="AO28" s="676"/>
      <c r="AP28" s="601"/>
      <c r="AQ28" s="602"/>
      <c r="AR28" s="602"/>
      <c r="AS28" s="602"/>
      <c r="AT28" s="602"/>
      <c r="AU28" s="602"/>
      <c r="AV28" s="602"/>
      <c r="AW28" s="602"/>
      <c r="AX28" s="602"/>
      <c r="AY28" s="602"/>
      <c r="AZ28" s="602"/>
      <c r="BA28" s="602"/>
      <c r="BB28" s="602"/>
      <c r="BC28" s="602"/>
      <c r="BD28" s="602"/>
      <c r="BE28" s="602"/>
      <c r="BF28" s="603"/>
      <c r="BG28" s="620"/>
      <c r="BH28" s="621"/>
      <c r="BI28" s="621"/>
      <c r="BJ28" s="621"/>
      <c r="BK28" s="621"/>
      <c r="BL28" s="621"/>
      <c r="BM28" s="621"/>
      <c r="BN28" s="622"/>
      <c r="BO28" s="673"/>
      <c r="BP28" s="673"/>
      <c r="BQ28" s="673"/>
      <c r="BR28" s="673"/>
      <c r="BS28" s="674"/>
      <c r="BT28" s="674"/>
      <c r="BU28" s="674"/>
      <c r="BV28" s="674"/>
      <c r="BW28" s="674"/>
      <c r="BX28" s="674"/>
      <c r="BY28" s="674"/>
      <c r="BZ28" s="674"/>
      <c r="CA28" s="674"/>
      <c r="CB28" s="710"/>
      <c r="CD28" s="657" t="s">
        <v>283</v>
      </c>
      <c r="CE28" s="654"/>
      <c r="CF28" s="654"/>
      <c r="CG28" s="654"/>
      <c r="CH28" s="654"/>
      <c r="CI28" s="654"/>
      <c r="CJ28" s="654"/>
      <c r="CK28" s="654"/>
      <c r="CL28" s="654"/>
      <c r="CM28" s="654"/>
      <c r="CN28" s="654"/>
      <c r="CO28" s="654"/>
      <c r="CP28" s="654"/>
      <c r="CQ28" s="655"/>
      <c r="CR28" s="620">
        <v>716821</v>
      </c>
      <c r="CS28" s="621"/>
      <c r="CT28" s="621"/>
      <c r="CU28" s="621"/>
      <c r="CV28" s="621"/>
      <c r="CW28" s="621"/>
      <c r="CX28" s="621"/>
      <c r="CY28" s="622"/>
      <c r="CZ28" s="623">
        <v>7.3</v>
      </c>
      <c r="DA28" s="641"/>
      <c r="DB28" s="641"/>
      <c r="DC28" s="642"/>
      <c r="DD28" s="626">
        <v>716821</v>
      </c>
      <c r="DE28" s="621"/>
      <c r="DF28" s="621"/>
      <c r="DG28" s="621"/>
      <c r="DH28" s="621"/>
      <c r="DI28" s="621"/>
      <c r="DJ28" s="621"/>
      <c r="DK28" s="622"/>
      <c r="DL28" s="626">
        <v>716821</v>
      </c>
      <c r="DM28" s="621"/>
      <c r="DN28" s="621"/>
      <c r="DO28" s="621"/>
      <c r="DP28" s="621"/>
      <c r="DQ28" s="621"/>
      <c r="DR28" s="621"/>
      <c r="DS28" s="621"/>
      <c r="DT28" s="621"/>
      <c r="DU28" s="621"/>
      <c r="DV28" s="622"/>
      <c r="DW28" s="643">
        <v>12.6</v>
      </c>
      <c r="DX28" s="644"/>
      <c r="DY28" s="644"/>
      <c r="DZ28" s="644"/>
      <c r="EA28" s="644"/>
      <c r="EB28" s="644"/>
      <c r="EC28" s="645"/>
    </row>
    <row r="29" spans="2:133" ht="11.25" customHeight="1" x14ac:dyDescent="0.15">
      <c r="B29" s="617" t="s">
        <v>284</v>
      </c>
      <c r="C29" s="618"/>
      <c r="D29" s="618"/>
      <c r="E29" s="618"/>
      <c r="F29" s="618"/>
      <c r="G29" s="618"/>
      <c r="H29" s="618"/>
      <c r="I29" s="618"/>
      <c r="J29" s="618"/>
      <c r="K29" s="618"/>
      <c r="L29" s="618"/>
      <c r="M29" s="618"/>
      <c r="N29" s="618"/>
      <c r="O29" s="618"/>
      <c r="P29" s="618"/>
      <c r="Q29" s="619"/>
      <c r="R29" s="620">
        <v>333440</v>
      </c>
      <c r="S29" s="621"/>
      <c r="T29" s="621"/>
      <c r="U29" s="621"/>
      <c r="V29" s="621"/>
      <c r="W29" s="621"/>
      <c r="X29" s="621"/>
      <c r="Y29" s="622"/>
      <c r="Z29" s="673">
        <v>3.2</v>
      </c>
      <c r="AA29" s="673"/>
      <c r="AB29" s="673"/>
      <c r="AC29" s="673"/>
      <c r="AD29" s="674" t="s">
        <v>111</v>
      </c>
      <c r="AE29" s="674"/>
      <c r="AF29" s="674"/>
      <c r="AG29" s="674"/>
      <c r="AH29" s="674"/>
      <c r="AI29" s="674"/>
      <c r="AJ29" s="674"/>
      <c r="AK29" s="674"/>
      <c r="AL29" s="643" t="s">
        <v>111</v>
      </c>
      <c r="AM29" s="675"/>
      <c r="AN29" s="675"/>
      <c r="AO29" s="676"/>
      <c r="AP29" s="680" t="s">
        <v>203</v>
      </c>
      <c r="AQ29" s="681"/>
      <c r="AR29" s="681"/>
      <c r="AS29" s="681"/>
      <c r="AT29" s="681"/>
      <c r="AU29" s="681"/>
      <c r="AV29" s="681"/>
      <c r="AW29" s="681"/>
      <c r="AX29" s="681"/>
      <c r="AY29" s="681"/>
      <c r="AZ29" s="681"/>
      <c r="BA29" s="681"/>
      <c r="BB29" s="681"/>
      <c r="BC29" s="681"/>
      <c r="BD29" s="681"/>
      <c r="BE29" s="681"/>
      <c r="BF29" s="682"/>
      <c r="BG29" s="680" t="s">
        <v>285</v>
      </c>
      <c r="BH29" s="696"/>
      <c r="BI29" s="696"/>
      <c r="BJ29" s="696"/>
      <c r="BK29" s="696"/>
      <c r="BL29" s="696"/>
      <c r="BM29" s="696"/>
      <c r="BN29" s="696"/>
      <c r="BO29" s="696"/>
      <c r="BP29" s="696"/>
      <c r="BQ29" s="697"/>
      <c r="BR29" s="680" t="s">
        <v>286</v>
      </c>
      <c r="BS29" s="696"/>
      <c r="BT29" s="696"/>
      <c r="BU29" s="696"/>
      <c r="BV29" s="696"/>
      <c r="BW29" s="696"/>
      <c r="BX29" s="696"/>
      <c r="BY29" s="696"/>
      <c r="BZ29" s="696"/>
      <c r="CA29" s="696"/>
      <c r="CB29" s="697"/>
      <c r="CD29" s="690" t="s">
        <v>287</v>
      </c>
      <c r="CE29" s="691"/>
      <c r="CF29" s="657" t="s">
        <v>58</v>
      </c>
      <c r="CG29" s="654"/>
      <c r="CH29" s="654"/>
      <c r="CI29" s="654"/>
      <c r="CJ29" s="654"/>
      <c r="CK29" s="654"/>
      <c r="CL29" s="654"/>
      <c r="CM29" s="654"/>
      <c r="CN29" s="654"/>
      <c r="CO29" s="654"/>
      <c r="CP29" s="654"/>
      <c r="CQ29" s="655"/>
      <c r="CR29" s="620">
        <v>716707</v>
      </c>
      <c r="CS29" s="639"/>
      <c r="CT29" s="639"/>
      <c r="CU29" s="639"/>
      <c r="CV29" s="639"/>
      <c r="CW29" s="639"/>
      <c r="CX29" s="639"/>
      <c r="CY29" s="640"/>
      <c r="CZ29" s="623">
        <v>7.3</v>
      </c>
      <c r="DA29" s="641"/>
      <c r="DB29" s="641"/>
      <c r="DC29" s="642"/>
      <c r="DD29" s="626">
        <v>716707</v>
      </c>
      <c r="DE29" s="639"/>
      <c r="DF29" s="639"/>
      <c r="DG29" s="639"/>
      <c r="DH29" s="639"/>
      <c r="DI29" s="639"/>
      <c r="DJ29" s="639"/>
      <c r="DK29" s="640"/>
      <c r="DL29" s="626">
        <v>716707</v>
      </c>
      <c r="DM29" s="639"/>
      <c r="DN29" s="639"/>
      <c r="DO29" s="639"/>
      <c r="DP29" s="639"/>
      <c r="DQ29" s="639"/>
      <c r="DR29" s="639"/>
      <c r="DS29" s="639"/>
      <c r="DT29" s="639"/>
      <c r="DU29" s="639"/>
      <c r="DV29" s="640"/>
      <c r="DW29" s="643">
        <v>12.6</v>
      </c>
      <c r="DX29" s="644"/>
      <c r="DY29" s="644"/>
      <c r="DZ29" s="644"/>
      <c r="EA29" s="644"/>
      <c r="EB29" s="644"/>
      <c r="EC29" s="645"/>
    </row>
    <row r="30" spans="2:133" ht="11.25" customHeight="1" x14ac:dyDescent="0.15">
      <c r="B30" s="617" t="s">
        <v>288</v>
      </c>
      <c r="C30" s="618"/>
      <c r="D30" s="618"/>
      <c r="E30" s="618"/>
      <c r="F30" s="618"/>
      <c r="G30" s="618"/>
      <c r="H30" s="618"/>
      <c r="I30" s="618"/>
      <c r="J30" s="618"/>
      <c r="K30" s="618"/>
      <c r="L30" s="618"/>
      <c r="M30" s="618"/>
      <c r="N30" s="618"/>
      <c r="O30" s="618"/>
      <c r="P30" s="618"/>
      <c r="Q30" s="619"/>
      <c r="R30" s="620">
        <v>92659</v>
      </c>
      <c r="S30" s="621"/>
      <c r="T30" s="621"/>
      <c r="U30" s="621"/>
      <c r="V30" s="621"/>
      <c r="W30" s="621"/>
      <c r="X30" s="621"/>
      <c r="Y30" s="622"/>
      <c r="Z30" s="673">
        <v>0.9</v>
      </c>
      <c r="AA30" s="673"/>
      <c r="AB30" s="673"/>
      <c r="AC30" s="673"/>
      <c r="AD30" s="674" t="s">
        <v>111</v>
      </c>
      <c r="AE30" s="674"/>
      <c r="AF30" s="674"/>
      <c r="AG30" s="674"/>
      <c r="AH30" s="674"/>
      <c r="AI30" s="674"/>
      <c r="AJ30" s="674"/>
      <c r="AK30" s="674"/>
      <c r="AL30" s="643" t="s">
        <v>111</v>
      </c>
      <c r="AM30" s="675"/>
      <c r="AN30" s="675"/>
      <c r="AO30" s="676"/>
      <c r="AP30" s="698" t="s">
        <v>289</v>
      </c>
      <c r="AQ30" s="699"/>
      <c r="AR30" s="699"/>
      <c r="AS30" s="699"/>
      <c r="AT30" s="704" t="s">
        <v>290</v>
      </c>
      <c r="AU30" s="184"/>
      <c r="AV30" s="184"/>
      <c r="AW30" s="184"/>
      <c r="AX30" s="707" t="s">
        <v>169</v>
      </c>
      <c r="AY30" s="708"/>
      <c r="AZ30" s="708"/>
      <c r="BA30" s="708"/>
      <c r="BB30" s="708"/>
      <c r="BC30" s="708"/>
      <c r="BD30" s="708"/>
      <c r="BE30" s="708"/>
      <c r="BF30" s="709"/>
      <c r="BG30" s="686">
        <v>98.2</v>
      </c>
      <c r="BH30" s="687"/>
      <c r="BI30" s="687"/>
      <c r="BJ30" s="687"/>
      <c r="BK30" s="687"/>
      <c r="BL30" s="687"/>
      <c r="BM30" s="688">
        <v>87.3</v>
      </c>
      <c r="BN30" s="687"/>
      <c r="BO30" s="687"/>
      <c r="BP30" s="687"/>
      <c r="BQ30" s="689"/>
      <c r="BR30" s="686">
        <v>97.9</v>
      </c>
      <c r="BS30" s="687"/>
      <c r="BT30" s="687"/>
      <c r="BU30" s="687"/>
      <c r="BV30" s="687"/>
      <c r="BW30" s="687"/>
      <c r="BX30" s="688">
        <v>86.1</v>
      </c>
      <c r="BY30" s="687"/>
      <c r="BZ30" s="687"/>
      <c r="CA30" s="687"/>
      <c r="CB30" s="689"/>
      <c r="CD30" s="692"/>
      <c r="CE30" s="693"/>
      <c r="CF30" s="657" t="s">
        <v>291</v>
      </c>
      <c r="CG30" s="654"/>
      <c r="CH30" s="654"/>
      <c r="CI30" s="654"/>
      <c r="CJ30" s="654"/>
      <c r="CK30" s="654"/>
      <c r="CL30" s="654"/>
      <c r="CM30" s="654"/>
      <c r="CN30" s="654"/>
      <c r="CO30" s="654"/>
      <c r="CP30" s="654"/>
      <c r="CQ30" s="655"/>
      <c r="CR30" s="620">
        <v>644007</v>
      </c>
      <c r="CS30" s="621"/>
      <c r="CT30" s="621"/>
      <c r="CU30" s="621"/>
      <c r="CV30" s="621"/>
      <c r="CW30" s="621"/>
      <c r="CX30" s="621"/>
      <c r="CY30" s="622"/>
      <c r="CZ30" s="623">
        <v>6.5</v>
      </c>
      <c r="DA30" s="641"/>
      <c r="DB30" s="641"/>
      <c r="DC30" s="642"/>
      <c r="DD30" s="626">
        <v>644007</v>
      </c>
      <c r="DE30" s="621"/>
      <c r="DF30" s="621"/>
      <c r="DG30" s="621"/>
      <c r="DH30" s="621"/>
      <c r="DI30" s="621"/>
      <c r="DJ30" s="621"/>
      <c r="DK30" s="622"/>
      <c r="DL30" s="626">
        <v>644007</v>
      </c>
      <c r="DM30" s="621"/>
      <c r="DN30" s="621"/>
      <c r="DO30" s="621"/>
      <c r="DP30" s="621"/>
      <c r="DQ30" s="621"/>
      <c r="DR30" s="621"/>
      <c r="DS30" s="621"/>
      <c r="DT30" s="621"/>
      <c r="DU30" s="621"/>
      <c r="DV30" s="622"/>
      <c r="DW30" s="643">
        <v>11.3</v>
      </c>
      <c r="DX30" s="644"/>
      <c r="DY30" s="644"/>
      <c r="DZ30" s="644"/>
      <c r="EA30" s="644"/>
      <c r="EB30" s="644"/>
      <c r="EC30" s="645"/>
    </row>
    <row r="31" spans="2:133" ht="11.25" customHeight="1" x14ac:dyDescent="0.15">
      <c r="B31" s="617" t="s">
        <v>292</v>
      </c>
      <c r="C31" s="618"/>
      <c r="D31" s="618"/>
      <c r="E31" s="618"/>
      <c r="F31" s="618"/>
      <c r="G31" s="618"/>
      <c r="H31" s="618"/>
      <c r="I31" s="618"/>
      <c r="J31" s="618"/>
      <c r="K31" s="618"/>
      <c r="L31" s="618"/>
      <c r="M31" s="618"/>
      <c r="N31" s="618"/>
      <c r="O31" s="618"/>
      <c r="P31" s="618"/>
      <c r="Q31" s="619"/>
      <c r="R31" s="620">
        <v>499447</v>
      </c>
      <c r="S31" s="621"/>
      <c r="T31" s="621"/>
      <c r="U31" s="621"/>
      <c r="V31" s="621"/>
      <c r="W31" s="621"/>
      <c r="X31" s="621"/>
      <c r="Y31" s="622"/>
      <c r="Z31" s="673">
        <v>4.8</v>
      </c>
      <c r="AA31" s="673"/>
      <c r="AB31" s="673"/>
      <c r="AC31" s="673"/>
      <c r="AD31" s="674" t="s">
        <v>111</v>
      </c>
      <c r="AE31" s="674"/>
      <c r="AF31" s="674"/>
      <c r="AG31" s="674"/>
      <c r="AH31" s="674"/>
      <c r="AI31" s="674"/>
      <c r="AJ31" s="674"/>
      <c r="AK31" s="674"/>
      <c r="AL31" s="643" t="s">
        <v>111</v>
      </c>
      <c r="AM31" s="675"/>
      <c r="AN31" s="675"/>
      <c r="AO31" s="676"/>
      <c r="AP31" s="700"/>
      <c r="AQ31" s="701"/>
      <c r="AR31" s="701"/>
      <c r="AS31" s="701"/>
      <c r="AT31" s="705"/>
      <c r="AU31" s="183" t="s">
        <v>293</v>
      </c>
      <c r="AV31" s="183"/>
      <c r="AW31" s="183"/>
      <c r="AX31" s="617" t="s">
        <v>294</v>
      </c>
      <c r="AY31" s="618"/>
      <c r="AZ31" s="618"/>
      <c r="BA31" s="618"/>
      <c r="BB31" s="618"/>
      <c r="BC31" s="618"/>
      <c r="BD31" s="618"/>
      <c r="BE31" s="618"/>
      <c r="BF31" s="619"/>
      <c r="BG31" s="684">
        <v>98</v>
      </c>
      <c r="BH31" s="639"/>
      <c r="BI31" s="639"/>
      <c r="BJ31" s="639"/>
      <c r="BK31" s="639"/>
      <c r="BL31" s="639"/>
      <c r="BM31" s="675">
        <v>87</v>
      </c>
      <c r="BN31" s="685"/>
      <c r="BO31" s="685"/>
      <c r="BP31" s="685"/>
      <c r="BQ31" s="649"/>
      <c r="BR31" s="684">
        <v>97.8</v>
      </c>
      <c r="BS31" s="639"/>
      <c r="BT31" s="639"/>
      <c r="BU31" s="639"/>
      <c r="BV31" s="639"/>
      <c r="BW31" s="639"/>
      <c r="BX31" s="675">
        <v>85.3</v>
      </c>
      <c r="BY31" s="685"/>
      <c r="BZ31" s="685"/>
      <c r="CA31" s="685"/>
      <c r="CB31" s="649"/>
      <c r="CD31" s="692"/>
      <c r="CE31" s="693"/>
      <c r="CF31" s="657" t="s">
        <v>295</v>
      </c>
      <c r="CG31" s="654"/>
      <c r="CH31" s="654"/>
      <c r="CI31" s="654"/>
      <c r="CJ31" s="654"/>
      <c r="CK31" s="654"/>
      <c r="CL31" s="654"/>
      <c r="CM31" s="654"/>
      <c r="CN31" s="654"/>
      <c r="CO31" s="654"/>
      <c r="CP31" s="654"/>
      <c r="CQ31" s="655"/>
      <c r="CR31" s="620">
        <v>72700</v>
      </c>
      <c r="CS31" s="639"/>
      <c r="CT31" s="639"/>
      <c r="CU31" s="639"/>
      <c r="CV31" s="639"/>
      <c r="CW31" s="639"/>
      <c r="CX31" s="639"/>
      <c r="CY31" s="640"/>
      <c r="CZ31" s="623">
        <v>0.7</v>
      </c>
      <c r="DA31" s="641"/>
      <c r="DB31" s="641"/>
      <c r="DC31" s="642"/>
      <c r="DD31" s="626">
        <v>72700</v>
      </c>
      <c r="DE31" s="639"/>
      <c r="DF31" s="639"/>
      <c r="DG31" s="639"/>
      <c r="DH31" s="639"/>
      <c r="DI31" s="639"/>
      <c r="DJ31" s="639"/>
      <c r="DK31" s="640"/>
      <c r="DL31" s="626">
        <v>72700</v>
      </c>
      <c r="DM31" s="639"/>
      <c r="DN31" s="639"/>
      <c r="DO31" s="639"/>
      <c r="DP31" s="639"/>
      <c r="DQ31" s="639"/>
      <c r="DR31" s="639"/>
      <c r="DS31" s="639"/>
      <c r="DT31" s="639"/>
      <c r="DU31" s="639"/>
      <c r="DV31" s="640"/>
      <c r="DW31" s="643">
        <v>1.3</v>
      </c>
      <c r="DX31" s="644"/>
      <c r="DY31" s="644"/>
      <c r="DZ31" s="644"/>
      <c r="EA31" s="644"/>
      <c r="EB31" s="644"/>
      <c r="EC31" s="645"/>
    </row>
    <row r="32" spans="2:133" ht="11.25" customHeight="1" x14ac:dyDescent="0.15">
      <c r="B32" s="617" t="s">
        <v>296</v>
      </c>
      <c r="C32" s="618"/>
      <c r="D32" s="618"/>
      <c r="E32" s="618"/>
      <c r="F32" s="618"/>
      <c r="G32" s="618"/>
      <c r="H32" s="618"/>
      <c r="I32" s="618"/>
      <c r="J32" s="618"/>
      <c r="K32" s="618"/>
      <c r="L32" s="618"/>
      <c r="M32" s="618"/>
      <c r="N32" s="618"/>
      <c r="O32" s="618"/>
      <c r="P32" s="618"/>
      <c r="Q32" s="619"/>
      <c r="R32" s="620">
        <v>138751</v>
      </c>
      <c r="S32" s="621"/>
      <c r="T32" s="621"/>
      <c r="U32" s="621"/>
      <c r="V32" s="621"/>
      <c r="W32" s="621"/>
      <c r="X32" s="621"/>
      <c r="Y32" s="622"/>
      <c r="Z32" s="673">
        <v>1.3</v>
      </c>
      <c r="AA32" s="673"/>
      <c r="AB32" s="673"/>
      <c r="AC32" s="673"/>
      <c r="AD32" s="674" t="s">
        <v>111</v>
      </c>
      <c r="AE32" s="674"/>
      <c r="AF32" s="674"/>
      <c r="AG32" s="674"/>
      <c r="AH32" s="674"/>
      <c r="AI32" s="674"/>
      <c r="AJ32" s="674"/>
      <c r="AK32" s="674"/>
      <c r="AL32" s="643" t="s">
        <v>111</v>
      </c>
      <c r="AM32" s="675"/>
      <c r="AN32" s="675"/>
      <c r="AO32" s="676"/>
      <c r="AP32" s="702"/>
      <c r="AQ32" s="703"/>
      <c r="AR32" s="703"/>
      <c r="AS32" s="703"/>
      <c r="AT32" s="706"/>
      <c r="AU32" s="185"/>
      <c r="AV32" s="185"/>
      <c r="AW32" s="185"/>
      <c r="AX32" s="601" t="s">
        <v>297</v>
      </c>
      <c r="AY32" s="602"/>
      <c r="AZ32" s="602"/>
      <c r="BA32" s="602"/>
      <c r="BB32" s="602"/>
      <c r="BC32" s="602"/>
      <c r="BD32" s="602"/>
      <c r="BE32" s="602"/>
      <c r="BF32" s="603"/>
      <c r="BG32" s="683">
        <v>98</v>
      </c>
      <c r="BH32" s="605"/>
      <c r="BI32" s="605"/>
      <c r="BJ32" s="605"/>
      <c r="BK32" s="605"/>
      <c r="BL32" s="605"/>
      <c r="BM32" s="668">
        <v>85.8</v>
      </c>
      <c r="BN32" s="605"/>
      <c r="BO32" s="605"/>
      <c r="BP32" s="605"/>
      <c r="BQ32" s="662"/>
      <c r="BR32" s="683">
        <v>97.6</v>
      </c>
      <c r="BS32" s="605"/>
      <c r="BT32" s="605"/>
      <c r="BU32" s="605"/>
      <c r="BV32" s="605"/>
      <c r="BW32" s="605"/>
      <c r="BX32" s="668">
        <v>84.8</v>
      </c>
      <c r="BY32" s="605"/>
      <c r="BZ32" s="605"/>
      <c r="CA32" s="605"/>
      <c r="CB32" s="662"/>
      <c r="CD32" s="694"/>
      <c r="CE32" s="695"/>
      <c r="CF32" s="657" t="s">
        <v>298</v>
      </c>
      <c r="CG32" s="654"/>
      <c r="CH32" s="654"/>
      <c r="CI32" s="654"/>
      <c r="CJ32" s="654"/>
      <c r="CK32" s="654"/>
      <c r="CL32" s="654"/>
      <c r="CM32" s="654"/>
      <c r="CN32" s="654"/>
      <c r="CO32" s="654"/>
      <c r="CP32" s="654"/>
      <c r="CQ32" s="655"/>
      <c r="CR32" s="620">
        <v>114</v>
      </c>
      <c r="CS32" s="621"/>
      <c r="CT32" s="621"/>
      <c r="CU32" s="621"/>
      <c r="CV32" s="621"/>
      <c r="CW32" s="621"/>
      <c r="CX32" s="621"/>
      <c r="CY32" s="622"/>
      <c r="CZ32" s="623">
        <v>0</v>
      </c>
      <c r="DA32" s="641"/>
      <c r="DB32" s="641"/>
      <c r="DC32" s="642"/>
      <c r="DD32" s="626">
        <v>114</v>
      </c>
      <c r="DE32" s="621"/>
      <c r="DF32" s="621"/>
      <c r="DG32" s="621"/>
      <c r="DH32" s="621"/>
      <c r="DI32" s="621"/>
      <c r="DJ32" s="621"/>
      <c r="DK32" s="622"/>
      <c r="DL32" s="626">
        <v>114</v>
      </c>
      <c r="DM32" s="621"/>
      <c r="DN32" s="621"/>
      <c r="DO32" s="621"/>
      <c r="DP32" s="621"/>
      <c r="DQ32" s="621"/>
      <c r="DR32" s="621"/>
      <c r="DS32" s="621"/>
      <c r="DT32" s="621"/>
      <c r="DU32" s="621"/>
      <c r="DV32" s="622"/>
      <c r="DW32" s="643">
        <v>0</v>
      </c>
      <c r="DX32" s="644"/>
      <c r="DY32" s="644"/>
      <c r="DZ32" s="644"/>
      <c r="EA32" s="644"/>
      <c r="EB32" s="644"/>
      <c r="EC32" s="645"/>
    </row>
    <row r="33" spans="2:133" ht="11.25" customHeight="1" x14ac:dyDescent="0.15">
      <c r="B33" s="617" t="s">
        <v>299</v>
      </c>
      <c r="C33" s="618"/>
      <c r="D33" s="618"/>
      <c r="E33" s="618"/>
      <c r="F33" s="618"/>
      <c r="G33" s="618"/>
      <c r="H33" s="618"/>
      <c r="I33" s="618"/>
      <c r="J33" s="618"/>
      <c r="K33" s="618"/>
      <c r="L33" s="618"/>
      <c r="M33" s="618"/>
      <c r="N33" s="618"/>
      <c r="O33" s="618"/>
      <c r="P33" s="618"/>
      <c r="Q33" s="619"/>
      <c r="R33" s="620">
        <v>658600</v>
      </c>
      <c r="S33" s="621"/>
      <c r="T33" s="621"/>
      <c r="U33" s="621"/>
      <c r="V33" s="621"/>
      <c r="W33" s="621"/>
      <c r="X33" s="621"/>
      <c r="Y33" s="622"/>
      <c r="Z33" s="673">
        <v>6.4</v>
      </c>
      <c r="AA33" s="673"/>
      <c r="AB33" s="673"/>
      <c r="AC33" s="673"/>
      <c r="AD33" s="674" t="s">
        <v>111</v>
      </c>
      <c r="AE33" s="674"/>
      <c r="AF33" s="674"/>
      <c r="AG33" s="674"/>
      <c r="AH33" s="674"/>
      <c r="AI33" s="674"/>
      <c r="AJ33" s="674"/>
      <c r="AK33" s="674"/>
      <c r="AL33" s="643" t="s">
        <v>111</v>
      </c>
      <c r="AM33" s="675"/>
      <c r="AN33" s="675"/>
      <c r="AO33" s="67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57" t="s">
        <v>300</v>
      </c>
      <c r="CE33" s="654"/>
      <c r="CF33" s="654"/>
      <c r="CG33" s="654"/>
      <c r="CH33" s="654"/>
      <c r="CI33" s="654"/>
      <c r="CJ33" s="654"/>
      <c r="CK33" s="654"/>
      <c r="CL33" s="654"/>
      <c r="CM33" s="654"/>
      <c r="CN33" s="654"/>
      <c r="CO33" s="654"/>
      <c r="CP33" s="654"/>
      <c r="CQ33" s="655"/>
      <c r="CR33" s="620">
        <v>4971524</v>
      </c>
      <c r="CS33" s="639"/>
      <c r="CT33" s="639"/>
      <c r="CU33" s="639"/>
      <c r="CV33" s="639"/>
      <c r="CW33" s="639"/>
      <c r="CX33" s="639"/>
      <c r="CY33" s="640"/>
      <c r="CZ33" s="623">
        <v>50.5</v>
      </c>
      <c r="DA33" s="641"/>
      <c r="DB33" s="641"/>
      <c r="DC33" s="642"/>
      <c r="DD33" s="626">
        <v>3067340</v>
      </c>
      <c r="DE33" s="639"/>
      <c r="DF33" s="639"/>
      <c r="DG33" s="639"/>
      <c r="DH33" s="639"/>
      <c r="DI33" s="639"/>
      <c r="DJ33" s="639"/>
      <c r="DK33" s="640"/>
      <c r="DL33" s="626">
        <v>2592202</v>
      </c>
      <c r="DM33" s="639"/>
      <c r="DN33" s="639"/>
      <c r="DO33" s="639"/>
      <c r="DP33" s="639"/>
      <c r="DQ33" s="639"/>
      <c r="DR33" s="639"/>
      <c r="DS33" s="639"/>
      <c r="DT33" s="639"/>
      <c r="DU33" s="639"/>
      <c r="DV33" s="640"/>
      <c r="DW33" s="643">
        <v>45.7</v>
      </c>
      <c r="DX33" s="644"/>
      <c r="DY33" s="644"/>
      <c r="DZ33" s="644"/>
      <c r="EA33" s="644"/>
      <c r="EB33" s="644"/>
      <c r="EC33" s="645"/>
    </row>
    <row r="34" spans="2:133" ht="11.25" customHeight="1" x14ac:dyDescent="0.15">
      <c r="B34" s="617" t="s">
        <v>301</v>
      </c>
      <c r="C34" s="618"/>
      <c r="D34" s="618"/>
      <c r="E34" s="618"/>
      <c r="F34" s="618"/>
      <c r="G34" s="618"/>
      <c r="H34" s="618"/>
      <c r="I34" s="618"/>
      <c r="J34" s="618"/>
      <c r="K34" s="618"/>
      <c r="L34" s="618"/>
      <c r="M34" s="618"/>
      <c r="N34" s="618"/>
      <c r="O34" s="618"/>
      <c r="P34" s="618"/>
      <c r="Q34" s="619"/>
      <c r="R34" s="620" t="s">
        <v>111</v>
      </c>
      <c r="S34" s="621"/>
      <c r="T34" s="621"/>
      <c r="U34" s="621"/>
      <c r="V34" s="621"/>
      <c r="W34" s="621"/>
      <c r="X34" s="621"/>
      <c r="Y34" s="622"/>
      <c r="Z34" s="673" t="s">
        <v>111</v>
      </c>
      <c r="AA34" s="673"/>
      <c r="AB34" s="673"/>
      <c r="AC34" s="673"/>
      <c r="AD34" s="674" t="s">
        <v>111</v>
      </c>
      <c r="AE34" s="674"/>
      <c r="AF34" s="674"/>
      <c r="AG34" s="674"/>
      <c r="AH34" s="674"/>
      <c r="AI34" s="674"/>
      <c r="AJ34" s="674"/>
      <c r="AK34" s="674"/>
      <c r="AL34" s="643" t="s">
        <v>111</v>
      </c>
      <c r="AM34" s="675"/>
      <c r="AN34" s="675"/>
      <c r="AO34" s="676"/>
      <c r="AP34" s="188"/>
      <c r="AQ34" s="680" t="s">
        <v>302</v>
      </c>
      <c r="AR34" s="681"/>
      <c r="AS34" s="681"/>
      <c r="AT34" s="681"/>
      <c r="AU34" s="681"/>
      <c r="AV34" s="681"/>
      <c r="AW34" s="681"/>
      <c r="AX34" s="681"/>
      <c r="AY34" s="681"/>
      <c r="AZ34" s="681"/>
      <c r="BA34" s="681"/>
      <c r="BB34" s="681"/>
      <c r="BC34" s="681"/>
      <c r="BD34" s="681"/>
      <c r="BE34" s="681"/>
      <c r="BF34" s="682"/>
      <c r="BG34" s="680" t="s">
        <v>303</v>
      </c>
      <c r="BH34" s="681"/>
      <c r="BI34" s="681"/>
      <c r="BJ34" s="681"/>
      <c r="BK34" s="681"/>
      <c r="BL34" s="681"/>
      <c r="BM34" s="681"/>
      <c r="BN34" s="681"/>
      <c r="BO34" s="681"/>
      <c r="BP34" s="681"/>
      <c r="BQ34" s="681"/>
      <c r="BR34" s="681"/>
      <c r="BS34" s="681"/>
      <c r="BT34" s="681"/>
      <c r="BU34" s="681"/>
      <c r="BV34" s="681"/>
      <c r="BW34" s="681"/>
      <c r="BX34" s="681"/>
      <c r="BY34" s="681"/>
      <c r="BZ34" s="681"/>
      <c r="CA34" s="681"/>
      <c r="CB34" s="682"/>
      <c r="CD34" s="657" t="s">
        <v>304</v>
      </c>
      <c r="CE34" s="654"/>
      <c r="CF34" s="654"/>
      <c r="CG34" s="654"/>
      <c r="CH34" s="654"/>
      <c r="CI34" s="654"/>
      <c r="CJ34" s="654"/>
      <c r="CK34" s="654"/>
      <c r="CL34" s="654"/>
      <c r="CM34" s="654"/>
      <c r="CN34" s="654"/>
      <c r="CO34" s="654"/>
      <c r="CP34" s="654"/>
      <c r="CQ34" s="655"/>
      <c r="CR34" s="620">
        <v>1460069</v>
      </c>
      <c r="CS34" s="621"/>
      <c r="CT34" s="621"/>
      <c r="CU34" s="621"/>
      <c r="CV34" s="621"/>
      <c r="CW34" s="621"/>
      <c r="CX34" s="621"/>
      <c r="CY34" s="622"/>
      <c r="CZ34" s="623">
        <v>14.8</v>
      </c>
      <c r="DA34" s="641"/>
      <c r="DB34" s="641"/>
      <c r="DC34" s="642"/>
      <c r="DD34" s="626">
        <v>1102221</v>
      </c>
      <c r="DE34" s="621"/>
      <c r="DF34" s="621"/>
      <c r="DG34" s="621"/>
      <c r="DH34" s="621"/>
      <c r="DI34" s="621"/>
      <c r="DJ34" s="621"/>
      <c r="DK34" s="622"/>
      <c r="DL34" s="626">
        <v>859107</v>
      </c>
      <c r="DM34" s="621"/>
      <c r="DN34" s="621"/>
      <c r="DO34" s="621"/>
      <c r="DP34" s="621"/>
      <c r="DQ34" s="621"/>
      <c r="DR34" s="621"/>
      <c r="DS34" s="621"/>
      <c r="DT34" s="621"/>
      <c r="DU34" s="621"/>
      <c r="DV34" s="622"/>
      <c r="DW34" s="643">
        <v>15.1</v>
      </c>
      <c r="DX34" s="644"/>
      <c r="DY34" s="644"/>
      <c r="DZ34" s="644"/>
      <c r="EA34" s="644"/>
      <c r="EB34" s="644"/>
      <c r="EC34" s="645"/>
    </row>
    <row r="35" spans="2:133" ht="11.25" customHeight="1" x14ac:dyDescent="0.15">
      <c r="B35" s="617" t="s">
        <v>305</v>
      </c>
      <c r="C35" s="618"/>
      <c r="D35" s="618"/>
      <c r="E35" s="618"/>
      <c r="F35" s="618"/>
      <c r="G35" s="618"/>
      <c r="H35" s="618"/>
      <c r="I35" s="618"/>
      <c r="J35" s="618"/>
      <c r="K35" s="618"/>
      <c r="L35" s="618"/>
      <c r="M35" s="618"/>
      <c r="N35" s="618"/>
      <c r="O35" s="618"/>
      <c r="P35" s="618"/>
      <c r="Q35" s="619"/>
      <c r="R35" s="620">
        <v>391900</v>
      </c>
      <c r="S35" s="621"/>
      <c r="T35" s="621"/>
      <c r="U35" s="621"/>
      <c r="V35" s="621"/>
      <c r="W35" s="621"/>
      <c r="X35" s="621"/>
      <c r="Y35" s="622"/>
      <c r="Z35" s="673">
        <v>3.8</v>
      </c>
      <c r="AA35" s="673"/>
      <c r="AB35" s="673"/>
      <c r="AC35" s="673"/>
      <c r="AD35" s="674" t="s">
        <v>111</v>
      </c>
      <c r="AE35" s="674"/>
      <c r="AF35" s="674"/>
      <c r="AG35" s="674"/>
      <c r="AH35" s="674"/>
      <c r="AI35" s="674"/>
      <c r="AJ35" s="674"/>
      <c r="AK35" s="674"/>
      <c r="AL35" s="643" t="s">
        <v>111</v>
      </c>
      <c r="AM35" s="675"/>
      <c r="AN35" s="675"/>
      <c r="AO35" s="676"/>
      <c r="AP35" s="188"/>
      <c r="AQ35" s="677" t="s">
        <v>306</v>
      </c>
      <c r="AR35" s="678"/>
      <c r="AS35" s="678"/>
      <c r="AT35" s="678"/>
      <c r="AU35" s="678"/>
      <c r="AV35" s="678"/>
      <c r="AW35" s="678"/>
      <c r="AX35" s="678"/>
      <c r="AY35" s="679"/>
      <c r="AZ35" s="670">
        <v>1244244</v>
      </c>
      <c r="BA35" s="671"/>
      <c r="BB35" s="671"/>
      <c r="BC35" s="671"/>
      <c r="BD35" s="671"/>
      <c r="BE35" s="671"/>
      <c r="BF35" s="672"/>
      <c r="BG35" s="677" t="s">
        <v>307</v>
      </c>
      <c r="BH35" s="678"/>
      <c r="BI35" s="678"/>
      <c r="BJ35" s="678"/>
      <c r="BK35" s="678"/>
      <c r="BL35" s="678"/>
      <c r="BM35" s="678"/>
      <c r="BN35" s="678"/>
      <c r="BO35" s="678"/>
      <c r="BP35" s="678"/>
      <c r="BQ35" s="678"/>
      <c r="BR35" s="678"/>
      <c r="BS35" s="678"/>
      <c r="BT35" s="678"/>
      <c r="BU35" s="679"/>
      <c r="BV35" s="670">
        <v>415982</v>
      </c>
      <c r="BW35" s="671"/>
      <c r="BX35" s="671"/>
      <c r="BY35" s="671"/>
      <c r="BZ35" s="671"/>
      <c r="CA35" s="671"/>
      <c r="CB35" s="672"/>
      <c r="CD35" s="657" t="s">
        <v>308</v>
      </c>
      <c r="CE35" s="654"/>
      <c r="CF35" s="654"/>
      <c r="CG35" s="654"/>
      <c r="CH35" s="654"/>
      <c r="CI35" s="654"/>
      <c r="CJ35" s="654"/>
      <c r="CK35" s="654"/>
      <c r="CL35" s="654"/>
      <c r="CM35" s="654"/>
      <c r="CN35" s="654"/>
      <c r="CO35" s="654"/>
      <c r="CP35" s="654"/>
      <c r="CQ35" s="655"/>
      <c r="CR35" s="620">
        <v>54116</v>
      </c>
      <c r="CS35" s="639"/>
      <c r="CT35" s="639"/>
      <c r="CU35" s="639"/>
      <c r="CV35" s="639"/>
      <c r="CW35" s="639"/>
      <c r="CX35" s="639"/>
      <c r="CY35" s="640"/>
      <c r="CZ35" s="623">
        <v>0.6</v>
      </c>
      <c r="DA35" s="641"/>
      <c r="DB35" s="641"/>
      <c r="DC35" s="642"/>
      <c r="DD35" s="626">
        <v>42854</v>
      </c>
      <c r="DE35" s="639"/>
      <c r="DF35" s="639"/>
      <c r="DG35" s="639"/>
      <c r="DH35" s="639"/>
      <c r="DI35" s="639"/>
      <c r="DJ35" s="639"/>
      <c r="DK35" s="640"/>
      <c r="DL35" s="626">
        <v>41794</v>
      </c>
      <c r="DM35" s="639"/>
      <c r="DN35" s="639"/>
      <c r="DO35" s="639"/>
      <c r="DP35" s="639"/>
      <c r="DQ35" s="639"/>
      <c r="DR35" s="639"/>
      <c r="DS35" s="639"/>
      <c r="DT35" s="639"/>
      <c r="DU35" s="639"/>
      <c r="DV35" s="640"/>
      <c r="DW35" s="643">
        <v>0.7</v>
      </c>
      <c r="DX35" s="644"/>
      <c r="DY35" s="644"/>
      <c r="DZ35" s="644"/>
      <c r="EA35" s="644"/>
      <c r="EB35" s="644"/>
      <c r="EC35" s="645"/>
    </row>
    <row r="36" spans="2:133" ht="11.25" customHeight="1" x14ac:dyDescent="0.15">
      <c r="B36" s="601" t="s">
        <v>309</v>
      </c>
      <c r="C36" s="602"/>
      <c r="D36" s="602"/>
      <c r="E36" s="602"/>
      <c r="F36" s="602"/>
      <c r="G36" s="602"/>
      <c r="H36" s="602"/>
      <c r="I36" s="602"/>
      <c r="J36" s="602"/>
      <c r="K36" s="602"/>
      <c r="L36" s="602"/>
      <c r="M36" s="602"/>
      <c r="N36" s="602"/>
      <c r="O36" s="602"/>
      <c r="P36" s="602"/>
      <c r="Q36" s="603"/>
      <c r="R36" s="604">
        <v>10335383</v>
      </c>
      <c r="S36" s="661"/>
      <c r="T36" s="661"/>
      <c r="U36" s="661"/>
      <c r="V36" s="661"/>
      <c r="W36" s="661"/>
      <c r="X36" s="661"/>
      <c r="Y36" s="664"/>
      <c r="Z36" s="665">
        <v>100</v>
      </c>
      <c r="AA36" s="665"/>
      <c r="AB36" s="665"/>
      <c r="AC36" s="665"/>
      <c r="AD36" s="666">
        <v>5282348</v>
      </c>
      <c r="AE36" s="666"/>
      <c r="AF36" s="666"/>
      <c r="AG36" s="666"/>
      <c r="AH36" s="666"/>
      <c r="AI36" s="666"/>
      <c r="AJ36" s="666"/>
      <c r="AK36" s="666"/>
      <c r="AL36" s="667">
        <v>100</v>
      </c>
      <c r="AM36" s="668"/>
      <c r="AN36" s="668"/>
      <c r="AO36" s="669"/>
      <c r="AQ36" s="646" t="s">
        <v>310</v>
      </c>
      <c r="AR36" s="647"/>
      <c r="AS36" s="647"/>
      <c r="AT36" s="647"/>
      <c r="AU36" s="647"/>
      <c r="AV36" s="647"/>
      <c r="AW36" s="647"/>
      <c r="AX36" s="647"/>
      <c r="AY36" s="648"/>
      <c r="AZ36" s="620">
        <v>202999</v>
      </c>
      <c r="BA36" s="621"/>
      <c r="BB36" s="621"/>
      <c r="BC36" s="621"/>
      <c r="BD36" s="639"/>
      <c r="BE36" s="639"/>
      <c r="BF36" s="649"/>
      <c r="BG36" s="657" t="s">
        <v>311</v>
      </c>
      <c r="BH36" s="654"/>
      <c r="BI36" s="654"/>
      <c r="BJ36" s="654"/>
      <c r="BK36" s="654"/>
      <c r="BL36" s="654"/>
      <c r="BM36" s="654"/>
      <c r="BN36" s="654"/>
      <c r="BO36" s="654"/>
      <c r="BP36" s="654"/>
      <c r="BQ36" s="654"/>
      <c r="BR36" s="654"/>
      <c r="BS36" s="654"/>
      <c r="BT36" s="654"/>
      <c r="BU36" s="655"/>
      <c r="BV36" s="620">
        <v>380966</v>
      </c>
      <c r="BW36" s="621"/>
      <c r="BX36" s="621"/>
      <c r="BY36" s="621"/>
      <c r="BZ36" s="621"/>
      <c r="CA36" s="621"/>
      <c r="CB36" s="656"/>
      <c r="CD36" s="657" t="s">
        <v>312</v>
      </c>
      <c r="CE36" s="654"/>
      <c r="CF36" s="654"/>
      <c r="CG36" s="654"/>
      <c r="CH36" s="654"/>
      <c r="CI36" s="654"/>
      <c r="CJ36" s="654"/>
      <c r="CK36" s="654"/>
      <c r="CL36" s="654"/>
      <c r="CM36" s="654"/>
      <c r="CN36" s="654"/>
      <c r="CO36" s="654"/>
      <c r="CP36" s="654"/>
      <c r="CQ36" s="655"/>
      <c r="CR36" s="620">
        <v>950679</v>
      </c>
      <c r="CS36" s="621"/>
      <c r="CT36" s="621"/>
      <c r="CU36" s="621"/>
      <c r="CV36" s="621"/>
      <c r="CW36" s="621"/>
      <c r="CX36" s="621"/>
      <c r="CY36" s="622"/>
      <c r="CZ36" s="623">
        <v>9.6999999999999993</v>
      </c>
      <c r="DA36" s="641"/>
      <c r="DB36" s="641"/>
      <c r="DC36" s="642"/>
      <c r="DD36" s="626">
        <v>856036</v>
      </c>
      <c r="DE36" s="621"/>
      <c r="DF36" s="621"/>
      <c r="DG36" s="621"/>
      <c r="DH36" s="621"/>
      <c r="DI36" s="621"/>
      <c r="DJ36" s="621"/>
      <c r="DK36" s="622"/>
      <c r="DL36" s="626">
        <v>745511</v>
      </c>
      <c r="DM36" s="621"/>
      <c r="DN36" s="621"/>
      <c r="DO36" s="621"/>
      <c r="DP36" s="621"/>
      <c r="DQ36" s="621"/>
      <c r="DR36" s="621"/>
      <c r="DS36" s="621"/>
      <c r="DT36" s="621"/>
      <c r="DU36" s="621"/>
      <c r="DV36" s="622"/>
      <c r="DW36" s="643">
        <v>13.1</v>
      </c>
      <c r="DX36" s="644"/>
      <c r="DY36" s="644"/>
      <c r="DZ36" s="644"/>
      <c r="EA36" s="644"/>
      <c r="EB36" s="644"/>
      <c r="EC36" s="645"/>
    </row>
    <row r="37" spans="2:133" ht="11.25" customHeight="1" x14ac:dyDescent="0.15">
      <c r="AQ37" s="646" t="s">
        <v>313</v>
      </c>
      <c r="AR37" s="647"/>
      <c r="AS37" s="647"/>
      <c r="AT37" s="647"/>
      <c r="AU37" s="647"/>
      <c r="AV37" s="647"/>
      <c r="AW37" s="647"/>
      <c r="AX37" s="647"/>
      <c r="AY37" s="648"/>
      <c r="AZ37" s="620" t="s">
        <v>314</v>
      </c>
      <c r="BA37" s="621"/>
      <c r="BB37" s="621"/>
      <c r="BC37" s="621"/>
      <c r="BD37" s="639"/>
      <c r="BE37" s="639"/>
      <c r="BF37" s="649"/>
      <c r="BG37" s="657" t="s">
        <v>315</v>
      </c>
      <c r="BH37" s="654"/>
      <c r="BI37" s="654"/>
      <c r="BJ37" s="654"/>
      <c r="BK37" s="654"/>
      <c r="BL37" s="654"/>
      <c r="BM37" s="654"/>
      <c r="BN37" s="654"/>
      <c r="BO37" s="654"/>
      <c r="BP37" s="654"/>
      <c r="BQ37" s="654"/>
      <c r="BR37" s="654"/>
      <c r="BS37" s="654"/>
      <c r="BT37" s="654"/>
      <c r="BU37" s="655"/>
      <c r="BV37" s="620">
        <v>5005</v>
      </c>
      <c r="BW37" s="621"/>
      <c r="BX37" s="621"/>
      <c r="BY37" s="621"/>
      <c r="BZ37" s="621"/>
      <c r="CA37" s="621"/>
      <c r="CB37" s="656"/>
      <c r="CD37" s="657" t="s">
        <v>316</v>
      </c>
      <c r="CE37" s="654"/>
      <c r="CF37" s="654"/>
      <c r="CG37" s="654"/>
      <c r="CH37" s="654"/>
      <c r="CI37" s="654"/>
      <c r="CJ37" s="654"/>
      <c r="CK37" s="654"/>
      <c r="CL37" s="654"/>
      <c r="CM37" s="654"/>
      <c r="CN37" s="654"/>
      <c r="CO37" s="654"/>
      <c r="CP37" s="654"/>
      <c r="CQ37" s="655"/>
      <c r="CR37" s="620">
        <v>439977</v>
      </c>
      <c r="CS37" s="639"/>
      <c r="CT37" s="639"/>
      <c r="CU37" s="639"/>
      <c r="CV37" s="639"/>
      <c r="CW37" s="639"/>
      <c r="CX37" s="639"/>
      <c r="CY37" s="640"/>
      <c r="CZ37" s="623">
        <v>4.5</v>
      </c>
      <c r="DA37" s="641"/>
      <c r="DB37" s="641"/>
      <c r="DC37" s="642"/>
      <c r="DD37" s="626">
        <v>435691</v>
      </c>
      <c r="DE37" s="639"/>
      <c r="DF37" s="639"/>
      <c r="DG37" s="639"/>
      <c r="DH37" s="639"/>
      <c r="DI37" s="639"/>
      <c r="DJ37" s="639"/>
      <c r="DK37" s="640"/>
      <c r="DL37" s="626">
        <v>356496</v>
      </c>
      <c r="DM37" s="639"/>
      <c r="DN37" s="639"/>
      <c r="DO37" s="639"/>
      <c r="DP37" s="639"/>
      <c r="DQ37" s="639"/>
      <c r="DR37" s="639"/>
      <c r="DS37" s="639"/>
      <c r="DT37" s="639"/>
      <c r="DU37" s="639"/>
      <c r="DV37" s="640"/>
      <c r="DW37" s="643">
        <v>6.3</v>
      </c>
      <c r="DX37" s="644"/>
      <c r="DY37" s="644"/>
      <c r="DZ37" s="644"/>
      <c r="EA37" s="644"/>
      <c r="EB37" s="644"/>
      <c r="EC37" s="645"/>
    </row>
    <row r="38" spans="2:133" ht="11.25" customHeight="1" x14ac:dyDescent="0.15">
      <c r="AQ38" s="646" t="s">
        <v>317</v>
      </c>
      <c r="AR38" s="647"/>
      <c r="AS38" s="647"/>
      <c r="AT38" s="647"/>
      <c r="AU38" s="647"/>
      <c r="AV38" s="647"/>
      <c r="AW38" s="647"/>
      <c r="AX38" s="647"/>
      <c r="AY38" s="648"/>
      <c r="AZ38" s="620" t="s">
        <v>318</v>
      </c>
      <c r="BA38" s="621"/>
      <c r="BB38" s="621"/>
      <c r="BC38" s="621"/>
      <c r="BD38" s="639"/>
      <c r="BE38" s="639"/>
      <c r="BF38" s="649"/>
      <c r="BG38" s="657" t="s">
        <v>319</v>
      </c>
      <c r="BH38" s="654"/>
      <c r="BI38" s="654"/>
      <c r="BJ38" s="654"/>
      <c r="BK38" s="654"/>
      <c r="BL38" s="654"/>
      <c r="BM38" s="654"/>
      <c r="BN38" s="654"/>
      <c r="BO38" s="654"/>
      <c r="BP38" s="654"/>
      <c r="BQ38" s="654"/>
      <c r="BR38" s="654"/>
      <c r="BS38" s="654"/>
      <c r="BT38" s="654"/>
      <c r="BU38" s="655"/>
      <c r="BV38" s="620">
        <v>7958</v>
      </c>
      <c r="BW38" s="621"/>
      <c r="BX38" s="621"/>
      <c r="BY38" s="621"/>
      <c r="BZ38" s="621"/>
      <c r="CA38" s="621"/>
      <c r="CB38" s="656"/>
      <c r="CD38" s="657" t="s">
        <v>320</v>
      </c>
      <c r="CE38" s="654"/>
      <c r="CF38" s="654"/>
      <c r="CG38" s="654"/>
      <c r="CH38" s="654"/>
      <c r="CI38" s="654"/>
      <c r="CJ38" s="654"/>
      <c r="CK38" s="654"/>
      <c r="CL38" s="654"/>
      <c r="CM38" s="654"/>
      <c r="CN38" s="654"/>
      <c r="CO38" s="654"/>
      <c r="CP38" s="654"/>
      <c r="CQ38" s="655"/>
      <c r="CR38" s="620">
        <v>1244244</v>
      </c>
      <c r="CS38" s="621"/>
      <c r="CT38" s="621"/>
      <c r="CU38" s="621"/>
      <c r="CV38" s="621"/>
      <c r="CW38" s="621"/>
      <c r="CX38" s="621"/>
      <c r="CY38" s="622"/>
      <c r="CZ38" s="623">
        <v>12.6</v>
      </c>
      <c r="DA38" s="641"/>
      <c r="DB38" s="641"/>
      <c r="DC38" s="642"/>
      <c r="DD38" s="626">
        <v>1016229</v>
      </c>
      <c r="DE38" s="621"/>
      <c r="DF38" s="621"/>
      <c r="DG38" s="621"/>
      <c r="DH38" s="621"/>
      <c r="DI38" s="621"/>
      <c r="DJ38" s="621"/>
      <c r="DK38" s="622"/>
      <c r="DL38" s="626">
        <v>945790</v>
      </c>
      <c r="DM38" s="621"/>
      <c r="DN38" s="621"/>
      <c r="DO38" s="621"/>
      <c r="DP38" s="621"/>
      <c r="DQ38" s="621"/>
      <c r="DR38" s="621"/>
      <c r="DS38" s="621"/>
      <c r="DT38" s="621"/>
      <c r="DU38" s="621"/>
      <c r="DV38" s="622"/>
      <c r="DW38" s="643">
        <v>16.7</v>
      </c>
      <c r="DX38" s="644"/>
      <c r="DY38" s="644"/>
      <c r="DZ38" s="644"/>
      <c r="EA38" s="644"/>
      <c r="EB38" s="644"/>
      <c r="EC38" s="645"/>
    </row>
    <row r="39" spans="2:133" ht="11.25" customHeight="1" x14ac:dyDescent="0.15">
      <c r="AQ39" s="646" t="s">
        <v>321</v>
      </c>
      <c r="AR39" s="647"/>
      <c r="AS39" s="647"/>
      <c r="AT39" s="647"/>
      <c r="AU39" s="647"/>
      <c r="AV39" s="647"/>
      <c r="AW39" s="647"/>
      <c r="AX39" s="647"/>
      <c r="AY39" s="648"/>
      <c r="AZ39" s="620" t="s">
        <v>318</v>
      </c>
      <c r="BA39" s="621"/>
      <c r="BB39" s="621"/>
      <c r="BC39" s="621"/>
      <c r="BD39" s="639"/>
      <c r="BE39" s="639"/>
      <c r="BF39" s="649"/>
      <c r="BG39" s="650" t="s">
        <v>322</v>
      </c>
      <c r="BH39" s="651"/>
      <c r="BI39" s="651"/>
      <c r="BJ39" s="651"/>
      <c r="BK39" s="651"/>
      <c r="BL39" s="189"/>
      <c r="BM39" s="654" t="s">
        <v>323</v>
      </c>
      <c r="BN39" s="654"/>
      <c r="BO39" s="654"/>
      <c r="BP39" s="654"/>
      <c r="BQ39" s="654"/>
      <c r="BR39" s="654"/>
      <c r="BS39" s="654"/>
      <c r="BT39" s="654"/>
      <c r="BU39" s="655"/>
      <c r="BV39" s="620">
        <v>130</v>
      </c>
      <c r="BW39" s="621"/>
      <c r="BX39" s="621"/>
      <c r="BY39" s="621"/>
      <c r="BZ39" s="621"/>
      <c r="CA39" s="621"/>
      <c r="CB39" s="656"/>
      <c r="CD39" s="657" t="s">
        <v>324</v>
      </c>
      <c r="CE39" s="654"/>
      <c r="CF39" s="654"/>
      <c r="CG39" s="654"/>
      <c r="CH39" s="654"/>
      <c r="CI39" s="654"/>
      <c r="CJ39" s="654"/>
      <c r="CK39" s="654"/>
      <c r="CL39" s="654"/>
      <c r="CM39" s="654"/>
      <c r="CN39" s="654"/>
      <c r="CO39" s="654"/>
      <c r="CP39" s="654"/>
      <c r="CQ39" s="655"/>
      <c r="CR39" s="620">
        <v>1252416</v>
      </c>
      <c r="CS39" s="639"/>
      <c r="CT39" s="639"/>
      <c r="CU39" s="639"/>
      <c r="CV39" s="639"/>
      <c r="CW39" s="639"/>
      <c r="CX39" s="639"/>
      <c r="CY39" s="640"/>
      <c r="CZ39" s="623">
        <v>12.7</v>
      </c>
      <c r="DA39" s="641"/>
      <c r="DB39" s="641"/>
      <c r="DC39" s="642"/>
      <c r="DD39" s="626">
        <v>50000</v>
      </c>
      <c r="DE39" s="639"/>
      <c r="DF39" s="639"/>
      <c r="DG39" s="639"/>
      <c r="DH39" s="639"/>
      <c r="DI39" s="639"/>
      <c r="DJ39" s="639"/>
      <c r="DK39" s="640"/>
      <c r="DL39" s="626" t="s">
        <v>318</v>
      </c>
      <c r="DM39" s="639"/>
      <c r="DN39" s="639"/>
      <c r="DO39" s="639"/>
      <c r="DP39" s="639"/>
      <c r="DQ39" s="639"/>
      <c r="DR39" s="639"/>
      <c r="DS39" s="639"/>
      <c r="DT39" s="639"/>
      <c r="DU39" s="639"/>
      <c r="DV39" s="640"/>
      <c r="DW39" s="643" t="s">
        <v>318</v>
      </c>
      <c r="DX39" s="644"/>
      <c r="DY39" s="644"/>
      <c r="DZ39" s="644"/>
      <c r="EA39" s="644"/>
      <c r="EB39" s="644"/>
      <c r="EC39" s="645"/>
    </row>
    <row r="40" spans="2:133" ht="11.25" customHeight="1" x14ac:dyDescent="0.15">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46" t="s">
        <v>325</v>
      </c>
      <c r="AR40" s="647"/>
      <c r="AS40" s="647"/>
      <c r="AT40" s="647"/>
      <c r="AU40" s="647"/>
      <c r="AV40" s="647"/>
      <c r="AW40" s="647"/>
      <c r="AX40" s="647"/>
      <c r="AY40" s="648"/>
      <c r="AZ40" s="620">
        <v>291208</v>
      </c>
      <c r="BA40" s="621"/>
      <c r="BB40" s="621"/>
      <c r="BC40" s="621"/>
      <c r="BD40" s="639"/>
      <c r="BE40" s="639"/>
      <c r="BF40" s="649"/>
      <c r="BG40" s="650"/>
      <c r="BH40" s="651"/>
      <c r="BI40" s="651"/>
      <c r="BJ40" s="651"/>
      <c r="BK40" s="651"/>
      <c r="BL40" s="189"/>
      <c r="BM40" s="654" t="s">
        <v>326</v>
      </c>
      <c r="BN40" s="654"/>
      <c r="BO40" s="654"/>
      <c r="BP40" s="654"/>
      <c r="BQ40" s="654"/>
      <c r="BR40" s="654"/>
      <c r="BS40" s="654"/>
      <c r="BT40" s="654"/>
      <c r="BU40" s="655"/>
      <c r="BV40" s="620">
        <v>84</v>
      </c>
      <c r="BW40" s="621"/>
      <c r="BX40" s="621"/>
      <c r="BY40" s="621"/>
      <c r="BZ40" s="621"/>
      <c r="CA40" s="621"/>
      <c r="CB40" s="656"/>
      <c r="CD40" s="657" t="s">
        <v>327</v>
      </c>
      <c r="CE40" s="654"/>
      <c r="CF40" s="654"/>
      <c r="CG40" s="654"/>
      <c r="CH40" s="654"/>
      <c r="CI40" s="654"/>
      <c r="CJ40" s="654"/>
      <c r="CK40" s="654"/>
      <c r="CL40" s="654"/>
      <c r="CM40" s="654"/>
      <c r="CN40" s="654"/>
      <c r="CO40" s="654"/>
      <c r="CP40" s="654"/>
      <c r="CQ40" s="655"/>
      <c r="CR40" s="620">
        <v>10000</v>
      </c>
      <c r="CS40" s="621"/>
      <c r="CT40" s="621"/>
      <c r="CU40" s="621"/>
      <c r="CV40" s="621"/>
      <c r="CW40" s="621"/>
      <c r="CX40" s="621"/>
      <c r="CY40" s="622"/>
      <c r="CZ40" s="623">
        <v>0.1</v>
      </c>
      <c r="DA40" s="641"/>
      <c r="DB40" s="641"/>
      <c r="DC40" s="642"/>
      <c r="DD40" s="626" t="s">
        <v>318</v>
      </c>
      <c r="DE40" s="621"/>
      <c r="DF40" s="621"/>
      <c r="DG40" s="621"/>
      <c r="DH40" s="621"/>
      <c r="DI40" s="621"/>
      <c r="DJ40" s="621"/>
      <c r="DK40" s="622"/>
      <c r="DL40" s="626" t="s">
        <v>318</v>
      </c>
      <c r="DM40" s="621"/>
      <c r="DN40" s="621"/>
      <c r="DO40" s="621"/>
      <c r="DP40" s="621"/>
      <c r="DQ40" s="621"/>
      <c r="DR40" s="621"/>
      <c r="DS40" s="621"/>
      <c r="DT40" s="621"/>
      <c r="DU40" s="621"/>
      <c r="DV40" s="622"/>
      <c r="DW40" s="643" t="s">
        <v>318</v>
      </c>
      <c r="DX40" s="644"/>
      <c r="DY40" s="644"/>
      <c r="DZ40" s="644"/>
      <c r="EA40" s="644"/>
      <c r="EB40" s="644"/>
      <c r="EC40" s="645"/>
    </row>
    <row r="41" spans="2:133" ht="11.25" customHeight="1" x14ac:dyDescent="0.15">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58" t="s">
        <v>328</v>
      </c>
      <c r="AR41" s="659"/>
      <c r="AS41" s="659"/>
      <c r="AT41" s="659"/>
      <c r="AU41" s="659"/>
      <c r="AV41" s="659"/>
      <c r="AW41" s="659"/>
      <c r="AX41" s="659"/>
      <c r="AY41" s="660"/>
      <c r="AZ41" s="604">
        <v>750037</v>
      </c>
      <c r="BA41" s="661"/>
      <c r="BB41" s="661"/>
      <c r="BC41" s="661"/>
      <c r="BD41" s="605"/>
      <c r="BE41" s="605"/>
      <c r="BF41" s="662"/>
      <c r="BG41" s="652"/>
      <c r="BH41" s="653"/>
      <c r="BI41" s="653"/>
      <c r="BJ41" s="653"/>
      <c r="BK41" s="653"/>
      <c r="BL41" s="191"/>
      <c r="BM41" s="659" t="s">
        <v>329</v>
      </c>
      <c r="BN41" s="659"/>
      <c r="BO41" s="659"/>
      <c r="BP41" s="659"/>
      <c r="BQ41" s="659"/>
      <c r="BR41" s="659"/>
      <c r="BS41" s="659"/>
      <c r="BT41" s="659"/>
      <c r="BU41" s="660"/>
      <c r="BV41" s="604">
        <v>310</v>
      </c>
      <c r="BW41" s="661"/>
      <c r="BX41" s="661"/>
      <c r="BY41" s="661"/>
      <c r="BZ41" s="661"/>
      <c r="CA41" s="661"/>
      <c r="CB41" s="663"/>
      <c r="CD41" s="657" t="s">
        <v>330</v>
      </c>
      <c r="CE41" s="654"/>
      <c r="CF41" s="654"/>
      <c r="CG41" s="654"/>
      <c r="CH41" s="654"/>
      <c r="CI41" s="654"/>
      <c r="CJ41" s="654"/>
      <c r="CK41" s="654"/>
      <c r="CL41" s="654"/>
      <c r="CM41" s="654"/>
      <c r="CN41" s="654"/>
      <c r="CO41" s="654"/>
      <c r="CP41" s="654"/>
      <c r="CQ41" s="655"/>
      <c r="CR41" s="620" t="s">
        <v>314</v>
      </c>
      <c r="CS41" s="639"/>
      <c r="CT41" s="639"/>
      <c r="CU41" s="639"/>
      <c r="CV41" s="639"/>
      <c r="CW41" s="639"/>
      <c r="CX41" s="639"/>
      <c r="CY41" s="640"/>
      <c r="CZ41" s="623" t="s">
        <v>314</v>
      </c>
      <c r="DA41" s="641"/>
      <c r="DB41" s="641"/>
      <c r="DC41" s="642"/>
      <c r="DD41" s="626" t="s">
        <v>314</v>
      </c>
      <c r="DE41" s="639"/>
      <c r="DF41" s="639"/>
      <c r="DG41" s="639"/>
      <c r="DH41" s="639"/>
      <c r="DI41" s="639"/>
      <c r="DJ41" s="639"/>
      <c r="DK41" s="640"/>
      <c r="DL41" s="627"/>
      <c r="DM41" s="628"/>
      <c r="DN41" s="628"/>
      <c r="DO41" s="628"/>
      <c r="DP41" s="628"/>
      <c r="DQ41" s="628"/>
      <c r="DR41" s="628"/>
      <c r="DS41" s="628"/>
      <c r="DT41" s="628"/>
      <c r="DU41" s="628"/>
      <c r="DV41" s="629"/>
      <c r="DW41" s="630"/>
      <c r="DX41" s="631"/>
      <c r="DY41" s="631"/>
      <c r="DZ41" s="631"/>
      <c r="EA41" s="631"/>
      <c r="EB41" s="631"/>
      <c r="EC41" s="632"/>
    </row>
    <row r="42" spans="2:133" ht="11.25" customHeight="1" x14ac:dyDescent="0.15">
      <c r="B42" s="183" t="s">
        <v>331</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17" t="s">
        <v>332</v>
      </c>
      <c r="CE42" s="618"/>
      <c r="CF42" s="618"/>
      <c r="CG42" s="618"/>
      <c r="CH42" s="618"/>
      <c r="CI42" s="618"/>
      <c r="CJ42" s="618"/>
      <c r="CK42" s="618"/>
      <c r="CL42" s="618"/>
      <c r="CM42" s="618"/>
      <c r="CN42" s="618"/>
      <c r="CO42" s="618"/>
      <c r="CP42" s="618"/>
      <c r="CQ42" s="619"/>
      <c r="CR42" s="620">
        <v>790454</v>
      </c>
      <c r="CS42" s="621"/>
      <c r="CT42" s="621"/>
      <c r="CU42" s="621"/>
      <c r="CV42" s="621"/>
      <c r="CW42" s="621"/>
      <c r="CX42" s="621"/>
      <c r="CY42" s="622"/>
      <c r="CZ42" s="623">
        <v>8</v>
      </c>
      <c r="DA42" s="624"/>
      <c r="DB42" s="624"/>
      <c r="DC42" s="625"/>
      <c r="DD42" s="626">
        <v>275217</v>
      </c>
      <c r="DE42" s="621"/>
      <c r="DF42" s="621"/>
      <c r="DG42" s="621"/>
      <c r="DH42" s="621"/>
      <c r="DI42" s="621"/>
      <c r="DJ42" s="621"/>
      <c r="DK42" s="622"/>
      <c r="DL42" s="627"/>
      <c r="DM42" s="628"/>
      <c r="DN42" s="628"/>
      <c r="DO42" s="628"/>
      <c r="DP42" s="628"/>
      <c r="DQ42" s="628"/>
      <c r="DR42" s="628"/>
      <c r="DS42" s="628"/>
      <c r="DT42" s="628"/>
      <c r="DU42" s="628"/>
      <c r="DV42" s="629"/>
      <c r="DW42" s="630"/>
      <c r="DX42" s="631"/>
      <c r="DY42" s="631"/>
      <c r="DZ42" s="631"/>
      <c r="EA42" s="631"/>
      <c r="EB42" s="631"/>
      <c r="EC42" s="632"/>
    </row>
    <row r="43" spans="2:133" ht="11.25" customHeight="1" x14ac:dyDescent="0.15">
      <c r="B43" s="193" t="s">
        <v>333</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17" t="s">
        <v>334</v>
      </c>
      <c r="CE43" s="618"/>
      <c r="CF43" s="618"/>
      <c r="CG43" s="618"/>
      <c r="CH43" s="618"/>
      <c r="CI43" s="618"/>
      <c r="CJ43" s="618"/>
      <c r="CK43" s="618"/>
      <c r="CL43" s="618"/>
      <c r="CM43" s="618"/>
      <c r="CN43" s="618"/>
      <c r="CO43" s="618"/>
      <c r="CP43" s="618"/>
      <c r="CQ43" s="619"/>
      <c r="CR43" s="620">
        <v>11547</v>
      </c>
      <c r="CS43" s="639"/>
      <c r="CT43" s="639"/>
      <c r="CU43" s="639"/>
      <c r="CV43" s="639"/>
      <c r="CW43" s="639"/>
      <c r="CX43" s="639"/>
      <c r="CY43" s="640"/>
      <c r="CZ43" s="623">
        <v>0.1</v>
      </c>
      <c r="DA43" s="641"/>
      <c r="DB43" s="641"/>
      <c r="DC43" s="642"/>
      <c r="DD43" s="626">
        <v>11547</v>
      </c>
      <c r="DE43" s="639"/>
      <c r="DF43" s="639"/>
      <c r="DG43" s="639"/>
      <c r="DH43" s="639"/>
      <c r="DI43" s="639"/>
      <c r="DJ43" s="639"/>
      <c r="DK43" s="640"/>
      <c r="DL43" s="627"/>
      <c r="DM43" s="628"/>
      <c r="DN43" s="628"/>
      <c r="DO43" s="628"/>
      <c r="DP43" s="628"/>
      <c r="DQ43" s="628"/>
      <c r="DR43" s="628"/>
      <c r="DS43" s="628"/>
      <c r="DT43" s="628"/>
      <c r="DU43" s="628"/>
      <c r="DV43" s="629"/>
      <c r="DW43" s="630"/>
      <c r="DX43" s="631"/>
      <c r="DY43" s="631"/>
      <c r="DZ43" s="631"/>
      <c r="EA43" s="631"/>
      <c r="EB43" s="631"/>
      <c r="EC43" s="632"/>
    </row>
    <row r="44" spans="2:133" ht="11.25" customHeight="1" x14ac:dyDescent="0.15">
      <c r="B44" s="194" t="s">
        <v>335</v>
      </c>
      <c r="CD44" s="633" t="s">
        <v>287</v>
      </c>
      <c r="CE44" s="634"/>
      <c r="CF44" s="617" t="s">
        <v>336</v>
      </c>
      <c r="CG44" s="618"/>
      <c r="CH44" s="618"/>
      <c r="CI44" s="618"/>
      <c r="CJ44" s="618"/>
      <c r="CK44" s="618"/>
      <c r="CL44" s="618"/>
      <c r="CM44" s="618"/>
      <c r="CN44" s="618"/>
      <c r="CO44" s="618"/>
      <c r="CP44" s="618"/>
      <c r="CQ44" s="619"/>
      <c r="CR44" s="620">
        <v>790454</v>
      </c>
      <c r="CS44" s="621"/>
      <c r="CT44" s="621"/>
      <c r="CU44" s="621"/>
      <c r="CV44" s="621"/>
      <c r="CW44" s="621"/>
      <c r="CX44" s="621"/>
      <c r="CY44" s="622"/>
      <c r="CZ44" s="623">
        <v>8</v>
      </c>
      <c r="DA44" s="624"/>
      <c r="DB44" s="624"/>
      <c r="DC44" s="625"/>
      <c r="DD44" s="626">
        <v>275217</v>
      </c>
      <c r="DE44" s="621"/>
      <c r="DF44" s="621"/>
      <c r="DG44" s="621"/>
      <c r="DH44" s="621"/>
      <c r="DI44" s="621"/>
      <c r="DJ44" s="621"/>
      <c r="DK44" s="622"/>
      <c r="DL44" s="627"/>
      <c r="DM44" s="628"/>
      <c r="DN44" s="628"/>
      <c r="DO44" s="628"/>
      <c r="DP44" s="628"/>
      <c r="DQ44" s="628"/>
      <c r="DR44" s="628"/>
      <c r="DS44" s="628"/>
      <c r="DT44" s="628"/>
      <c r="DU44" s="628"/>
      <c r="DV44" s="629"/>
      <c r="DW44" s="630"/>
      <c r="DX44" s="631"/>
      <c r="DY44" s="631"/>
      <c r="DZ44" s="631"/>
      <c r="EA44" s="631"/>
      <c r="EB44" s="631"/>
      <c r="EC44" s="632"/>
    </row>
    <row r="45" spans="2:133" ht="11.25" customHeight="1" x14ac:dyDescent="0.15">
      <c r="CD45" s="635"/>
      <c r="CE45" s="636"/>
      <c r="CF45" s="617" t="s">
        <v>337</v>
      </c>
      <c r="CG45" s="618"/>
      <c r="CH45" s="618"/>
      <c r="CI45" s="618"/>
      <c r="CJ45" s="618"/>
      <c r="CK45" s="618"/>
      <c r="CL45" s="618"/>
      <c r="CM45" s="618"/>
      <c r="CN45" s="618"/>
      <c r="CO45" s="618"/>
      <c r="CP45" s="618"/>
      <c r="CQ45" s="619"/>
      <c r="CR45" s="620">
        <v>227446</v>
      </c>
      <c r="CS45" s="639"/>
      <c r="CT45" s="639"/>
      <c r="CU45" s="639"/>
      <c r="CV45" s="639"/>
      <c r="CW45" s="639"/>
      <c r="CX45" s="639"/>
      <c r="CY45" s="640"/>
      <c r="CZ45" s="623">
        <v>2.2999999999999998</v>
      </c>
      <c r="DA45" s="641"/>
      <c r="DB45" s="641"/>
      <c r="DC45" s="642"/>
      <c r="DD45" s="626">
        <v>7411</v>
      </c>
      <c r="DE45" s="639"/>
      <c r="DF45" s="639"/>
      <c r="DG45" s="639"/>
      <c r="DH45" s="639"/>
      <c r="DI45" s="639"/>
      <c r="DJ45" s="639"/>
      <c r="DK45" s="640"/>
      <c r="DL45" s="627"/>
      <c r="DM45" s="628"/>
      <c r="DN45" s="628"/>
      <c r="DO45" s="628"/>
      <c r="DP45" s="628"/>
      <c r="DQ45" s="628"/>
      <c r="DR45" s="628"/>
      <c r="DS45" s="628"/>
      <c r="DT45" s="628"/>
      <c r="DU45" s="628"/>
      <c r="DV45" s="629"/>
      <c r="DW45" s="630"/>
      <c r="DX45" s="631"/>
      <c r="DY45" s="631"/>
      <c r="DZ45" s="631"/>
      <c r="EA45" s="631"/>
      <c r="EB45" s="631"/>
      <c r="EC45" s="632"/>
    </row>
    <row r="46" spans="2:133" ht="11.25" customHeight="1" x14ac:dyDescent="0.15">
      <c r="CD46" s="635"/>
      <c r="CE46" s="636"/>
      <c r="CF46" s="617" t="s">
        <v>338</v>
      </c>
      <c r="CG46" s="618"/>
      <c r="CH46" s="618"/>
      <c r="CI46" s="618"/>
      <c r="CJ46" s="618"/>
      <c r="CK46" s="618"/>
      <c r="CL46" s="618"/>
      <c r="CM46" s="618"/>
      <c r="CN46" s="618"/>
      <c r="CO46" s="618"/>
      <c r="CP46" s="618"/>
      <c r="CQ46" s="619"/>
      <c r="CR46" s="620">
        <v>546111</v>
      </c>
      <c r="CS46" s="621"/>
      <c r="CT46" s="621"/>
      <c r="CU46" s="621"/>
      <c r="CV46" s="621"/>
      <c r="CW46" s="621"/>
      <c r="CX46" s="621"/>
      <c r="CY46" s="622"/>
      <c r="CZ46" s="623">
        <v>5.6</v>
      </c>
      <c r="DA46" s="624"/>
      <c r="DB46" s="624"/>
      <c r="DC46" s="625"/>
      <c r="DD46" s="626">
        <v>266009</v>
      </c>
      <c r="DE46" s="621"/>
      <c r="DF46" s="621"/>
      <c r="DG46" s="621"/>
      <c r="DH46" s="621"/>
      <c r="DI46" s="621"/>
      <c r="DJ46" s="621"/>
      <c r="DK46" s="622"/>
      <c r="DL46" s="627"/>
      <c r="DM46" s="628"/>
      <c r="DN46" s="628"/>
      <c r="DO46" s="628"/>
      <c r="DP46" s="628"/>
      <c r="DQ46" s="628"/>
      <c r="DR46" s="628"/>
      <c r="DS46" s="628"/>
      <c r="DT46" s="628"/>
      <c r="DU46" s="628"/>
      <c r="DV46" s="629"/>
      <c r="DW46" s="630"/>
      <c r="DX46" s="631"/>
      <c r="DY46" s="631"/>
      <c r="DZ46" s="631"/>
      <c r="EA46" s="631"/>
      <c r="EB46" s="631"/>
      <c r="EC46" s="632"/>
    </row>
    <row r="47" spans="2:133" ht="11.25" customHeight="1" x14ac:dyDescent="0.15">
      <c r="CD47" s="635"/>
      <c r="CE47" s="636"/>
      <c r="CF47" s="617" t="s">
        <v>339</v>
      </c>
      <c r="CG47" s="618"/>
      <c r="CH47" s="618"/>
      <c r="CI47" s="618"/>
      <c r="CJ47" s="618"/>
      <c r="CK47" s="618"/>
      <c r="CL47" s="618"/>
      <c r="CM47" s="618"/>
      <c r="CN47" s="618"/>
      <c r="CO47" s="618"/>
      <c r="CP47" s="618"/>
      <c r="CQ47" s="619"/>
      <c r="CR47" s="620" t="s">
        <v>111</v>
      </c>
      <c r="CS47" s="639"/>
      <c r="CT47" s="639"/>
      <c r="CU47" s="639"/>
      <c r="CV47" s="639"/>
      <c r="CW47" s="639"/>
      <c r="CX47" s="639"/>
      <c r="CY47" s="640"/>
      <c r="CZ47" s="623" t="s">
        <v>111</v>
      </c>
      <c r="DA47" s="641"/>
      <c r="DB47" s="641"/>
      <c r="DC47" s="642"/>
      <c r="DD47" s="626" t="s">
        <v>111</v>
      </c>
      <c r="DE47" s="639"/>
      <c r="DF47" s="639"/>
      <c r="DG47" s="639"/>
      <c r="DH47" s="639"/>
      <c r="DI47" s="639"/>
      <c r="DJ47" s="639"/>
      <c r="DK47" s="640"/>
      <c r="DL47" s="627"/>
      <c r="DM47" s="628"/>
      <c r="DN47" s="628"/>
      <c r="DO47" s="628"/>
      <c r="DP47" s="628"/>
      <c r="DQ47" s="628"/>
      <c r="DR47" s="628"/>
      <c r="DS47" s="628"/>
      <c r="DT47" s="628"/>
      <c r="DU47" s="628"/>
      <c r="DV47" s="629"/>
      <c r="DW47" s="630"/>
      <c r="DX47" s="631"/>
      <c r="DY47" s="631"/>
      <c r="DZ47" s="631"/>
      <c r="EA47" s="631"/>
      <c r="EB47" s="631"/>
      <c r="EC47" s="632"/>
    </row>
    <row r="48" spans="2:133" x14ac:dyDescent="0.15">
      <c r="CD48" s="637"/>
      <c r="CE48" s="638"/>
      <c r="CF48" s="617" t="s">
        <v>340</v>
      </c>
      <c r="CG48" s="618"/>
      <c r="CH48" s="618"/>
      <c r="CI48" s="618"/>
      <c r="CJ48" s="618"/>
      <c r="CK48" s="618"/>
      <c r="CL48" s="618"/>
      <c r="CM48" s="618"/>
      <c r="CN48" s="618"/>
      <c r="CO48" s="618"/>
      <c r="CP48" s="618"/>
      <c r="CQ48" s="619"/>
      <c r="CR48" s="620" t="s">
        <v>111</v>
      </c>
      <c r="CS48" s="621"/>
      <c r="CT48" s="621"/>
      <c r="CU48" s="621"/>
      <c r="CV48" s="621"/>
      <c r="CW48" s="621"/>
      <c r="CX48" s="621"/>
      <c r="CY48" s="622"/>
      <c r="CZ48" s="623" t="s">
        <v>111</v>
      </c>
      <c r="DA48" s="624"/>
      <c r="DB48" s="624"/>
      <c r="DC48" s="625"/>
      <c r="DD48" s="626" t="s">
        <v>111</v>
      </c>
      <c r="DE48" s="621"/>
      <c r="DF48" s="621"/>
      <c r="DG48" s="621"/>
      <c r="DH48" s="621"/>
      <c r="DI48" s="621"/>
      <c r="DJ48" s="621"/>
      <c r="DK48" s="622"/>
      <c r="DL48" s="627"/>
      <c r="DM48" s="628"/>
      <c r="DN48" s="628"/>
      <c r="DO48" s="628"/>
      <c r="DP48" s="628"/>
      <c r="DQ48" s="628"/>
      <c r="DR48" s="628"/>
      <c r="DS48" s="628"/>
      <c r="DT48" s="628"/>
      <c r="DU48" s="628"/>
      <c r="DV48" s="629"/>
      <c r="DW48" s="630"/>
      <c r="DX48" s="631"/>
      <c r="DY48" s="631"/>
      <c r="DZ48" s="631"/>
      <c r="EA48" s="631"/>
      <c r="EB48" s="631"/>
      <c r="EC48" s="632"/>
    </row>
    <row r="49" spans="82:133" ht="11.25" customHeight="1" x14ac:dyDescent="0.15">
      <c r="CD49" s="601" t="s">
        <v>341</v>
      </c>
      <c r="CE49" s="602"/>
      <c r="CF49" s="602"/>
      <c r="CG49" s="602"/>
      <c r="CH49" s="602"/>
      <c r="CI49" s="602"/>
      <c r="CJ49" s="602"/>
      <c r="CK49" s="602"/>
      <c r="CL49" s="602"/>
      <c r="CM49" s="602"/>
      <c r="CN49" s="602"/>
      <c r="CO49" s="602"/>
      <c r="CP49" s="602"/>
      <c r="CQ49" s="603"/>
      <c r="CR49" s="604">
        <v>9837898</v>
      </c>
      <c r="CS49" s="605"/>
      <c r="CT49" s="605"/>
      <c r="CU49" s="605"/>
      <c r="CV49" s="605"/>
      <c r="CW49" s="605"/>
      <c r="CX49" s="605"/>
      <c r="CY49" s="606"/>
      <c r="CZ49" s="607">
        <v>100</v>
      </c>
      <c r="DA49" s="608"/>
      <c r="DB49" s="608"/>
      <c r="DC49" s="609"/>
      <c r="DD49" s="610">
        <v>6353178</v>
      </c>
      <c r="DE49" s="605"/>
      <c r="DF49" s="605"/>
      <c r="DG49" s="605"/>
      <c r="DH49" s="605"/>
      <c r="DI49" s="605"/>
      <c r="DJ49" s="605"/>
      <c r="DK49" s="606"/>
      <c r="DL49" s="611"/>
      <c r="DM49" s="612"/>
      <c r="DN49" s="612"/>
      <c r="DO49" s="612"/>
      <c r="DP49" s="612"/>
      <c r="DQ49" s="612"/>
      <c r="DR49" s="612"/>
      <c r="DS49" s="612"/>
      <c r="DT49" s="612"/>
      <c r="DU49" s="612"/>
      <c r="DV49" s="613"/>
      <c r="DW49" s="614"/>
      <c r="DX49" s="615"/>
      <c r="DY49" s="615"/>
      <c r="DZ49" s="615"/>
      <c r="EA49" s="615"/>
      <c r="EB49" s="615"/>
      <c r="EC49" s="616"/>
    </row>
    <row r="50" spans="82:133" hidden="1" x14ac:dyDescent="0.15"/>
    <row r="51" spans="82:133" hidden="1" x14ac:dyDescent="0.15"/>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70" zoomScaleSheetLayoutView="70" workbookViewId="0"/>
  </sheetViews>
  <sheetFormatPr defaultColWidth="0" defaultRowHeight="13.5" zeroHeight="1" x14ac:dyDescent="0.15"/>
  <cols>
    <col min="1" max="130" width="2.75" style="242" customWidth="1"/>
    <col min="131" max="131" width="1.625" style="242" customWidth="1"/>
    <col min="132" max="16384" width="9" style="242" hidden="1"/>
  </cols>
  <sheetData>
    <row r="1" spans="1:131" s="200" customFormat="1" ht="11.25" customHeight="1" thickBot="1" x14ac:dyDescent="0.2">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x14ac:dyDescent="0.2">
      <c r="A2" s="201" t="s">
        <v>342</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38" t="s">
        <v>343</v>
      </c>
      <c r="DK2" s="1139"/>
      <c r="DL2" s="1139"/>
      <c r="DM2" s="1139"/>
      <c r="DN2" s="1139"/>
      <c r="DO2" s="1140"/>
      <c r="DP2" s="202"/>
      <c r="DQ2" s="1138" t="s">
        <v>344</v>
      </c>
      <c r="DR2" s="1139"/>
      <c r="DS2" s="1139"/>
      <c r="DT2" s="1139"/>
      <c r="DU2" s="1139"/>
      <c r="DV2" s="1139"/>
      <c r="DW2" s="1139"/>
      <c r="DX2" s="1139"/>
      <c r="DY2" s="1139"/>
      <c r="DZ2" s="1140"/>
      <c r="EA2" s="203"/>
    </row>
    <row r="3" spans="1:131" s="200" customFormat="1" ht="11.25" customHeight="1" x14ac:dyDescent="0.15">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x14ac:dyDescent="0.2">
      <c r="A4" s="1092" t="s">
        <v>345</v>
      </c>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1092"/>
      <c r="AQ4" s="1092"/>
      <c r="AR4" s="1092"/>
      <c r="AS4" s="1092"/>
      <c r="AT4" s="1092"/>
      <c r="AU4" s="1092"/>
      <c r="AV4" s="1092"/>
      <c r="AW4" s="1092"/>
      <c r="AX4" s="1092"/>
      <c r="AY4" s="1092"/>
      <c r="AZ4" s="205"/>
      <c r="BA4" s="205"/>
      <c r="BB4" s="205"/>
      <c r="BC4" s="205"/>
      <c r="BD4" s="205"/>
      <c r="BE4" s="206"/>
      <c r="BF4" s="206"/>
      <c r="BG4" s="206"/>
      <c r="BH4" s="206"/>
      <c r="BI4" s="206"/>
      <c r="BJ4" s="206"/>
      <c r="BK4" s="206"/>
      <c r="BL4" s="206"/>
      <c r="BM4" s="206"/>
      <c r="BN4" s="206"/>
      <c r="BO4" s="206"/>
      <c r="BP4" s="206"/>
      <c r="BQ4" s="205" t="s">
        <v>346</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x14ac:dyDescent="0.15">
      <c r="A5" s="1024" t="s">
        <v>347</v>
      </c>
      <c r="B5" s="1025"/>
      <c r="C5" s="1025"/>
      <c r="D5" s="1025"/>
      <c r="E5" s="1025"/>
      <c r="F5" s="1025"/>
      <c r="G5" s="1025"/>
      <c r="H5" s="1025"/>
      <c r="I5" s="1025"/>
      <c r="J5" s="1025"/>
      <c r="K5" s="1025"/>
      <c r="L5" s="1025"/>
      <c r="M5" s="1025"/>
      <c r="N5" s="1025"/>
      <c r="O5" s="1025"/>
      <c r="P5" s="1026"/>
      <c r="Q5" s="1030" t="s">
        <v>348</v>
      </c>
      <c r="R5" s="1031"/>
      <c r="S5" s="1031"/>
      <c r="T5" s="1031"/>
      <c r="U5" s="1032"/>
      <c r="V5" s="1030" t="s">
        <v>349</v>
      </c>
      <c r="W5" s="1031"/>
      <c r="X5" s="1031"/>
      <c r="Y5" s="1031"/>
      <c r="Z5" s="1032"/>
      <c r="AA5" s="1030" t="s">
        <v>350</v>
      </c>
      <c r="AB5" s="1031"/>
      <c r="AC5" s="1031"/>
      <c r="AD5" s="1031"/>
      <c r="AE5" s="1031"/>
      <c r="AF5" s="1141" t="s">
        <v>351</v>
      </c>
      <c r="AG5" s="1031"/>
      <c r="AH5" s="1031"/>
      <c r="AI5" s="1031"/>
      <c r="AJ5" s="1046"/>
      <c r="AK5" s="1031" t="s">
        <v>352</v>
      </c>
      <c r="AL5" s="1031"/>
      <c r="AM5" s="1031"/>
      <c r="AN5" s="1031"/>
      <c r="AO5" s="1032"/>
      <c r="AP5" s="1030" t="s">
        <v>353</v>
      </c>
      <c r="AQ5" s="1031"/>
      <c r="AR5" s="1031"/>
      <c r="AS5" s="1031"/>
      <c r="AT5" s="1032"/>
      <c r="AU5" s="1030" t="s">
        <v>354</v>
      </c>
      <c r="AV5" s="1031"/>
      <c r="AW5" s="1031"/>
      <c r="AX5" s="1031"/>
      <c r="AY5" s="1046"/>
      <c r="AZ5" s="209"/>
      <c r="BA5" s="209"/>
      <c r="BB5" s="209"/>
      <c r="BC5" s="209"/>
      <c r="BD5" s="209"/>
      <c r="BE5" s="210"/>
      <c r="BF5" s="210"/>
      <c r="BG5" s="210"/>
      <c r="BH5" s="210"/>
      <c r="BI5" s="210"/>
      <c r="BJ5" s="210"/>
      <c r="BK5" s="210"/>
      <c r="BL5" s="210"/>
      <c r="BM5" s="210"/>
      <c r="BN5" s="210"/>
      <c r="BO5" s="210"/>
      <c r="BP5" s="210"/>
      <c r="BQ5" s="1024" t="s">
        <v>355</v>
      </c>
      <c r="BR5" s="1025"/>
      <c r="BS5" s="1025"/>
      <c r="BT5" s="1025"/>
      <c r="BU5" s="1025"/>
      <c r="BV5" s="1025"/>
      <c r="BW5" s="1025"/>
      <c r="BX5" s="1025"/>
      <c r="BY5" s="1025"/>
      <c r="BZ5" s="1025"/>
      <c r="CA5" s="1025"/>
      <c r="CB5" s="1025"/>
      <c r="CC5" s="1025"/>
      <c r="CD5" s="1025"/>
      <c r="CE5" s="1025"/>
      <c r="CF5" s="1025"/>
      <c r="CG5" s="1026"/>
      <c r="CH5" s="1030" t="s">
        <v>356</v>
      </c>
      <c r="CI5" s="1031"/>
      <c r="CJ5" s="1031"/>
      <c r="CK5" s="1031"/>
      <c r="CL5" s="1032"/>
      <c r="CM5" s="1030" t="s">
        <v>357</v>
      </c>
      <c r="CN5" s="1031"/>
      <c r="CO5" s="1031"/>
      <c r="CP5" s="1031"/>
      <c r="CQ5" s="1032"/>
      <c r="CR5" s="1030" t="s">
        <v>358</v>
      </c>
      <c r="CS5" s="1031"/>
      <c r="CT5" s="1031"/>
      <c r="CU5" s="1031"/>
      <c r="CV5" s="1032"/>
      <c r="CW5" s="1030" t="s">
        <v>359</v>
      </c>
      <c r="CX5" s="1031"/>
      <c r="CY5" s="1031"/>
      <c r="CZ5" s="1031"/>
      <c r="DA5" s="1032"/>
      <c r="DB5" s="1030" t="s">
        <v>360</v>
      </c>
      <c r="DC5" s="1031"/>
      <c r="DD5" s="1031"/>
      <c r="DE5" s="1031"/>
      <c r="DF5" s="1032"/>
      <c r="DG5" s="1126" t="s">
        <v>361</v>
      </c>
      <c r="DH5" s="1127"/>
      <c r="DI5" s="1127"/>
      <c r="DJ5" s="1127"/>
      <c r="DK5" s="1128"/>
      <c r="DL5" s="1126" t="s">
        <v>362</v>
      </c>
      <c r="DM5" s="1127"/>
      <c r="DN5" s="1127"/>
      <c r="DO5" s="1127"/>
      <c r="DP5" s="1128"/>
      <c r="DQ5" s="1030" t="s">
        <v>363</v>
      </c>
      <c r="DR5" s="1031"/>
      <c r="DS5" s="1031"/>
      <c r="DT5" s="1031"/>
      <c r="DU5" s="1032"/>
      <c r="DV5" s="1030" t="s">
        <v>354</v>
      </c>
      <c r="DW5" s="1031"/>
      <c r="DX5" s="1031"/>
      <c r="DY5" s="1031"/>
      <c r="DZ5" s="1046"/>
      <c r="EA5" s="207"/>
    </row>
    <row r="6" spans="1:131" s="208" customFormat="1" ht="26.25" customHeight="1" thickBot="1" x14ac:dyDescent="0.2">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42"/>
      <c r="AG6" s="1034"/>
      <c r="AH6" s="1034"/>
      <c r="AI6" s="1034"/>
      <c r="AJ6" s="1047"/>
      <c r="AK6" s="1034"/>
      <c r="AL6" s="1034"/>
      <c r="AM6" s="1034"/>
      <c r="AN6" s="1034"/>
      <c r="AO6" s="1035"/>
      <c r="AP6" s="1033"/>
      <c r="AQ6" s="1034"/>
      <c r="AR6" s="1034"/>
      <c r="AS6" s="1034"/>
      <c r="AT6" s="1035"/>
      <c r="AU6" s="1033"/>
      <c r="AV6" s="1034"/>
      <c r="AW6" s="1034"/>
      <c r="AX6" s="1034"/>
      <c r="AY6" s="1047"/>
      <c r="AZ6" s="205"/>
      <c r="BA6" s="205"/>
      <c r="BB6" s="205"/>
      <c r="BC6" s="205"/>
      <c r="BD6" s="205"/>
      <c r="BE6" s="206"/>
      <c r="BF6" s="206"/>
      <c r="BG6" s="206"/>
      <c r="BH6" s="206"/>
      <c r="BI6" s="206"/>
      <c r="BJ6" s="206"/>
      <c r="BK6" s="206"/>
      <c r="BL6" s="206"/>
      <c r="BM6" s="206"/>
      <c r="BN6" s="206"/>
      <c r="BO6" s="206"/>
      <c r="BP6" s="206"/>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29"/>
      <c r="DH6" s="1130"/>
      <c r="DI6" s="1130"/>
      <c r="DJ6" s="1130"/>
      <c r="DK6" s="1131"/>
      <c r="DL6" s="1129"/>
      <c r="DM6" s="1130"/>
      <c r="DN6" s="1130"/>
      <c r="DO6" s="1130"/>
      <c r="DP6" s="1131"/>
      <c r="DQ6" s="1033"/>
      <c r="DR6" s="1034"/>
      <c r="DS6" s="1034"/>
      <c r="DT6" s="1034"/>
      <c r="DU6" s="1035"/>
      <c r="DV6" s="1033"/>
      <c r="DW6" s="1034"/>
      <c r="DX6" s="1034"/>
      <c r="DY6" s="1034"/>
      <c r="DZ6" s="1047"/>
      <c r="EA6" s="207"/>
    </row>
    <row r="7" spans="1:131" s="208" customFormat="1" ht="26.25" customHeight="1" thickTop="1" x14ac:dyDescent="0.15">
      <c r="A7" s="211">
        <v>1</v>
      </c>
      <c r="B7" s="1079" t="s">
        <v>364</v>
      </c>
      <c r="C7" s="1080"/>
      <c r="D7" s="1080"/>
      <c r="E7" s="1080"/>
      <c r="F7" s="1080"/>
      <c r="G7" s="1080"/>
      <c r="H7" s="1080"/>
      <c r="I7" s="1080"/>
      <c r="J7" s="1080"/>
      <c r="K7" s="1080"/>
      <c r="L7" s="1080"/>
      <c r="M7" s="1080"/>
      <c r="N7" s="1080"/>
      <c r="O7" s="1080"/>
      <c r="P7" s="1081"/>
      <c r="Q7" s="1132">
        <v>10347</v>
      </c>
      <c r="R7" s="1133"/>
      <c r="S7" s="1133"/>
      <c r="T7" s="1133"/>
      <c r="U7" s="1133"/>
      <c r="V7" s="1133">
        <v>9849</v>
      </c>
      <c r="W7" s="1133"/>
      <c r="X7" s="1133"/>
      <c r="Y7" s="1133"/>
      <c r="Z7" s="1133"/>
      <c r="AA7" s="1133">
        <v>497</v>
      </c>
      <c r="AB7" s="1133"/>
      <c r="AC7" s="1133"/>
      <c r="AD7" s="1133"/>
      <c r="AE7" s="1134"/>
      <c r="AF7" s="1135">
        <v>422</v>
      </c>
      <c r="AG7" s="1136"/>
      <c r="AH7" s="1136"/>
      <c r="AI7" s="1136"/>
      <c r="AJ7" s="1137"/>
      <c r="AK7" s="1119" t="s">
        <v>534</v>
      </c>
      <c r="AL7" s="1120"/>
      <c r="AM7" s="1120"/>
      <c r="AN7" s="1120"/>
      <c r="AO7" s="1120"/>
      <c r="AP7" s="1120">
        <v>8269</v>
      </c>
      <c r="AQ7" s="1120"/>
      <c r="AR7" s="1120"/>
      <c r="AS7" s="1120"/>
      <c r="AT7" s="1120"/>
      <c r="AU7" s="1121"/>
      <c r="AV7" s="1121"/>
      <c r="AW7" s="1121"/>
      <c r="AX7" s="1121"/>
      <c r="AY7" s="1122"/>
      <c r="AZ7" s="205"/>
      <c r="BA7" s="205"/>
      <c r="BB7" s="205"/>
      <c r="BC7" s="205"/>
      <c r="BD7" s="205"/>
      <c r="BE7" s="206"/>
      <c r="BF7" s="206"/>
      <c r="BG7" s="206"/>
      <c r="BH7" s="206"/>
      <c r="BI7" s="206"/>
      <c r="BJ7" s="206"/>
      <c r="BK7" s="206"/>
      <c r="BL7" s="206"/>
      <c r="BM7" s="206"/>
      <c r="BN7" s="206"/>
      <c r="BO7" s="206"/>
      <c r="BP7" s="206"/>
      <c r="BQ7" s="212">
        <v>1</v>
      </c>
      <c r="BR7" s="213"/>
      <c r="BS7" s="1123" t="s">
        <v>544</v>
      </c>
      <c r="BT7" s="1124"/>
      <c r="BU7" s="1124"/>
      <c r="BV7" s="1124"/>
      <c r="BW7" s="1124"/>
      <c r="BX7" s="1124"/>
      <c r="BY7" s="1124"/>
      <c r="BZ7" s="1124"/>
      <c r="CA7" s="1124"/>
      <c r="CB7" s="1124"/>
      <c r="CC7" s="1124"/>
      <c r="CD7" s="1124"/>
      <c r="CE7" s="1124"/>
      <c r="CF7" s="1124"/>
      <c r="CG7" s="1125"/>
      <c r="CH7" s="1116">
        <v>0</v>
      </c>
      <c r="CI7" s="1117"/>
      <c r="CJ7" s="1117"/>
      <c r="CK7" s="1117"/>
      <c r="CL7" s="1118"/>
      <c r="CM7" s="1116">
        <v>5</v>
      </c>
      <c r="CN7" s="1117"/>
      <c r="CO7" s="1117"/>
      <c r="CP7" s="1117"/>
      <c r="CQ7" s="1118"/>
      <c r="CR7" s="1116">
        <v>3</v>
      </c>
      <c r="CS7" s="1117"/>
      <c r="CT7" s="1117"/>
      <c r="CU7" s="1117"/>
      <c r="CV7" s="1118"/>
      <c r="CW7" s="1116" t="s">
        <v>534</v>
      </c>
      <c r="CX7" s="1117"/>
      <c r="CY7" s="1117"/>
      <c r="CZ7" s="1117"/>
      <c r="DA7" s="1118"/>
      <c r="DB7" s="1116" t="s">
        <v>534</v>
      </c>
      <c r="DC7" s="1117"/>
      <c r="DD7" s="1117"/>
      <c r="DE7" s="1117"/>
      <c r="DF7" s="1118"/>
      <c r="DG7" s="1116" t="s">
        <v>534</v>
      </c>
      <c r="DH7" s="1117"/>
      <c r="DI7" s="1117"/>
      <c r="DJ7" s="1117"/>
      <c r="DK7" s="1118"/>
      <c r="DL7" s="1116" t="s">
        <v>534</v>
      </c>
      <c r="DM7" s="1117"/>
      <c r="DN7" s="1117"/>
      <c r="DO7" s="1117"/>
      <c r="DP7" s="1118"/>
      <c r="DQ7" s="1116" t="s">
        <v>534</v>
      </c>
      <c r="DR7" s="1117"/>
      <c r="DS7" s="1117"/>
      <c r="DT7" s="1117"/>
      <c r="DU7" s="1118"/>
      <c r="DV7" s="1143"/>
      <c r="DW7" s="1144"/>
      <c r="DX7" s="1144"/>
      <c r="DY7" s="1144"/>
      <c r="DZ7" s="1145"/>
      <c r="EA7" s="207"/>
    </row>
    <row r="8" spans="1:131" s="208" customFormat="1" ht="26.25" customHeight="1" x14ac:dyDescent="0.15">
      <c r="A8" s="214">
        <v>2</v>
      </c>
      <c r="B8" s="1066"/>
      <c r="C8" s="1067"/>
      <c r="D8" s="1067"/>
      <c r="E8" s="1067"/>
      <c r="F8" s="1067"/>
      <c r="G8" s="1067"/>
      <c r="H8" s="1067"/>
      <c r="I8" s="1067"/>
      <c r="J8" s="1067"/>
      <c r="K8" s="1067"/>
      <c r="L8" s="1067"/>
      <c r="M8" s="1067"/>
      <c r="N8" s="1067"/>
      <c r="O8" s="1067"/>
      <c r="P8" s="1068"/>
      <c r="Q8" s="1072"/>
      <c r="R8" s="1073"/>
      <c r="S8" s="1073"/>
      <c r="T8" s="1073"/>
      <c r="U8" s="1073"/>
      <c r="V8" s="1073"/>
      <c r="W8" s="1073"/>
      <c r="X8" s="1073"/>
      <c r="Y8" s="1073"/>
      <c r="Z8" s="1073"/>
      <c r="AA8" s="1073"/>
      <c r="AB8" s="1073"/>
      <c r="AC8" s="1073"/>
      <c r="AD8" s="1073"/>
      <c r="AE8" s="1074"/>
      <c r="AF8" s="1048"/>
      <c r="AG8" s="1049"/>
      <c r="AH8" s="1049"/>
      <c r="AI8" s="1049"/>
      <c r="AJ8" s="1050"/>
      <c r="AK8" s="1114"/>
      <c r="AL8" s="1115"/>
      <c r="AM8" s="1115"/>
      <c r="AN8" s="1115"/>
      <c r="AO8" s="1115"/>
      <c r="AP8" s="1115"/>
      <c r="AQ8" s="1115"/>
      <c r="AR8" s="1115"/>
      <c r="AS8" s="1115"/>
      <c r="AT8" s="1115"/>
      <c r="AU8" s="1112"/>
      <c r="AV8" s="1112"/>
      <c r="AW8" s="1112"/>
      <c r="AX8" s="1112"/>
      <c r="AY8" s="1113"/>
      <c r="AZ8" s="205"/>
      <c r="BA8" s="205"/>
      <c r="BB8" s="205"/>
      <c r="BC8" s="205"/>
      <c r="BD8" s="205"/>
      <c r="BE8" s="206"/>
      <c r="BF8" s="206"/>
      <c r="BG8" s="206"/>
      <c r="BH8" s="206"/>
      <c r="BI8" s="206"/>
      <c r="BJ8" s="206"/>
      <c r="BK8" s="206"/>
      <c r="BL8" s="206"/>
      <c r="BM8" s="206"/>
      <c r="BN8" s="206"/>
      <c r="BO8" s="206"/>
      <c r="BP8" s="206"/>
      <c r="BQ8" s="215">
        <v>2</v>
      </c>
      <c r="BR8" s="216" t="s">
        <v>548</v>
      </c>
      <c r="BS8" s="1043" t="s">
        <v>547</v>
      </c>
      <c r="BT8" s="1044"/>
      <c r="BU8" s="1044"/>
      <c r="BV8" s="1044"/>
      <c r="BW8" s="1044"/>
      <c r="BX8" s="1044"/>
      <c r="BY8" s="1044"/>
      <c r="BZ8" s="1044"/>
      <c r="CA8" s="1044"/>
      <c r="CB8" s="1044"/>
      <c r="CC8" s="1044"/>
      <c r="CD8" s="1044"/>
      <c r="CE8" s="1044"/>
      <c r="CF8" s="1044"/>
      <c r="CG8" s="1045"/>
      <c r="CH8" s="1018">
        <v>25</v>
      </c>
      <c r="CI8" s="1019"/>
      <c r="CJ8" s="1019"/>
      <c r="CK8" s="1019"/>
      <c r="CL8" s="1020"/>
      <c r="CM8" s="1018" t="s">
        <v>549</v>
      </c>
      <c r="CN8" s="1019"/>
      <c r="CO8" s="1019"/>
      <c r="CP8" s="1019"/>
      <c r="CQ8" s="1020"/>
      <c r="CR8" s="1018">
        <v>1</v>
      </c>
      <c r="CS8" s="1019"/>
      <c r="CT8" s="1019"/>
      <c r="CU8" s="1019"/>
      <c r="CV8" s="1020"/>
      <c r="CW8" s="1018">
        <v>15</v>
      </c>
      <c r="CX8" s="1019"/>
      <c r="CY8" s="1019"/>
      <c r="CZ8" s="1019"/>
      <c r="DA8" s="1020"/>
      <c r="DB8" s="1018" t="s">
        <v>534</v>
      </c>
      <c r="DC8" s="1019"/>
      <c r="DD8" s="1019"/>
      <c r="DE8" s="1019"/>
      <c r="DF8" s="1020"/>
      <c r="DG8" s="1018">
        <v>643</v>
      </c>
      <c r="DH8" s="1019"/>
      <c r="DI8" s="1019"/>
      <c r="DJ8" s="1019"/>
      <c r="DK8" s="1020"/>
      <c r="DL8" s="1018" t="s">
        <v>534</v>
      </c>
      <c r="DM8" s="1019"/>
      <c r="DN8" s="1019"/>
      <c r="DO8" s="1019"/>
      <c r="DP8" s="1020"/>
      <c r="DQ8" s="1018">
        <v>29</v>
      </c>
      <c r="DR8" s="1019"/>
      <c r="DS8" s="1019"/>
      <c r="DT8" s="1019"/>
      <c r="DU8" s="1020"/>
      <c r="DV8" s="1021"/>
      <c r="DW8" s="1022"/>
      <c r="DX8" s="1022"/>
      <c r="DY8" s="1022"/>
      <c r="DZ8" s="1023"/>
      <c r="EA8" s="207"/>
    </row>
    <row r="9" spans="1:131" s="208" customFormat="1" ht="26.25" customHeight="1" x14ac:dyDescent="0.15">
      <c r="A9" s="214">
        <v>3</v>
      </c>
      <c r="B9" s="1066"/>
      <c r="C9" s="1067"/>
      <c r="D9" s="1067"/>
      <c r="E9" s="1067"/>
      <c r="F9" s="1067"/>
      <c r="G9" s="1067"/>
      <c r="H9" s="1067"/>
      <c r="I9" s="1067"/>
      <c r="J9" s="1067"/>
      <c r="K9" s="1067"/>
      <c r="L9" s="1067"/>
      <c r="M9" s="1067"/>
      <c r="N9" s="1067"/>
      <c r="O9" s="1067"/>
      <c r="P9" s="1068"/>
      <c r="Q9" s="1072"/>
      <c r="R9" s="1073"/>
      <c r="S9" s="1073"/>
      <c r="T9" s="1073"/>
      <c r="U9" s="1073"/>
      <c r="V9" s="1073"/>
      <c r="W9" s="1073"/>
      <c r="X9" s="1073"/>
      <c r="Y9" s="1073"/>
      <c r="Z9" s="1073"/>
      <c r="AA9" s="1073"/>
      <c r="AB9" s="1073"/>
      <c r="AC9" s="1073"/>
      <c r="AD9" s="1073"/>
      <c r="AE9" s="1074"/>
      <c r="AF9" s="1048"/>
      <c r="AG9" s="1049"/>
      <c r="AH9" s="1049"/>
      <c r="AI9" s="1049"/>
      <c r="AJ9" s="1050"/>
      <c r="AK9" s="1114"/>
      <c r="AL9" s="1115"/>
      <c r="AM9" s="1115"/>
      <c r="AN9" s="1115"/>
      <c r="AO9" s="1115"/>
      <c r="AP9" s="1115"/>
      <c r="AQ9" s="1115"/>
      <c r="AR9" s="1115"/>
      <c r="AS9" s="1115"/>
      <c r="AT9" s="1115"/>
      <c r="AU9" s="1112"/>
      <c r="AV9" s="1112"/>
      <c r="AW9" s="1112"/>
      <c r="AX9" s="1112"/>
      <c r="AY9" s="1113"/>
      <c r="AZ9" s="205"/>
      <c r="BA9" s="205"/>
      <c r="BB9" s="205"/>
      <c r="BC9" s="205"/>
      <c r="BD9" s="205"/>
      <c r="BE9" s="206"/>
      <c r="BF9" s="206"/>
      <c r="BG9" s="206"/>
      <c r="BH9" s="206"/>
      <c r="BI9" s="206"/>
      <c r="BJ9" s="206"/>
      <c r="BK9" s="206"/>
      <c r="BL9" s="206"/>
      <c r="BM9" s="206"/>
      <c r="BN9" s="206"/>
      <c r="BO9" s="206"/>
      <c r="BP9" s="206"/>
      <c r="BQ9" s="215">
        <v>3</v>
      </c>
      <c r="BR9" s="216"/>
      <c r="BS9" s="1043" t="s">
        <v>545</v>
      </c>
      <c r="BT9" s="1044"/>
      <c r="BU9" s="1044"/>
      <c r="BV9" s="1044"/>
      <c r="BW9" s="1044"/>
      <c r="BX9" s="1044"/>
      <c r="BY9" s="1044"/>
      <c r="BZ9" s="1044"/>
      <c r="CA9" s="1044"/>
      <c r="CB9" s="1044"/>
      <c r="CC9" s="1044"/>
      <c r="CD9" s="1044"/>
      <c r="CE9" s="1044"/>
      <c r="CF9" s="1044"/>
      <c r="CG9" s="1045"/>
      <c r="CH9" s="1018">
        <v>-1</v>
      </c>
      <c r="CI9" s="1019"/>
      <c r="CJ9" s="1019"/>
      <c r="CK9" s="1019"/>
      <c r="CL9" s="1020"/>
      <c r="CM9" s="1018">
        <v>1835</v>
      </c>
      <c r="CN9" s="1019"/>
      <c r="CO9" s="1019"/>
      <c r="CP9" s="1019"/>
      <c r="CQ9" s="1020"/>
      <c r="CR9" s="1018" t="s">
        <v>534</v>
      </c>
      <c r="CS9" s="1019"/>
      <c r="CT9" s="1019"/>
      <c r="CU9" s="1019"/>
      <c r="CV9" s="1020"/>
      <c r="CW9" s="1018" t="s">
        <v>534</v>
      </c>
      <c r="CX9" s="1019"/>
      <c r="CY9" s="1019"/>
      <c r="CZ9" s="1019"/>
      <c r="DA9" s="1020"/>
      <c r="DB9" s="1018" t="s">
        <v>534</v>
      </c>
      <c r="DC9" s="1019"/>
      <c r="DD9" s="1019"/>
      <c r="DE9" s="1019"/>
      <c r="DF9" s="1020"/>
      <c r="DG9" s="1018" t="s">
        <v>534</v>
      </c>
      <c r="DH9" s="1019"/>
      <c r="DI9" s="1019"/>
      <c r="DJ9" s="1019"/>
      <c r="DK9" s="1020"/>
      <c r="DL9" s="1018" t="s">
        <v>534</v>
      </c>
      <c r="DM9" s="1019"/>
      <c r="DN9" s="1019"/>
      <c r="DO9" s="1019"/>
      <c r="DP9" s="1020"/>
      <c r="DQ9" s="1018" t="s">
        <v>534</v>
      </c>
      <c r="DR9" s="1019"/>
      <c r="DS9" s="1019"/>
      <c r="DT9" s="1019"/>
      <c r="DU9" s="1020"/>
      <c r="DV9" s="1021"/>
      <c r="DW9" s="1022"/>
      <c r="DX9" s="1022"/>
      <c r="DY9" s="1022"/>
      <c r="DZ9" s="1023"/>
      <c r="EA9" s="207"/>
    </row>
    <row r="10" spans="1:131" s="208" customFormat="1" ht="26.25" customHeight="1" x14ac:dyDescent="0.15">
      <c r="A10" s="214">
        <v>4</v>
      </c>
      <c r="B10" s="1066"/>
      <c r="C10" s="1067"/>
      <c r="D10" s="1067"/>
      <c r="E10" s="1067"/>
      <c r="F10" s="1067"/>
      <c r="G10" s="1067"/>
      <c r="H10" s="1067"/>
      <c r="I10" s="1067"/>
      <c r="J10" s="1067"/>
      <c r="K10" s="1067"/>
      <c r="L10" s="1067"/>
      <c r="M10" s="1067"/>
      <c r="N10" s="1067"/>
      <c r="O10" s="1067"/>
      <c r="P10" s="1068"/>
      <c r="Q10" s="1072"/>
      <c r="R10" s="1073"/>
      <c r="S10" s="1073"/>
      <c r="T10" s="1073"/>
      <c r="U10" s="1073"/>
      <c r="V10" s="1073"/>
      <c r="W10" s="1073"/>
      <c r="X10" s="1073"/>
      <c r="Y10" s="1073"/>
      <c r="Z10" s="1073"/>
      <c r="AA10" s="1073"/>
      <c r="AB10" s="1073"/>
      <c r="AC10" s="1073"/>
      <c r="AD10" s="1073"/>
      <c r="AE10" s="1074"/>
      <c r="AF10" s="1048"/>
      <c r="AG10" s="1049"/>
      <c r="AH10" s="1049"/>
      <c r="AI10" s="1049"/>
      <c r="AJ10" s="1050"/>
      <c r="AK10" s="1114"/>
      <c r="AL10" s="1115"/>
      <c r="AM10" s="1115"/>
      <c r="AN10" s="1115"/>
      <c r="AO10" s="1115"/>
      <c r="AP10" s="1115"/>
      <c r="AQ10" s="1115"/>
      <c r="AR10" s="1115"/>
      <c r="AS10" s="1115"/>
      <c r="AT10" s="1115"/>
      <c r="AU10" s="1112"/>
      <c r="AV10" s="1112"/>
      <c r="AW10" s="1112"/>
      <c r="AX10" s="1112"/>
      <c r="AY10" s="1113"/>
      <c r="AZ10" s="205"/>
      <c r="BA10" s="205"/>
      <c r="BB10" s="205"/>
      <c r="BC10" s="205"/>
      <c r="BD10" s="205"/>
      <c r="BE10" s="206"/>
      <c r="BF10" s="206"/>
      <c r="BG10" s="206"/>
      <c r="BH10" s="206"/>
      <c r="BI10" s="206"/>
      <c r="BJ10" s="206"/>
      <c r="BK10" s="206"/>
      <c r="BL10" s="206"/>
      <c r="BM10" s="206"/>
      <c r="BN10" s="206"/>
      <c r="BO10" s="206"/>
      <c r="BP10" s="206"/>
      <c r="BQ10" s="215">
        <v>4</v>
      </c>
      <c r="BR10" s="216"/>
      <c r="BS10" s="1043" t="s">
        <v>546</v>
      </c>
      <c r="BT10" s="1044"/>
      <c r="BU10" s="1044"/>
      <c r="BV10" s="1044"/>
      <c r="BW10" s="1044"/>
      <c r="BX10" s="1044"/>
      <c r="BY10" s="1044"/>
      <c r="BZ10" s="1044"/>
      <c r="CA10" s="1044"/>
      <c r="CB10" s="1044"/>
      <c r="CC10" s="1044"/>
      <c r="CD10" s="1044"/>
      <c r="CE10" s="1044"/>
      <c r="CF10" s="1044"/>
      <c r="CG10" s="1045"/>
      <c r="CH10" s="1018">
        <v>39</v>
      </c>
      <c r="CI10" s="1019"/>
      <c r="CJ10" s="1019"/>
      <c r="CK10" s="1019"/>
      <c r="CL10" s="1020"/>
      <c r="CM10" s="1018">
        <v>910</v>
      </c>
      <c r="CN10" s="1019"/>
      <c r="CO10" s="1019"/>
      <c r="CP10" s="1019"/>
      <c r="CQ10" s="1020"/>
      <c r="CR10" s="1018" t="s">
        <v>534</v>
      </c>
      <c r="CS10" s="1019"/>
      <c r="CT10" s="1019"/>
      <c r="CU10" s="1019"/>
      <c r="CV10" s="1020"/>
      <c r="CW10" s="1018" t="s">
        <v>534</v>
      </c>
      <c r="CX10" s="1019"/>
      <c r="CY10" s="1019"/>
      <c r="CZ10" s="1019"/>
      <c r="DA10" s="1020"/>
      <c r="DB10" s="1018" t="s">
        <v>534</v>
      </c>
      <c r="DC10" s="1019"/>
      <c r="DD10" s="1019"/>
      <c r="DE10" s="1019"/>
      <c r="DF10" s="1020"/>
      <c r="DG10" s="1018" t="s">
        <v>534</v>
      </c>
      <c r="DH10" s="1019"/>
      <c r="DI10" s="1019"/>
      <c r="DJ10" s="1019"/>
      <c r="DK10" s="1020"/>
      <c r="DL10" s="1018" t="s">
        <v>534</v>
      </c>
      <c r="DM10" s="1019"/>
      <c r="DN10" s="1019"/>
      <c r="DO10" s="1019"/>
      <c r="DP10" s="1020"/>
      <c r="DQ10" s="1018" t="s">
        <v>534</v>
      </c>
      <c r="DR10" s="1019"/>
      <c r="DS10" s="1019"/>
      <c r="DT10" s="1019"/>
      <c r="DU10" s="1020"/>
      <c r="DV10" s="1021"/>
      <c r="DW10" s="1022"/>
      <c r="DX10" s="1022"/>
      <c r="DY10" s="1022"/>
      <c r="DZ10" s="1023"/>
      <c r="EA10" s="207"/>
    </row>
    <row r="11" spans="1:131" s="208" customFormat="1" ht="26.25" customHeight="1" x14ac:dyDescent="0.15">
      <c r="A11" s="214">
        <v>5</v>
      </c>
      <c r="B11" s="1066"/>
      <c r="C11" s="1067"/>
      <c r="D11" s="1067"/>
      <c r="E11" s="1067"/>
      <c r="F11" s="1067"/>
      <c r="G11" s="1067"/>
      <c r="H11" s="1067"/>
      <c r="I11" s="1067"/>
      <c r="J11" s="1067"/>
      <c r="K11" s="1067"/>
      <c r="L11" s="1067"/>
      <c r="M11" s="1067"/>
      <c r="N11" s="1067"/>
      <c r="O11" s="1067"/>
      <c r="P11" s="1068"/>
      <c r="Q11" s="1072"/>
      <c r="R11" s="1073"/>
      <c r="S11" s="1073"/>
      <c r="T11" s="1073"/>
      <c r="U11" s="1073"/>
      <c r="V11" s="1073"/>
      <c r="W11" s="1073"/>
      <c r="X11" s="1073"/>
      <c r="Y11" s="1073"/>
      <c r="Z11" s="1073"/>
      <c r="AA11" s="1073"/>
      <c r="AB11" s="1073"/>
      <c r="AC11" s="1073"/>
      <c r="AD11" s="1073"/>
      <c r="AE11" s="1074"/>
      <c r="AF11" s="1048"/>
      <c r="AG11" s="1049"/>
      <c r="AH11" s="1049"/>
      <c r="AI11" s="1049"/>
      <c r="AJ11" s="1050"/>
      <c r="AK11" s="1114"/>
      <c r="AL11" s="1115"/>
      <c r="AM11" s="1115"/>
      <c r="AN11" s="1115"/>
      <c r="AO11" s="1115"/>
      <c r="AP11" s="1115"/>
      <c r="AQ11" s="1115"/>
      <c r="AR11" s="1115"/>
      <c r="AS11" s="1115"/>
      <c r="AT11" s="1115"/>
      <c r="AU11" s="1112"/>
      <c r="AV11" s="1112"/>
      <c r="AW11" s="1112"/>
      <c r="AX11" s="1112"/>
      <c r="AY11" s="1113"/>
      <c r="AZ11" s="205"/>
      <c r="BA11" s="205"/>
      <c r="BB11" s="205"/>
      <c r="BC11" s="205"/>
      <c r="BD11" s="205"/>
      <c r="BE11" s="206"/>
      <c r="BF11" s="206"/>
      <c r="BG11" s="206"/>
      <c r="BH11" s="206"/>
      <c r="BI11" s="206"/>
      <c r="BJ11" s="206"/>
      <c r="BK11" s="206"/>
      <c r="BL11" s="206"/>
      <c r="BM11" s="206"/>
      <c r="BN11" s="206"/>
      <c r="BO11" s="206"/>
      <c r="BP11" s="206"/>
      <c r="BQ11" s="215">
        <v>5</v>
      </c>
      <c r="BR11" s="216"/>
      <c r="BS11" s="1043"/>
      <c r="BT11" s="1044"/>
      <c r="BU11" s="1044"/>
      <c r="BV11" s="1044"/>
      <c r="BW11" s="1044"/>
      <c r="BX11" s="1044"/>
      <c r="BY11" s="1044"/>
      <c r="BZ11" s="1044"/>
      <c r="CA11" s="1044"/>
      <c r="CB11" s="1044"/>
      <c r="CC11" s="1044"/>
      <c r="CD11" s="1044"/>
      <c r="CE11" s="1044"/>
      <c r="CF11" s="1044"/>
      <c r="CG11" s="1045"/>
      <c r="CH11" s="1018"/>
      <c r="CI11" s="1019"/>
      <c r="CJ11" s="1019"/>
      <c r="CK11" s="1019"/>
      <c r="CL11" s="1020"/>
      <c r="CM11" s="1018"/>
      <c r="CN11" s="1019"/>
      <c r="CO11" s="1019"/>
      <c r="CP11" s="1019"/>
      <c r="CQ11" s="1020"/>
      <c r="CR11" s="1018"/>
      <c r="CS11" s="1019"/>
      <c r="CT11" s="1019"/>
      <c r="CU11" s="1019"/>
      <c r="CV11" s="1020"/>
      <c r="CW11" s="1018"/>
      <c r="CX11" s="1019"/>
      <c r="CY11" s="1019"/>
      <c r="CZ11" s="1019"/>
      <c r="DA11" s="1020"/>
      <c r="DB11" s="1018"/>
      <c r="DC11" s="1019"/>
      <c r="DD11" s="1019"/>
      <c r="DE11" s="1019"/>
      <c r="DF11" s="1020"/>
      <c r="DG11" s="1018"/>
      <c r="DH11" s="1019"/>
      <c r="DI11" s="1019"/>
      <c r="DJ11" s="1019"/>
      <c r="DK11" s="1020"/>
      <c r="DL11" s="1018"/>
      <c r="DM11" s="1019"/>
      <c r="DN11" s="1019"/>
      <c r="DO11" s="1019"/>
      <c r="DP11" s="1020"/>
      <c r="DQ11" s="1018"/>
      <c r="DR11" s="1019"/>
      <c r="DS11" s="1019"/>
      <c r="DT11" s="1019"/>
      <c r="DU11" s="1020"/>
      <c r="DV11" s="1021"/>
      <c r="DW11" s="1022"/>
      <c r="DX11" s="1022"/>
      <c r="DY11" s="1022"/>
      <c r="DZ11" s="1023"/>
      <c r="EA11" s="207"/>
    </row>
    <row r="12" spans="1:131" s="208" customFormat="1" ht="26.25" customHeight="1" x14ac:dyDescent="0.15">
      <c r="A12" s="214">
        <v>6</v>
      </c>
      <c r="B12" s="1066"/>
      <c r="C12" s="1067"/>
      <c r="D12" s="1067"/>
      <c r="E12" s="1067"/>
      <c r="F12" s="1067"/>
      <c r="G12" s="1067"/>
      <c r="H12" s="1067"/>
      <c r="I12" s="1067"/>
      <c r="J12" s="1067"/>
      <c r="K12" s="1067"/>
      <c r="L12" s="1067"/>
      <c r="M12" s="1067"/>
      <c r="N12" s="1067"/>
      <c r="O12" s="1067"/>
      <c r="P12" s="1068"/>
      <c r="Q12" s="1072"/>
      <c r="R12" s="1073"/>
      <c r="S12" s="1073"/>
      <c r="T12" s="1073"/>
      <c r="U12" s="1073"/>
      <c r="V12" s="1073"/>
      <c r="W12" s="1073"/>
      <c r="X12" s="1073"/>
      <c r="Y12" s="1073"/>
      <c r="Z12" s="1073"/>
      <c r="AA12" s="1073"/>
      <c r="AB12" s="1073"/>
      <c r="AC12" s="1073"/>
      <c r="AD12" s="1073"/>
      <c r="AE12" s="1074"/>
      <c r="AF12" s="1048"/>
      <c r="AG12" s="1049"/>
      <c r="AH12" s="1049"/>
      <c r="AI12" s="1049"/>
      <c r="AJ12" s="1050"/>
      <c r="AK12" s="1114"/>
      <c r="AL12" s="1115"/>
      <c r="AM12" s="1115"/>
      <c r="AN12" s="1115"/>
      <c r="AO12" s="1115"/>
      <c r="AP12" s="1115"/>
      <c r="AQ12" s="1115"/>
      <c r="AR12" s="1115"/>
      <c r="AS12" s="1115"/>
      <c r="AT12" s="1115"/>
      <c r="AU12" s="1112"/>
      <c r="AV12" s="1112"/>
      <c r="AW12" s="1112"/>
      <c r="AX12" s="1112"/>
      <c r="AY12" s="1113"/>
      <c r="AZ12" s="205"/>
      <c r="BA12" s="205"/>
      <c r="BB12" s="205"/>
      <c r="BC12" s="205"/>
      <c r="BD12" s="205"/>
      <c r="BE12" s="206"/>
      <c r="BF12" s="206"/>
      <c r="BG12" s="206"/>
      <c r="BH12" s="206"/>
      <c r="BI12" s="206"/>
      <c r="BJ12" s="206"/>
      <c r="BK12" s="206"/>
      <c r="BL12" s="206"/>
      <c r="BM12" s="206"/>
      <c r="BN12" s="206"/>
      <c r="BO12" s="206"/>
      <c r="BP12" s="206"/>
      <c r="BQ12" s="215">
        <v>6</v>
      </c>
      <c r="BR12" s="216"/>
      <c r="BS12" s="1043"/>
      <c r="BT12" s="1044"/>
      <c r="BU12" s="1044"/>
      <c r="BV12" s="1044"/>
      <c r="BW12" s="1044"/>
      <c r="BX12" s="1044"/>
      <c r="BY12" s="1044"/>
      <c r="BZ12" s="1044"/>
      <c r="CA12" s="1044"/>
      <c r="CB12" s="1044"/>
      <c r="CC12" s="1044"/>
      <c r="CD12" s="1044"/>
      <c r="CE12" s="1044"/>
      <c r="CF12" s="1044"/>
      <c r="CG12" s="1045"/>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07"/>
    </row>
    <row r="13" spans="1:131" s="208" customFormat="1" ht="26.25" customHeight="1" x14ac:dyDescent="0.15">
      <c r="A13" s="214">
        <v>7</v>
      </c>
      <c r="B13" s="1066"/>
      <c r="C13" s="1067"/>
      <c r="D13" s="1067"/>
      <c r="E13" s="1067"/>
      <c r="F13" s="1067"/>
      <c r="G13" s="1067"/>
      <c r="H13" s="1067"/>
      <c r="I13" s="1067"/>
      <c r="J13" s="1067"/>
      <c r="K13" s="1067"/>
      <c r="L13" s="1067"/>
      <c r="M13" s="1067"/>
      <c r="N13" s="1067"/>
      <c r="O13" s="1067"/>
      <c r="P13" s="1068"/>
      <c r="Q13" s="1072"/>
      <c r="R13" s="1073"/>
      <c r="S13" s="1073"/>
      <c r="T13" s="1073"/>
      <c r="U13" s="1073"/>
      <c r="V13" s="1073"/>
      <c r="W13" s="1073"/>
      <c r="X13" s="1073"/>
      <c r="Y13" s="1073"/>
      <c r="Z13" s="1073"/>
      <c r="AA13" s="1073"/>
      <c r="AB13" s="1073"/>
      <c r="AC13" s="1073"/>
      <c r="AD13" s="1073"/>
      <c r="AE13" s="1074"/>
      <c r="AF13" s="1048"/>
      <c r="AG13" s="1049"/>
      <c r="AH13" s="1049"/>
      <c r="AI13" s="1049"/>
      <c r="AJ13" s="1050"/>
      <c r="AK13" s="1114"/>
      <c r="AL13" s="1115"/>
      <c r="AM13" s="1115"/>
      <c r="AN13" s="1115"/>
      <c r="AO13" s="1115"/>
      <c r="AP13" s="1115"/>
      <c r="AQ13" s="1115"/>
      <c r="AR13" s="1115"/>
      <c r="AS13" s="1115"/>
      <c r="AT13" s="1115"/>
      <c r="AU13" s="1112"/>
      <c r="AV13" s="1112"/>
      <c r="AW13" s="1112"/>
      <c r="AX13" s="1112"/>
      <c r="AY13" s="1113"/>
      <c r="AZ13" s="205"/>
      <c r="BA13" s="205"/>
      <c r="BB13" s="205"/>
      <c r="BC13" s="205"/>
      <c r="BD13" s="205"/>
      <c r="BE13" s="206"/>
      <c r="BF13" s="206"/>
      <c r="BG13" s="206"/>
      <c r="BH13" s="206"/>
      <c r="BI13" s="206"/>
      <c r="BJ13" s="206"/>
      <c r="BK13" s="206"/>
      <c r="BL13" s="206"/>
      <c r="BM13" s="206"/>
      <c r="BN13" s="206"/>
      <c r="BO13" s="206"/>
      <c r="BP13" s="206"/>
      <c r="BQ13" s="215">
        <v>7</v>
      </c>
      <c r="BR13" s="216"/>
      <c r="BS13" s="1043"/>
      <c r="BT13" s="1044"/>
      <c r="BU13" s="1044"/>
      <c r="BV13" s="1044"/>
      <c r="BW13" s="1044"/>
      <c r="BX13" s="1044"/>
      <c r="BY13" s="1044"/>
      <c r="BZ13" s="1044"/>
      <c r="CA13" s="1044"/>
      <c r="CB13" s="1044"/>
      <c r="CC13" s="1044"/>
      <c r="CD13" s="1044"/>
      <c r="CE13" s="1044"/>
      <c r="CF13" s="1044"/>
      <c r="CG13" s="1045"/>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07"/>
    </row>
    <row r="14" spans="1:131" s="208" customFormat="1" ht="26.25" customHeight="1" x14ac:dyDescent="0.15">
      <c r="A14" s="214">
        <v>8</v>
      </c>
      <c r="B14" s="1066"/>
      <c r="C14" s="1067"/>
      <c r="D14" s="1067"/>
      <c r="E14" s="1067"/>
      <c r="F14" s="1067"/>
      <c r="G14" s="1067"/>
      <c r="H14" s="1067"/>
      <c r="I14" s="1067"/>
      <c r="J14" s="1067"/>
      <c r="K14" s="1067"/>
      <c r="L14" s="1067"/>
      <c r="M14" s="1067"/>
      <c r="N14" s="1067"/>
      <c r="O14" s="1067"/>
      <c r="P14" s="1068"/>
      <c r="Q14" s="1072"/>
      <c r="R14" s="1073"/>
      <c r="S14" s="1073"/>
      <c r="T14" s="1073"/>
      <c r="U14" s="1073"/>
      <c r="V14" s="1073"/>
      <c r="W14" s="1073"/>
      <c r="X14" s="1073"/>
      <c r="Y14" s="1073"/>
      <c r="Z14" s="1073"/>
      <c r="AA14" s="1073"/>
      <c r="AB14" s="1073"/>
      <c r="AC14" s="1073"/>
      <c r="AD14" s="1073"/>
      <c r="AE14" s="1074"/>
      <c r="AF14" s="1048"/>
      <c r="AG14" s="1049"/>
      <c r="AH14" s="1049"/>
      <c r="AI14" s="1049"/>
      <c r="AJ14" s="1050"/>
      <c r="AK14" s="1114"/>
      <c r="AL14" s="1115"/>
      <c r="AM14" s="1115"/>
      <c r="AN14" s="1115"/>
      <c r="AO14" s="1115"/>
      <c r="AP14" s="1115"/>
      <c r="AQ14" s="1115"/>
      <c r="AR14" s="1115"/>
      <c r="AS14" s="1115"/>
      <c r="AT14" s="1115"/>
      <c r="AU14" s="1112"/>
      <c r="AV14" s="1112"/>
      <c r="AW14" s="1112"/>
      <c r="AX14" s="1112"/>
      <c r="AY14" s="1113"/>
      <c r="AZ14" s="205"/>
      <c r="BA14" s="205"/>
      <c r="BB14" s="205"/>
      <c r="BC14" s="205"/>
      <c r="BD14" s="205"/>
      <c r="BE14" s="206"/>
      <c r="BF14" s="206"/>
      <c r="BG14" s="206"/>
      <c r="BH14" s="206"/>
      <c r="BI14" s="206"/>
      <c r="BJ14" s="206"/>
      <c r="BK14" s="206"/>
      <c r="BL14" s="206"/>
      <c r="BM14" s="206"/>
      <c r="BN14" s="206"/>
      <c r="BO14" s="206"/>
      <c r="BP14" s="206"/>
      <c r="BQ14" s="215">
        <v>8</v>
      </c>
      <c r="BR14" s="216"/>
      <c r="BS14" s="1043"/>
      <c r="BT14" s="1044"/>
      <c r="BU14" s="1044"/>
      <c r="BV14" s="1044"/>
      <c r="BW14" s="1044"/>
      <c r="BX14" s="1044"/>
      <c r="BY14" s="1044"/>
      <c r="BZ14" s="1044"/>
      <c r="CA14" s="1044"/>
      <c r="CB14" s="1044"/>
      <c r="CC14" s="1044"/>
      <c r="CD14" s="1044"/>
      <c r="CE14" s="1044"/>
      <c r="CF14" s="1044"/>
      <c r="CG14" s="1045"/>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07"/>
    </row>
    <row r="15" spans="1:131" s="208" customFormat="1" ht="26.25" customHeight="1" x14ac:dyDescent="0.15">
      <c r="A15" s="214">
        <v>9</v>
      </c>
      <c r="B15" s="1066"/>
      <c r="C15" s="1067"/>
      <c r="D15" s="1067"/>
      <c r="E15" s="1067"/>
      <c r="F15" s="1067"/>
      <c r="G15" s="1067"/>
      <c r="H15" s="1067"/>
      <c r="I15" s="1067"/>
      <c r="J15" s="1067"/>
      <c r="K15" s="1067"/>
      <c r="L15" s="1067"/>
      <c r="M15" s="1067"/>
      <c r="N15" s="1067"/>
      <c r="O15" s="1067"/>
      <c r="P15" s="1068"/>
      <c r="Q15" s="1072"/>
      <c r="R15" s="1073"/>
      <c r="S15" s="1073"/>
      <c r="T15" s="1073"/>
      <c r="U15" s="1073"/>
      <c r="V15" s="1073"/>
      <c r="W15" s="1073"/>
      <c r="X15" s="1073"/>
      <c r="Y15" s="1073"/>
      <c r="Z15" s="1073"/>
      <c r="AA15" s="1073"/>
      <c r="AB15" s="1073"/>
      <c r="AC15" s="1073"/>
      <c r="AD15" s="1073"/>
      <c r="AE15" s="1074"/>
      <c r="AF15" s="1048"/>
      <c r="AG15" s="1049"/>
      <c r="AH15" s="1049"/>
      <c r="AI15" s="1049"/>
      <c r="AJ15" s="1050"/>
      <c r="AK15" s="1114"/>
      <c r="AL15" s="1115"/>
      <c r="AM15" s="1115"/>
      <c r="AN15" s="1115"/>
      <c r="AO15" s="1115"/>
      <c r="AP15" s="1115"/>
      <c r="AQ15" s="1115"/>
      <c r="AR15" s="1115"/>
      <c r="AS15" s="1115"/>
      <c r="AT15" s="1115"/>
      <c r="AU15" s="1112"/>
      <c r="AV15" s="1112"/>
      <c r="AW15" s="1112"/>
      <c r="AX15" s="1112"/>
      <c r="AY15" s="1113"/>
      <c r="AZ15" s="205"/>
      <c r="BA15" s="205"/>
      <c r="BB15" s="205"/>
      <c r="BC15" s="205"/>
      <c r="BD15" s="205"/>
      <c r="BE15" s="206"/>
      <c r="BF15" s="206"/>
      <c r="BG15" s="206"/>
      <c r="BH15" s="206"/>
      <c r="BI15" s="206"/>
      <c r="BJ15" s="206"/>
      <c r="BK15" s="206"/>
      <c r="BL15" s="206"/>
      <c r="BM15" s="206"/>
      <c r="BN15" s="206"/>
      <c r="BO15" s="206"/>
      <c r="BP15" s="206"/>
      <c r="BQ15" s="215">
        <v>9</v>
      </c>
      <c r="BR15" s="216"/>
      <c r="BS15" s="1043"/>
      <c r="BT15" s="1044"/>
      <c r="BU15" s="1044"/>
      <c r="BV15" s="1044"/>
      <c r="BW15" s="1044"/>
      <c r="BX15" s="1044"/>
      <c r="BY15" s="1044"/>
      <c r="BZ15" s="1044"/>
      <c r="CA15" s="1044"/>
      <c r="CB15" s="1044"/>
      <c r="CC15" s="1044"/>
      <c r="CD15" s="1044"/>
      <c r="CE15" s="1044"/>
      <c r="CF15" s="1044"/>
      <c r="CG15" s="1045"/>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07"/>
    </row>
    <row r="16" spans="1:131" s="208" customFormat="1" ht="26.25" customHeight="1" x14ac:dyDescent="0.15">
      <c r="A16" s="214">
        <v>10</v>
      </c>
      <c r="B16" s="1066"/>
      <c r="C16" s="1067"/>
      <c r="D16" s="1067"/>
      <c r="E16" s="1067"/>
      <c r="F16" s="1067"/>
      <c r="G16" s="1067"/>
      <c r="H16" s="1067"/>
      <c r="I16" s="1067"/>
      <c r="J16" s="1067"/>
      <c r="K16" s="1067"/>
      <c r="L16" s="1067"/>
      <c r="M16" s="1067"/>
      <c r="N16" s="1067"/>
      <c r="O16" s="1067"/>
      <c r="P16" s="1068"/>
      <c r="Q16" s="1072"/>
      <c r="R16" s="1073"/>
      <c r="S16" s="1073"/>
      <c r="T16" s="1073"/>
      <c r="U16" s="1073"/>
      <c r="V16" s="1073"/>
      <c r="W16" s="1073"/>
      <c r="X16" s="1073"/>
      <c r="Y16" s="1073"/>
      <c r="Z16" s="1073"/>
      <c r="AA16" s="1073"/>
      <c r="AB16" s="1073"/>
      <c r="AC16" s="1073"/>
      <c r="AD16" s="1073"/>
      <c r="AE16" s="1074"/>
      <c r="AF16" s="1048"/>
      <c r="AG16" s="1049"/>
      <c r="AH16" s="1049"/>
      <c r="AI16" s="1049"/>
      <c r="AJ16" s="1050"/>
      <c r="AK16" s="1114"/>
      <c r="AL16" s="1115"/>
      <c r="AM16" s="1115"/>
      <c r="AN16" s="1115"/>
      <c r="AO16" s="1115"/>
      <c r="AP16" s="1115"/>
      <c r="AQ16" s="1115"/>
      <c r="AR16" s="1115"/>
      <c r="AS16" s="1115"/>
      <c r="AT16" s="1115"/>
      <c r="AU16" s="1112"/>
      <c r="AV16" s="1112"/>
      <c r="AW16" s="1112"/>
      <c r="AX16" s="1112"/>
      <c r="AY16" s="1113"/>
      <c r="AZ16" s="205"/>
      <c r="BA16" s="205"/>
      <c r="BB16" s="205"/>
      <c r="BC16" s="205"/>
      <c r="BD16" s="205"/>
      <c r="BE16" s="206"/>
      <c r="BF16" s="206"/>
      <c r="BG16" s="206"/>
      <c r="BH16" s="206"/>
      <c r="BI16" s="206"/>
      <c r="BJ16" s="206"/>
      <c r="BK16" s="206"/>
      <c r="BL16" s="206"/>
      <c r="BM16" s="206"/>
      <c r="BN16" s="206"/>
      <c r="BO16" s="206"/>
      <c r="BP16" s="206"/>
      <c r="BQ16" s="215">
        <v>10</v>
      </c>
      <c r="BR16" s="216"/>
      <c r="BS16" s="1043"/>
      <c r="BT16" s="1044"/>
      <c r="BU16" s="1044"/>
      <c r="BV16" s="1044"/>
      <c r="BW16" s="1044"/>
      <c r="BX16" s="1044"/>
      <c r="BY16" s="1044"/>
      <c r="BZ16" s="1044"/>
      <c r="CA16" s="1044"/>
      <c r="CB16" s="1044"/>
      <c r="CC16" s="1044"/>
      <c r="CD16" s="1044"/>
      <c r="CE16" s="1044"/>
      <c r="CF16" s="1044"/>
      <c r="CG16" s="1045"/>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07"/>
    </row>
    <row r="17" spans="1:131" s="208" customFormat="1" ht="26.25" customHeight="1" x14ac:dyDescent="0.15">
      <c r="A17" s="214">
        <v>11</v>
      </c>
      <c r="B17" s="1066"/>
      <c r="C17" s="1067"/>
      <c r="D17" s="1067"/>
      <c r="E17" s="1067"/>
      <c r="F17" s="1067"/>
      <c r="G17" s="1067"/>
      <c r="H17" s="1067"/>
      <c r="I17" s="1067"/>
      <c r="J17" s="1067"/>
      <c r="K17" s="1067"/>
      <c r="L17" s="1067"/>
      <c r="M17" s="1067"/>
      <c r="N17" s="1067"/>
      <c r="O17" s="1067"/>
      <c r="P17" s="1068"/>
      <c r="Q17" s="1072"/>
      <c r="R17" s="1073"/>
      <c r="S17" s="1073"/>
      <c r="T17" s="1073"/>
      <c r="U17" s="1073"/>
      <c r="V17" s="1073"/>
      <c r="W17" s="1073"/>
      <c r="X17" s="1073"/>
      <c r="Y17" s="1073"/>
      <c r="Z17" s="1073"/>
      <c r="AA17" s="1073"/>
      <c r="AB17" s="1073"/>
      <c r="AC17" s="1073"/>
      <c r="AD17" s="1073"/>
      <c r="AE17" s="1074"/>
      <c r="AF17" s="1048"/>
      <c r="AG17" s="1049"/>
      <c r="AH17" s="1049"/>
      <c r="AI17" s="1049"/>
      <c r="AJ17" s="1050"/>
      <c r="AK17" s="1114"/>
      <c r="AL17" s="1115"/>
      <c r="AM17" s="1115"/>
      <c r="AN17" s="1115"/>
      <c r="AO17" s="1115"/>
      <c r="AP17" s="1115"/>
      <c r="AQ17" s="1115"/>
      <c r="AR17" s="1115"/>
      <c r="AS17" s="1115"/>
      <c r="AT17" s="1115"/>
      <c r="AU17" s="1112"/>
      <c r="AV17" s="1112"/>
      <c r="AW17" s="1112"/>
      <c r="AX17" s="1112"/>
      <c r="AY17" s="1113"/>
      <c r="AZ17" s="205"/>
      <c r="BA17" s="205"/>
      <c r="BB17" s="205"/>
      <c r="BC17" s="205"/>
      <c r="BD17" s="205"/>
      <c r="BE17" s="206"/>
      <c r="BF17" s="206"/>
      <c r="BG17" s="206"/>
      <c r="BH17" s="206"/>
      <c r="BI17" s="206"/>
      <c r="BJ17" s="206"/>
      <c r="BK17" s="206"/>
      <c r="BL17" s="206"/>
      <c r="BM17" s="206"/>
      <c r="BN17" s="206"/>
      <c r="BO17" s="206"/>
      <c r="BP17" s="206"/>
      <c r="BQ17" s="215">
        <v>11</v>
      </c>
      <c r="BR17" s="216"/>
      <c r="BS17" s="1043"/>
      <c r="BT17" s="1044"/>
      <c r="BU17" s="1044"/>
      <c r="BV17" s="1044"/>
      <c r="BW17" s="1044"/>
      <c r="BX17" s="1044"/>
      <c r="BY17" s="1044"/>
      <c r="BZ17" s="1044"/>
      <c r="CA17" s="1044"/>
      <c r="CB17" s="1044"/>
      <c r="CC17" s="1044"/>
      <c r="CD17" s="1044"/>
      <c r="CE17" s="1044"/>
      <c r="CF17" s="1044"/>
      <c r="CG17" s="1045"/>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07"/>
    </row>
    <row r="18" spans="1:131" s="208" customFormat="1" ht="26.25" customHeight="1" x14ac:dyDescent="0.15">
      <c r="A18" s="214">
        <v>12</v>
      </c>
      <c r="B18" s="1066"/>
      <c r="C18" s="1067"/>
      <c r="D18" s="1067"/>
      <c r="E18" s="1067"/>
      <c r="F18" s="1067"/>
      <c r="G18" s="1067"/>
      <c r="H18" s="1067"/>
      <c r="I18" s="1067"/>
      <c r="J18" s="1067"/>
      <c r="K18" s="1067"/>
      <c r="L18" s="1067"/>
      <c r="M18" s="1067"/>
      <c r="N18" s="1067"/>
      <c r="O18" s="1067"/>
      <c r="P18" s="1068"/>
      <c r="Q18" s="1072"/>
      <c r="R18" s="1073"/>
      <c r="S18" s="1073"/>
      <c r="T18" s="1073"/>
      <c r="U18" s="1073"/>
      <c r="V18" s="1073"/>
      <c r="W18" s="1073"/>
      <c r="X18" s="1073"/>
      <c r="Y18" s="1073"/>
      <c r="Z18" s="1073"/>
      <c r="AA18" s="1073"/>
      <c r="AB18" s="1073"/>
      <c r="AC18" s="1073"/>
      <c r="AD18" s="1073"/>
      <c r="AE18" s="1074"/>
      <c r="AF18" s="1048"/>
      <c r="AG18" s="1049"/>
      <c r="AH18" s="1049"/>
      <c r="AI18" s="1049"/>
      <c r="AJ18" s="1050"/>
      <c r="AK18" s="1114"/>
      <c r="AL18" s="1115"/>
      <c r="AM18" s="1115"/>
      <c r="AN18" s="1115"/>
      <c r="AO18" s="1115"/>
      <c r="AP18" s="1115"/>
      <c r="AQ18" s="1115"/>
      <c r="AR18" s="1115"/>
      <c r="AS18" s="1115"/>
      <c r="AT18" s="1115"/>
      <c r="AU18" s="1112"/>
      <c r="AV18" s="1112"/>
      <c r="AW18" s="1112"/>
      <c r="AX18" s="1112"/>
      <c r="AY18" s="1113"/>
      <c r="AZ18" s="205"/>
      <c r="BA18" s="205"/>
      <c r="BB18" s="205"/>
      <c r="BC18" s="205"/>
      <c r="BD18" s="205"/>
      <c r="BE18" s="206"/>
      <c r="BF18" s="206"/>
      <c r="BG18" s="206"/>
      <c r="BH18" s="206"/>
      <c r="BI18" s="206"/>
      <c r="BJ18" s="206"/>
      <c r="BK18" s="206"/>
      <c r="BL18" s="206"/>
      <c r="BM18" s="206"/>
      <c r="BN18" s="206"/>
      <c r="BO18" s="206"/>
      <c r="BP18" s="206"/>
      <c r="BQ18" s="215">
        <v>12</v>
      </c>
      <c r="BR18" s="216"/>
      <c r="BS18" s="1043"/>
      <c r="BT18" s="1044"/>
      <c r="BU18" s="1044"/>
      <c r="BV18" s="1044"/>
      <c r="BW18" s="1044"/>
      <c r="BX18" s="1044"/>
      <c r="BY18" s="1044"/>
      <c r="BZ18" s="1044"/>
      <c r="CA18" s="1044"/>
      <c r="CB18" s="1044"/>
      <c r="CC18" s="1044"/>
      <c r="CD18" s="1044"/>
      <c r="CE18" s="1044"/>
      <c r="CF18" s="1044"/>
      <c r="CG18" s="1045"/>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07"/>
    </row>
    <row r="19" spans="1:131" s="208" customFormat="1" ht="26.25" customHeight="1" x14ac:dyDescent="0.15">
      <c r="A19" s="214">
        <v>13</v>
      </c>
      <c r="B19" s="1066"/>
      <c r="C19" s="1067"/>
      <c r="D19" s="1067"/>
      <c r="E19" s="1067"/>
      <c r="F19" s="1067"/>
      <c r="G19" s="1067"/>
      <c r="H19" s="1067"/>
      <c r="I19" s="1067"/>
      <c r="J19" s="1067"/>
      <c r="K19" s="1067"/>
      <c r="L19" s="1067"/>
      <c r="M19" s="1067"/>
      <c r="N19" s="1067"/>
      <c r="O19" s="1067"/>
      <c r="P19" s="1068"/>
      <c r="Q19" s="1072"/>
      <c r="R19" s="1073"/>
      <c r="S19" s="1073"/>
      <c r="T19" s="1073"/>
      <c r="U19" s="1073"/>
      <c r="V19" s="1073"/>
      <c r="W19" s="1073"/>
      <c r="X19" s="1073"/>
      <c r="Y19" s="1073"/>
      <c r="Z19" s="1073"/>
      <c r="AA19" s="1073"/>
      <c r="AB19" s="1073"/>
      <c r="AC19" s="1073"/>
      <c r="AD19" s="1073"/>
      <c r="AE19" s="1074"/>
      <c r="AF19" s="1048"/>
      <c r="AG19" s="1049"/>
      <c r="AH19" s="1049"/>
      <c r="AI19" s="1049"/>
      <c r="AJ19" s="1050"/>
      <c r="AK19" s="1114"/>
      <c r="AL19" s="1115"/>
      <c r="AM19" s="1115"/>
      <c r="AN19" s="1115"/>
      <c r="AO19" s="1115"/>
      <c r="AP19" s="1115"/>
      <c r="AQ19" s="1115"/>
      <c r="AR19" s="1115"/>
      <c r="AS19" s="1115"/>
      <c r="AT19" s="1115"/>
      <c r="AU19" s="1112"/>
      <c r="AV19" s="1112"/>
      <c r="AW19" s="1112"/>
      <c r="AX19" s="1112"/>
      <c r="AY19" s="1113"/>
      <c r="AZ19" s="205"/>
      <c r="BA19" s="205"/>
      <c r="BB19" s="205"/>
      <c r="BC19" s="205"/>
      <c r="BD19" s="205"/>
      <c r="BE19" s="206"/>
      <c r="BF19" s="206"/>
      <c r="BG19" s="206"/>
      <c r="BH19" s="206"/>
      <c r="BI19" s="206"/>
      <c r="BJ19" s="206"/>
      <c r="BK19" s="206"/>
      <c r="BL19" s="206"/>
      <c r="BM19" s="206"/>
      <c r="BN19" s="206"/>
      <c r="BO19" s="206"/>
      <c r="BP19" s="206"/>
      <c r="BQ19" s="215">
        <v>13</v>
      </c>
      <c r="BR19" s="216"/>
      <c r="BS19" s="1043"/>
      <c r="BT19" s="1044"/>
      <c r="BU19" s="1044"/>
      <c r="BV19" s="1044"/>
      <c r="BW19" s="1044"/>
      <c r="BX19" s="1044"/>
      <c r="BY19" s="1044"/>
      <c r="BZ19" s="1044"/>
      <c r="CA19" s="1044"/>
      <c r="CB19" s="1044"/>
      <c r="CC19" s="1044"/>
      <c r="CD19" s="1044"/>
      <c r="CE19" s="1044"/>
      <c r="CF19" s="1044"/>
      <c r="CG19" s="1045"/>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07"/>
    </row>
    <row r="20" spans="1:131" s="208" customFormat="1" ht="26.25" customHeight="1" x14ac:dyDescent="0.15">
      <c r="A20" s="214">
        <v>14</v>
      </c>
      <c r="B20" s="1066"/>
      <c r="C20" s="1067"/>
      <c r="D20" s="1067"/>
      <c r="E20" s="1067"/>
      <c r="F20" s="1067"/>
      <c r="G20" s="1067"/>
      <c r="H20" s="1067"/>
      <c r="I20" s="1067"/>
      <c r="J20" s="1067"/>
      <c r="K20" s="1067"/>
      <c r="L20" s="1067"/>
      <c r="M20" s="1067"/>
      <c r="N20" s="1067"/>
      <c r="O20" s="1067"/>
      <c r="P20" s="1068"/>
      <c r="Q20" s="1072"/>
      <c r="R20" s="1073"/>
      <c r="S20" s="1073"/>
      <c r="T20" s="1073"/>
      <c r="U20" s="1073"/>
      <c r="V20" s="1073"/>
      <c r="W20" s="1073"/>
      <c r="X20" s="1073"/>
      <c r="Y20" s="1073"/>
      <c r="Z20" s="1073"/>
      <c r="AA20" s="1073"/>
      <c r="AB20" s="1073"/>
      <c r="AC20" s="1073"/>
      <c r="AD20" s="1073"/>
      <c r="AE20" s="1074"/>
      <c r="AF20" s="1048"/>
      <c r="AG20" s="1049"/>
      <c r="AH20" s="1049"/>
      <c r="AI20" s="1049"/>
      <c r="AJ20" s="1050"/>
      <c r="AK20" s="1114"/>
      <c r="AL20" s="1115"/>
      <c r="AM20" s="1115"/>
      <c r="AN20" s="1115"/>
      <c r="AO20" s="1115"/>
      <c r="AP20" s="1115"/>
      <c r="AQ20" s="1115"/>
      <c r="AR20" s="1115"/>
      <c r="AS20" s="1115"/>
      <c r="AT20" s="1115"/>
      <c r="AU20" s="1112"/>
      <c r="AV20" s="1112"/>
      <c r="AW20" s="1112"/>
      <c r="AX20" s="1112"/>
      <c r="AY20" s="1113"/>
      <c r="AZ20" s="205"/>
      <c r="BA20" s="205"/>
      <c r="BB20" s="205"/>
      <c r="BC20" s="205"/>
      <c r="BD20" s="205"/>
      <c r="BE20" s="206"/>
      <c r="BF20" s="206"/>
      <c r="BG20" s="206"/>
      <c r="BH20" s="206"/>
      <c r="BI20" s="206"/>
      <c r="BJ20" s="206"/>
      <c r="BK20" s="206"/>
      <c r="BL20" s="206"/>
      <c r="BM20" s="206"/>
      <c r="BN20" s="206"/>
      <c r="BO20" s="206"/>
      <c r="BP20" s="206"/>
      <c r="BQ20" s="215">
        <v>14</v>
      </c>
      <c r="BR20" s="216"/>
      <c r="BS20" s="1043"/>
      <c r="BT20" s="1044"/>
      <c r="BU20" s="1044"/>
      <c r="BV20" s="1044"/>
      <c r="BW20" s="1044"/>
      <c r="BX20" s="1044"/>
      <c r="BY20" s="1044"/>
      <c r="BZ20" s="1044"/>
      <c r="CA20" s="1044"/>
      <c r="CB20" s="1044"/>
      <c r="CC20" s="1044"/>
      <c r="CD20" s="1044"/>
      <c r="CE20" s="1044"/>
      <c r="CF20" s="1044"/>
      <c r="CG20" s="1045"/>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07"/>
    </row>
    <row r="21" spans="1:131" s="208" customFormat="1" ht="26.25" customHeight="1" thickBot="1" x14ac:dyDescent="0.2">
      <c r="A21" s="214">
        <v>15</v>
      </c>
      <c r="B21" s="1066"/>
      <c r="C21" s="1067"/>
      <c r="D21" s="1067"/>
      <c r="E21" s="1067"/>
      <c r="F21" s="1067"/>
      <c r="G21" s="1067"/>
      <c r="H21" s="1067"/>
      <c r="I21" s="1067"/>
      <c r="J21" s="1067"/>
      <c r="K21" s="1067"/>
      <c r="L21" s="1067"/>
      <c r="M21" s="1067"/>
      <c r="N21" s="1067"/>
      <c r="O21" s="1067"/>
      <c r="P21" s="1068"/>
      <c r="Q21" s="1072"/>
      <c r="R21" s="1073"/>
      <c r="S21" s="1073"/>
      <c r="T21" s="1073"/>
      <c r="U21" s="1073"/>
      <c r="V21" s="1073"/>
      <c r="W21" s="1073"/>
      <c r="X21" s="1073"/>
      <c r="Y21" s="1073"/>
      <c r="Z21" s="1073"/>
      <c r="AA21" s="1073"/>
      <c r="AB21" s="1073"/>
      <c r="AC21" s="1073"/>
      <c r="AD21" s="1073"/>
      <c r="AE21" s="1074"/>
      <c r="AF21" s="1048"/>
      <c r="AG21" s="1049"/>
      <c r="AH21" s="1049"/>
      <c r="AI21" s="1049"/>
      <c r="AJ21" s="1050"/>
      <c r="AK21" s="1114"/>
      <c r="AL21" s="1115"/>
      <c r="AM21" s="1115"/>
      <c r="AN21" s="1115"/>
      <c r="AO21" s="1115"/>
      <c r="AP21" s="1115"/>
      <c r="AQ21" s="1115"/>
      <c r="AR21" s="1115"/>
      <c r="AS21" s="1115"/>
      <c r="AT21" s="1115"/>
      <c r="AU21" s="1112"/>
      <c r="AV21" s="1112"/>
      <c r="AW21" s="1112"/>
      <c r="AX21" s="1112"/>
      <c r="AY21" s="1113"/>
      <c r="AZ21" s="205"/>
      <c r="BA21" s="205"/>
      <c r="BB21" s="205"/>
      <c r="BC21" s="205"/>
      <c r="BD21" s="205"/>
      <c r="BE21" s="206"/>
      <c r="BF21" s="206"/>
      <c r="BG21" s="206"/>
      <c r="BH21" s="206"/>
      <c r="BI21" s="206"/>
      <c r="BJ21" s="206"/>
      <c r="BK21" s="206"/>
      <c r="BL21" s="206"/>
      <c r="BM21" s="206"/>
      <c r="BN21" s="206"/>
      <c r="BO21" s="206"/>
      <c r="BP21" s="206"/>
      <c r="BQ21" s="215">
        <v>15</v>
      </c>
      <c r="BR21" s="216"/>
      <c r="BS21" s="1043"/>
      <c r="BT21" s="1044"/>
      <c r="BU21" s="1044"/>
      <c r="BV21" s="1044"/>
      <c r="BW21" s="1044"/>
      <c r="BX21" s="1044"/>
      <c r="BY21" s="1044"/>
      <c r="BZ21" s="1044"/>
      <c r="CA21" s="1044"/>
      <c r="CB21" s="1044"/>
      <c r="CC21" s="1044"/>
      <c r="CD21" s="1044"/>
      <c r="CE21" s="1044"/>
      <c r="CF21" s="1044"/>
      <c r="CG21" s="1045"/>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07"/>
    </row>
    <row r="22" spans="1:131" s="208" customFormat="1" ht="26.25" customHeight="1" x14ac:dyDescent="0.15">
      <c r="A22" s="214">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48"/>
      <c r="AG22" s="1049"/>
      <c r="AH22" s="1049"/>
      <c r="AI22" s="1049"/>
      <c r="AJ22" s="1050"/>
      <c r="AK22" s="1105"/>
      <c r="AL22" s="1106"/>
      <c r="AM22" s="1106"/>
      <c r="AN22" s="1106"/>
      <c r="AO22" s="1106"/>
      <c r="AP22" s="1106"/>
      <c r="AQ22" s="1106"/>
      <c r="AR22" s="1106"/>
      <c r="AS22" s="1106"/>
      <c r="AT22" s="1106"/>
      <c r="AU22" s="1107"/>
      <c r="AV22" s="1107"/>
      <c r="AW22" s="1107"/>
      <c r="AX22" s="1107"/>
      <c r="AY22" s="1108"/>
      <c r="AZ22" s="1064" t="s">
        <v>365</v>
      </c>
      <c r="BA22" s="1064"/>
      <c r="BB22" s="1064"/>
      <c r="BC22" s="1064"/>
      <c r="BD22" s="1065"/>
      <c r="BE22" s="206"/>
      <c r="BF22" s="206"/>
      <c r="BG22" s="206"/>
      <c r="BH22" s="206"/>
      <c r="BI22" s="206"/>
      <c r="BJ22" s="206"/>
      <c r="BK22" s="206"/>
      <c r="BL22" s="206"/>
      <c r="BM22" s="206"/>
      <c r="BN22" s="206"/>
      <c r="BO22" s="206"/>
      <c r="BP22" s="206"/>
      <c r="BQ22" s="215">
        <v>16</v>
      </c>
      <c r="BR22" s="216"/>
      <c r="BS22" s="1043"/>
      <c r="BT22" s="1044"/>
      <c r="BU22" s="1044"/>
      <c r="BV22" s="1044"/>
      <c r="BW22" s="1044"/>
      <c r="BX22" s="1044"/>
      <c r="BY22" s="1044"/>
      <c r="BZ22" s="1044"/>
      <c r="CA22" s="1044"/>
      <c r="CB22" s="1044"/>
      <c r="CC22" s="1044"/>
      <c r="CD22" s="1044"/>
      <c r="CE22" s="1044"/>
      <c r="CF22" s="1044"/>
      <c r="CG22" s="1045"/>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07"/>
    </row>
    <row r="23" spans="1:131" s="208" customFormat="1" ht="26.25" customHeight="1" thickBot="1" x14ac:dyDescent="0.2">
      <c r="A23" s="217" t="s">
        <v>366</v>
      </c>
      <c r="B23" s="973" t="s">
        <v>367</v>
      </c>
      <c r="C23" s="974"/>
      <c r="D23" s="974"/>
      <c r="E23" s="974"/>
      <c r="F23" s="974"/>
      <c r="G23" s="974"/>
      <c r="H23" s="974"/>
      <c r="I23" s="974"/>
      <c r="J23" s="974"/>
      <c r="K23" s="974"/>
      <c r="L23" s="974"/>
      <c r="M23" s="974"/>
      <c r="N23" s="974"/>
      <c r="O23" s="974"/>
      <c r="P23" s="975"/>
      <c r="Q23" s="1097">
        <f>SUM(Q7)</f>
        <v>10347</v>
      </c>
      <c r="R23" s="1098"/>
      <c r="S23" s="1098"/>
      <c r="T23" s="1098"/>
      <c r="U23" s="1098"/>
      <c r="V23" s="1097">
        <f t="shared" ref="V23" si="0">SUM(V7)</f>
        <v>9849</v>
      </c>
      <c r="W23" s="1098"/>
      <c r="X23" s="1098"/>
      <c r="Y23" s="1098"/>
      <c r="Z23" s="1098"/>
      <c r="AA23" s="1097">
        <f t="shared" ref="AA23" si="1">SUM(AA7)</f>
        <v>497</v>
      </c>
      <c r="AB23" s="1098"/>
      <c r="AC23" s="1098"/>
      <c r="AD23" s="1098"/>
      <c r="AE23" s="1098"/>
      <c r="AF23" s="1099">
        <v>422</v>
      </c>
      <c r="AG23" s="1098"/>
      <c r="AH23" s="1098"/>
      <c r="AI23" s="1098"/>
      <c r="AJ23" s="1100"/>
      <c r="AK23" s="1101"/>
      <c r="AL23" s="1102"/>
      <c r="AM23" s="1102"/>
      <c r="AN23" s="1102"/>
      <c r="AO23" s="1102"/>
      <c r="AP23" s="1098">
        <f>SUM(AP7)</f>
        <v>8269</v>
      </c>
      <c r="AQ23" s="1098"/>
      <c r="AR23" s="1098"/>
      <c r="AS23" s="1098"/>
      <c r="AT23" s="1098"/>
      <c r="AU23" s="1103"/>
      <c r="AV23" s="1103"/>
      <c r="AW23" s="1103"/>
      <c r="AX23" s="1103"/>
      <c r="AY23" s="1104"/>
      <c r="AZ23" s="1094" t="s">
        <v>111</v>
      </c>
      <c r="BA23" s="1095"/>
      <c r="BB23" s="1095"/>
      <c r="BC23" s="1095"/>
      <c r="BD23" s="1096"/>
      <c r="BE23" s="206"/>
      <c r="BF23" s="206"/>
      <c r="BG23" s="206"/>
      <c r="BH23" s="206"/>
      <c r="BI23" s="206"/>
      <c r="BJ23" s="206"/>
      <c r="BK23" s="206"/>
      <c r="BL23" s="206"/>
      <c r="BM23" s="206"/>
      <c r="BN23" s="206"/>
      <c r="BO23" s="206"/>
      <c r="BP23" s="206"/>
      <c r="BQ23" s="215">
        <v>17</v>
      </c>
      <c r="BR23" s="216"/>
      <c r="BS23" s="1043"/>
      <c r="BT23" s="1044"/>
      <c r="BU23" s="1044"/>
      <c r="BV23" s="1044"/>
      <c r="BW23" s="1044"/>
      <c r="BX23" s="1044"/>
      <c r="BY23" s="1044"/>
      <c r="BZ23" s="1044"/>
      <c r="CA23" s="1044"/>
      <c r="CB23" s="1044"/>
      <c r="CC23" s="1044"/>
      <c r="CD23" s="1044"/>
      <c r="CE23" s="1044"/>
      <c r="CF23" s="1044"/>
      <c r="CG23" s="1045"/>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07"/>
    </row>
    <row r="24" spans="1:131" s="208" customFormat="1" ht="26.25" customHeight="1" x14ac:dyDescent="0.15">
      <c r="A24" s="1093" t="s">
        <v>368</v>
      </c>
      <c r="B24" s="1093"/>
      <c r="C24" s="1093"/>
      <c r="D24" s="1093"/>
      <c r="E24" s="1093"/>
      <c r="F24" s="1093"/>
      <c r="G24" s="1093"/>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205"/>
      <c r="BA24" s="205"/>
      <c r="BB24" s="205"/>
      <c r="BC24" s="205"/>
      <c r="BD24" s="205"/>
      <c r="BE24" s="206"/>
      <c r="BF24" s="206"/>
      <c r="BG24" s="206"/>
      <c r="BH24" s="206"/>
      <c r="BI24" s="206"/>
      <c r="BJ24" s="206"/>
      <c r="BK24" s="206"/>
      <c r="BL24" s="206"/>
      <c r="BM24" s="206"/>
      <c r="BN24" s="206"/>
      <c r="BO24" s="206"/>
      <c r="BP24" s="206"/>
      <c r="BQ24" s="215">
        <v>18</v>
      </c>
      <c r="BR24" s="216"/>
      <c r="BS24" s="1043"/>
      <c r="BT24" s="1044"/>
      <c r="BU24" s="1044"/>
      <c r="BV24" s="1044"/>
      <c r="BW24" s="1044"/>
      <c r="BX24" s="1044"/>
      <c r="BY24" s="1044"/>
      <c r="BZ24" s="1044"/>
      <c r="CA24" s="1044"/>
      <c r="CB24" s="1044"/>
      <c r="CC24" s="1044"/>
      <c r="CD24" s="1044"/>
      <c r="CE24" s="1044"/>
      <c r="CF24" s="1044"/>
      <c r="CG24" s="1045"/>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07"/>
    </row>
    <row r="25" spans="1:131" s="200" customFormat="1" ht="26.25" customHeight="1" thickBot="1" x14ac:dyDescent="0.2">
      <c r="A25" s="1092" t="s">
        <v>369</v>
      </c>
      <c r="B25" s="1092"/>
      <c r="C25" s="1092"/>
      <c r="D25" s="1092"/>
      <c r="E25" s="1092"/>
      <c r="F25" s="1092"/>
      <c r="G25" s="1092"/>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1092"/>
      <c r="AU25" s="1092"/>
      <c r="AV25" s="1092"/>
      <c r="AW25" s="1092"/>
      <c r="AX25" s="1092"/>
      <c r="AY25" s="1092"/>
      <c r="AZ25" s="1092"/>
      <c r="BA25" s="1092"/>
      <c r="BB25" s="1092"/>
      <c r="BC25" s="1092"/>
      <c r="BD25" s="1092"/>
      <c r="BE25" s="1092"/>
      <c r="BF25" s="1092"/>
      <c r="BG25" s="1092"/>
      <c r="BH25" s="1092"/>
      <c r="BI25" s="1092"/>
      <c r="BJ25" s="205"/>
      <c r="BK25" s="205"/>
      <c r="BL25" s="205"/>
      <c r="BM25" s="205"/>
      <c r="BN25" s="205"/>
      <c r="BO25" s="218"/>
      <c r="BP25" s="218"/>
      <c r="BQ25" s="215">
        <v>19</v>
      </c>
      <c r="BR25" s="216"/>
      <c r="BS25" s="1043"/>
      <c r="BT25" s="1044"/>
      <c r="BU25" s="1044"/>
      <c r="BV25" s="1044"/>
      <c r="BW25" s="1044"/>
      <c r="BX25" s="1044"/>
      <c r="BY25" s="1044"/>
      <c r="BZ25" s="1044"/>
      <c r="CA25" s="1044"/>
      <c r="CB25" s="1044"/>
      <c r="CC25" s="1044"/>
      <c r="CD25" s="1044"/>
      <c r="CE25" s="1044"/>
      <c r="CF25" s="1044"/>
      <c r="CG25" s="1045"/>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199"/>
    </row>
    <row r="26" spans="1:131" s="200" customFormat="1" ht="26.25" customHeight="1" x14ac:dyDescent="0.15">
      <c r="A26" s="1024" t="s">
        <v>347</v>
      </c>
      <c r="B26" s="1025"/>
      <c r="C26" s="1025"/>
      <c r="D26" s="1025"/>
      <c r="E26" s="1025"/>
      <c r="F26" s="1025"/>
      <c r="G26" s="1025"/>
      <c r="H26" s="1025"/>
      <c r="I26" s="1025"/>
      <c r="J26" s="1025"/>
      <c r="K26" s="1025"/>
      <c r="L26" s="1025"/>
      <c r="M26" s="1025"/>
      <c r="N26" s="1025"/>
      <c r="O26" s="1025"/>
      <c r="P26" s="1026"/>
      <c r="Q26" s="1030" t="s">
        <v>370</v>
      </c>
      <c r="R26" s="1031"/>
      <c r="S26" s="1031"/>
      <c r="T26" s="1031"/>
      <c r="U26" s="1032"/>
      <c r="V26" s="1030" t="s">
        <v>371</v>
      </c>
      <c r="W26" s="1031"/>
      <c r="X26" s="1031"/>
      <c r="Y26" s="1031"/>
      <c r="Z26" s="1032"/>
      <c r="AA26" s="1030" t="s">
        <v>372</v>
      </c>
      <c r="AB26" s="1031"/>
      <c r="AC26" s="1031"/>
      <c r="AD26" s="1031"/>
      <c r="AE26" s="1031"/>
      <c r="AF26" s="1088" t="s">
        <v>373</v>
      </c>
      <c r="AG26" s="1037"/>
      <c r="AH26" s="1037"/>
      <c r="AI26" s="1037"/>
      <c r="AJ26" s="1089"/>
      <c r="AK26" s="1031" t="s">
        <v>374</v>
      </c>
      <c r="AL26" s="1031"/>
      <c r="AM26" s="1031"/>
      <c r="AN26" s="1031"/>
      <c r="AO26" s="1032"/>
      <c r="AP26" s="1030" t="s">
        <v>375</v>
      </c>
      <c r="AQ26" s="1031"/>
      <c r="AR26" s="1031"/>
      <c r="AS26" s="1031"/>
      <c r="AT26" s="1032"/>
      <c r="AU26" s="1030" t="s">
        <v>376</v>
      </c>
      <c r="AV26" s="1031"/>
      <c r="AW26" s="1031"/>
      <c r="AX26" s="1031"/>
      <c r="AY26" s="1032"/>
      <c r="AZ26" s="1030" t="s">
        <v>377</v>
      </c>
      <c r="BA26" s="1031"/>
      <c r="BB26" s="1031"/>
      <c r="BC26" s="1031"/>
      <c r="BD26" s="1032"/>
      <c r="BE26" s="1030" t="s">
        <v>354</v>
      </c>
      <c r="BF26" s="1031"/>
      <c r="BG26" s="1031"/>
      <c r="BH26" s="1031"/>
      <c r="BI26" s="1046"/>
      <c r="BJ26" s="205"/>
      <c r="BK26" s="205"/>
      <c r="BL26" s="205"/>
      <c r="BM26" s="205"/>
      <c r="BN26" s="205"/>
      <c r="BO26" s="218"/>
      <c r="BP26" s="218"/>
      <c r="BQ26" s="215">
        <v>20</v>
      </c>
      <c r="BR26" s="216"/>
      <c r="BS26" s="1043"/>
      <c r="BT26" s="1044"/>
      <c r="BU26" s="1044"/>
      <c r="BV26" s="1044"/>
      <c r="BW26" s="1044"/>
      <c r="BX26" s="1044"/>
      <c r="BY26" s="1044"/>
      <c r="BZ26" s="1044"/>
      <c r="CA26" s="1044"/>
      <c r="CB26" s="1044"/>
      <c r="CC26" s="1044"/>
      <c r="CD26" s="1044"/>
      <c r="CE26" s="1044"/>
      <c r="CF26" s="1044"/>
      <c r="CG26" s="1045"/>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199"/>
    </row>
    <row r="27" spans="1:131" s="200" customFormat="1" ht="26.25" customHeight="1" thickBot="1" x14ac:dyDescent="0.2">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90"/>
      <c r="AG27" s="1040"/>
      <c r="AH27" s="1040"/>
      <c r="AI27" s="1040"/>
      <c r="AJ27" s="1091"/>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7"/>
      <c r="BJ27" s="205"/>
      <c r="BK27" s="205"/>
      <c r="BL27" s="205"/>
      <c r="BM27" s="205"/>
      <c r="BN27" s="205"/>
      <c r="BO27" s="218"/>
      <c r="BP27" s="218"/>
      <c r="BQ27" s="215">
        <v>21</v>
      </c>
      <c r="BR27" s="216"/>
      <c r="BS27" s="1043"/>
      <c r="BT27" s="1044"/>
      <c r="BU27" s="1044"/>
      <c r="BV27" s="1044"/>
      <c r="BW27" s="1044"/>
      <c r="BX27" s="1044"/>
      <c r="BY27" s="1044"/>
      <c r="BZ27" s="1044"/>
      <c r="CA27" s="1044"/>
      <c r="CB27" s="1044"/>
      <c r="CC27" s="1044"/>
      <c r="CD27" s="1044"/>
      <c r="CE27" s="1044"/>
      <c r="CF27" s="1044"/>
      <c r="CG27" s="1045"/>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199"/>
    </row>
    <row r="28" spans="1:131" s="200" customFormat="1" ht="26.25" customHeight="1" thickTop="1" x14ac:dyDescent="0.15">
      <c r="A28" s="219">
        <v>1</v>
      </c>
      <c r="B28" s="1079" t="s">
        <v>378</v>
      </c>
      <c r="C28" s="1080"/>
      <c r="D28" s="1080"/>
      <c r="E28" s="1080"/>
      <c r="F28" s="1080"/>
      <c r="G28" s="1080"/>
      <c r="H28" s="1080"/>
      <c r="I28" s="1080"/>
      <c r="J28" s="1080"/>
      <c r="K28" s="1080"/>
      <c r="L28" s="1080"/>
      <c r="M28" s="1080"/>
      <c r="N28" s="1080"/>
      <c r="O28" s="1080"/>
      <c r="P28" s="1081"/>
      <c r="Q28" s="1082">
        <v>4712</v>
      </c>
      <c r="R28" s="1083"/>
      <c r="S28" s="1083"/>
      <c r="T28" s="1083"/>
      <c r="U28" s="1083"/>
      <c r="V28" s="1083">
        <v>4296</v>
      </c>
      <c r="W28" s="1083"/>
      <c r="X28" s="1083"/>
      <c r="Y28" s="1083"/>
      <c r="Z28" s="1083"/>
      <c r="AA28" s="1083">
        <v>416</v>
      </c>
      <c r="AB28" s="1083"/>
      <c r="AC28" s="1083"/>
      <c r="AD28" s="1083"/>
      <c r="AE28" s="1084"/>
      <c r="AF28" s="1085">
        <v>416</v>
      </c>
      <c r="AG28" s="1083"/>
      <c r="AH28" s="1083"/>
      <c r="AI28" s="1083"/>
      <c r="AJ28" s="1086"/>
      <c r="AK28" s="1087">
        <v>238</v>
      </c>
      <c r="AL28" s="1075"/>
      <c r="AM28" s="1075"/>
      <c r="AN28" s="1075"/>
      <c r="AO28" s="1075"/>
      <c r="AP28" s="1075" t="s">
        <v>534</v>
      </c>
      <c r="AQ28" s="1075"/>
      <c r="AR28" s="1075"/>
      <c r="AS28" s="1075"/>
      <c r="AT28" s="1075"/>
      <c r="AU28" s="1075" t="s">
        <v>534</v>
      </c>
      <c r="AV28" s="1075"/>
      <c r="AW28" s="1075"/>
      <c r="AX28" s="1075"/>
      <c r="AY28" s="1075"/>
      <c r="AZ28" s="1076"/>
      <c r="BA28" s="1076"/>
      <c r="BB28" s="1076"/>
      <c r="BC28" s="1076"/>
      <c r="BD28" s="1076"/>
      <c r="BE28" s="1077"/>
      <c r="BF28" s="1077"/>
      <c r="BG28" s="1077"/>
      <c r="BH28" s="1077"/>
      <c r="BI28" s="1078"/>
      <c r="BJ28" s="205"/>
      <c r="BK28" s="205"/>
      <c r="BL28" s="205"/>
      <c r="BM28" s="205"/>
      <c r="BN28" s="205"/>
      <c r="BO28" s="218"/>
      <c r="BP28" s="218"/>
      <c r="BQ28" s="215">
        <v>22</v>
      </c>
      <c r="BR28" s="216"/>
      <c r="BS28" s="1043"/>
      <c r="BT28" s="1044"/>
      <c r="BU28" s="1044"/>
      <c r="BV28" s="1044"/>
      <c r="BW28" s="1044"/>
      <c r="BX28" s="1044"/>
      <c r="BY28" s="1044"/>
      <c r="BZ28" s="1044"/>
      <c r="CA28" s="1044"/>
      <c r="CB28" s="1044"/>
      <c r="CC28" s="1044"/>
      <c r="CD28" s="1044"/>
      <c r="CE28" s="1044"/>
      <c r="CF28" s="1044"/>
      <c r="CG28" s="1045"/>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199"/>
    </row>
    <row r="29" spans="1:131" s="200" customFormat="1" ht="26.25" customHeight="1" x14ac:dyDescent="0.15">
      <c r="A29" s="219">
        <v>2</v>
      </c>
      <c r="B29" s="1066" t="s">
        <v>379</v>
      </c>
      <c r="C29" s="1067"/>
      <c r="D29" s="1067"/>
      <c r="E29" s="1067"/>
      <c r="F29" s="1067"/>
      <c r="G29" s="1067"/>
      <c r="H29" s="1067"/>
      <c r="I29" s="1067"/>
      <c r="J29" s="1067"/>
      <c r="K29" s="1067"/>
      <c r="L29" s="1067"/>
      <c r="M29" s="1067"/>
      <c r="N29" s="1067"/>
      <c r="O29" s="1067"/>
      <c r="P29" s="1068"/>
      <c r="Q29" s="1072">
        <v>2362</v>
      </c>
      <c r="R29" s="1073"/>
      <c r="S29" s="1073"/>
      <c r="T29" s="1073"/>
      <c r="U29" s="1073"/>
      <c r="V29" s="1073">
        <v>2306</v>
      </c>
      <c r="W29" s="1073"/>
      <c r="X29" s="1073"/>
      <c r="Y29" s="1073"/>
      <c r="Z29" s="1073"/>
      <c r="AA29" s="1073">
        <v>56</v>
      </c>
      <c r="AB29" s="1073"/>
      <c r="AC29" s="1073"/>
      <c r="AD29" s="1073"/>
      <c r="AE29" s="1074"/>
      <c r="AF29" s="1048">
        <v>56</v>
      </c>
      <c r="AG29" s="1049"/>
      <c r="AH29" s="1049"/>
      <c r="AI29" s="1049"/>
      <c r="AJ29" s="1050"/>
      <c r="AK29" s="1009">
        <v>224</v>
      </c>
      <c r="AL29" s="1000"/>
      <c r="AM29" s="1000"/>
      <c r="AN29" s="1000"/>
      <c r="AO29" s="1000"/>
      <c r="AP29" s="1000" t="s">
        <v>535</v>
      </c>
      <c r="AQ29" s="1000"/>
      <c r="AR29" s="1000"/>
      <c r="AS29" s="1000"/>
      <c r="AT29" s="1000"/>
      <c r="AU29" s="1000" t="s">
        <v>534</v>
      </c>
      <c r="AV29" s="1000"/>
      <c r="AW29" s="1000"/>
      <c r="AX29" s="1000"/>
      <c r="AY29" s="1000"/>
      <c r="AZ29" s="1071"/>
      <c r="BA29" s="1071"/>
      <c r="BB29" s="1071"/>
      <c r="BC29" s="1071"/>
      <c r="BD29" s="1071"/>
      <c r="BE29" s="1061"/>
      <c r="BF29" s="1061"/>
      <c r="BG29" s="1061"/>
      <c r="BH29" s="1061"/>
      <c r="BI29" s="1062"/>
      <c r="BJ29" s="205"/>
      <c r="BK29" s="205"/>
      <c r="BL29" s="205"/>
      <c r="BM29" s="205"/>
      <c r="BN29" s="205"/>
      <c r="BO29" s="218"/>
      <c r="BP29" s="218"/>
      <c r="BQ29" s="215">
        <v>23</v>
      </c>
      <c r="BR29" s="216"/>
      <c r="BS29" s="1043"/>
      <c r="BT29" s="1044"/>
      <c r="BU29" s="1044"/>
      <c r="BV29" s="1044"/>
      <c r="BW29" s="1044"/>
      <c r="BX29" s="1044"/>
      <c r="BY29" s="1044"/>
      <c r="BZ29" s="1044"/>
      <c r="CA29" s="1044"/>
      <c r="CB29" s="1044"/>
      <c r="CC29" s="1044"/>
      <c r="CD29" s="1044"/>
      <c r="CE29" s="1044"/>
      <c r="CF29" s="1044"/>
      <c r="CG29" s="1045"/>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199"/>
    </row>
    <row r="30" spans="1:131" s="200" customFormat="1" ht="26.25" customHeight="1" x14ac:dyDescent="0.15">
      <c r="A30" s="219">
        <v>3</v>
      </c>
      <c r="B30" s="1066" t="s">
        <v>380</v>
      </c>
      <c r="C30" s="1067"/>
      <c r="D30" s="1067"/>
      <c r="E30" s="1067"/>
      <c r="F30" s="1067"/>
      <c r="G30" s="1067"/>
      <c r="H30" s="1067"/>
      <c r="I30" s="1067"/>
      <c r="J30" s="1067"/>
      <c r="K30" s="1067"/>
      <c r="L30" s="1067"/>
      <c r="M30" s="1067"/>
      <c r="N30" s="1067"/>
      <c r="O30" s="1067"/>
      <c r="P30" s="1068"/>
      <c r="Q30" s="1072">
        <v>16</v>
      </c>
      <c r="R30" s="1073"/>
      <c r="S30" s="1073"/>
      <c r="T30" s="1073"/>
      <c r="U30" s="1073"/>
      <c r="V30" s="1073">
        <v>14</v>
      </c>
      <c r="W30" s="1073"/>
      <c r="X30" s="1073"/>
      <c r="Y30" s="1073"/>
      <c r="Z30" s="1073"/>
      <c r="AA30" s="1073">
        <v>2</v>
      </c>
      <c r="AB30" s="1073"/>
      <c r="AC30" s="1073"/>
      <c r="AD30" s="1073"/>
      <c r="AE30" s="1074"/>
      <c r="AF30" s="1048">
        <v>2</v>
      </c>
      <c r="AG30" s="1049"/>
      <c r="AH30" s="1049"/>
      <c r="AI30" s="1049"/>
      <c r="AJ30" s="1050"/>
      <c r="AK30" s="1009" t="s">
        <v>534</v>
      </c>
      <c r="AL30" s="1000"/>
      <c r="AM30" s="1000"/>
      <c r="AN30" s="1000"/>
      <c r="AO30" s="1000"/>
      <c r="AP30" s="1000" t="s">
        <v>536</v>
      </c>
      <c r="AQ30" s="1000"/>
      <c r="AR30" s="1000"/>
      <c r="AS30" s="1000"/>
      <c r="AT30" s="1000"/>
      <c r="AU30" s="1000" t="s">
        <v>537</v>
      </c>
      <c r="AV30" s="1000"/>
      <c r="AW30" s="1000"/>
      <c r="AX30" s="1000"/>
      <c r="AY30" s="1000"/>
      <c r="AZ30" s="1071"/>
      <c r="BA30" s="1071"/>
      <c r="BB30" s="1071"/>
      <c r="BC30" s="1071"/>
      <c r="BD30" s="1071"/>
      <c r="BE30" s="1061"/>
      <c r="BF30" s="1061"/>
      <c r="BG30" s="1061"/>
      <c r="BH30" s="1061"/>
      <c r="BI30" s="1062"/>
      <c r="BJ30" s="205"/>
      <c r="BK30" s="205"/>
      <c r="BL30" s="205"/>
      <c r="BM30" s="205"/>
      <c r="BN30" s="205"/>
      <c r="BO30" s="218"/>
      <c r="BP30" s="218"/>
      <c r="BQ30" s="215">
        <v>24</v>
      </c>
      <c r="BR30" s="216"/>
      <c r="BS30" s="1043"/>
      <c r="BT30" s="1044"/>
      <c r="BU30" s="1044"/>
      <c r="BV30" s="1044"/>
      <c r="BW30" s="1044"/>
      <c r="BX30" s="1044"/>
      <c r="BY30" s="1044"/>
      <c r="BZ30" s="1044"/>
      <c r="CA30" s="1044"/>
      <c r="CB30" s="1044"/>
      <c r="CC30" s="1044"/>
      <c r="CD30" s="1044"/>
      <c r="CE30" s="1044"/>
      <c r="CF30" s="1044"/>
      <c r="CG30" s="1045"/>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199"/>
    </row>
    <row r="31" spans="1:131" s="200" customFormat="1" ht="26.25" customHeight="1" x14ac:dyDescent="0.15">
      <c r="A31" s="219">
        <v>4</v>
      </c>
      <c r="B31" s="1066" t="s">
        <v>381</v>
      </c>
      <c r="C31" s="1067"/>
      <c r="D31" s="1067"/>
      <c r="E31" s="1067"/>
      <c r="F31" s="1067"/>
      <c r="G31" s="1067"/>
      <c r="H31" s="1067"/>
      <c r="I31" s="1067"/>
      <c r="J31" s="1067"/>
      <c r="K31" s="1067"/>
      <c r="L31" s="1067"/>
      <c r="M31" s="1067"/>
      <c r="N31" s="1067"/>
      <c r="O31" s="1067"/>
      <c r="P31" s="1068"/>
      <c r="Q31" s="1072">
        <v>378</v>
      </c>
      <c r="R31" s="1073"/>
      <c r="S31" s="1073"/>
      <c r="T31" s="1073"/>
      <c r="U31" s="1073"/>
      <c r="V31" s="1073">
        <v>372</v>
      </c>
      <c r="W31" s="1073"/>
      <c r="X31" s="1073"/>
      <c r="Y31" s="1073"/>
      <c r="Z31" s="1073"/>
      <c r="AA31" s="1073">
        <v>6</v>
      </c>
      <c r="AB31" s="1073"/>
      <c r="AC31" s="1073"/>
      <c r="AD31" s="1073"/>
      <c r="AE31" s="1074"/>
      <c r="AF31" s="1048">
        <v>6</v>
      </c>
      <c r="AG31" s="1049"/>
      <c r="AH31" s="1049"/>
      <c r="AI31" s="1049"/>
      <c r="AJ31" s="1050"/>
      <c r="AK31" s="1009">
        <v>80</v>
      </c>
      <c r="AL31" s="1000"/>
      <c r="AM31" s="1000"/>
      <c r="AN31" s="1000"/>
      <c r="AO31" s="1000"/>
      <c r="AP31" s="1000" t="s">
        <v>534</v>
      </c>
      <c r="AQ31" s="1000"/>
      <c r="AR31" s="1000"/>
      <c r="AS31" s="1000"/>
      <c r="AT31" s="1000"/>
      <c r="AU31" s="1000" t="s">
        <v>534</v>
      </c>
      <c r="AV31" s="1000"/>
      <c r="AW31" s="1000"/>
      <c r="AX31" s="1000"/>
      <c r="AY31" s="1000"/>
      <c r="AZ31" s="1071"/>
      <c r="BA31" s="1071"/>
      <c r="BB31" s="1071"/>
      <c r="BC31" s="1071"/>
      <c r="BD31" s="1071"/>
      <c r="BE31" s="1061"/>
      <c r="BF31" s="1061"/>
      <c r="BG31" s="1061"/>
      <c r="BH31" s="1061"/>
      <c r="BI31" s="1062"/>
      <c r="BJ31" s="205"/>
      <c r="BK31" s="205"/>
      <c r="BL31" s="205"/>
      <c r="BM31" s="205"/>
      <c r="BN31" s="205"/>
      <c r="BO31" s="218"/>
      <c r="BP31" s="218"/>
      <c r="BQ31" s="215">
        <v>25</v>
      </c>
      <c r="BR31" s="216"/>
      <c r="BS31" s="1043"/>
      <c r="BT31" s="1044"/>
      <c r="BU31" s="1044"/>
      <c r="BV31" s="1044"/>
      <c r="BW31" s="1044"/>
      <c r="BX31" s="1044"/>
      <c r="BY31" s="1044"/>
      <c r="BZ31" s="1044"/>
      <c r="CA31" s="1044"/>
      <c r="CB31" s="1044"/>
      <c r="CC31" s="1044"/>
      <c r="CD31" s="1044"/>
      <c r="CE31" s="1044"/>
      <c r="CF31" s="1044"/>
      <c r="CG31" s="1045"/>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199"/>
    </row>
    <row r="32" spans="1:131" s="200" customFormat="1" ht="26.25" customHeight="1" x14ac:dyDescent="0.15">
      <c r="A32" s="219">
        <v>5</v>
      </c>
      <c r="B32" s="1066" t="s">
        <v>382</v>
      </c>
      <c r="C32" s="1067"/>
      <c r="D32" s="1067"/>
      <c r="E32" s="1067"/>
      <c r="F32" s="1067"/>
      <c r="G32" s="1067"/>
      <c r="H32" s="1067"/>
      <c r="I32" s="1067"/>
      <c r="J32" s="1067"/>
      <c r="K32" s="1067"/>
      <c r="L32" s="1067"/>
      <c r="M32" s="1067"/>
      <c r="N32" s="1067"/>
      <c r="O32" s="1067"/>
      <c r="P32" s="1068"/>
      <c r="Q32" s="1072">
        <v>421</v>
      </c>
      <c r="R32" s="1073"/>
      <c r="S32" s="1073"/>
      <c r="T32" s="1073"/>
      <c r="U32" s="1073"/>
      <c r="V32" s="1073">
        <v>360</v>
      </c>
      <c r="W32" s="1073"/>
      <c r="X32" s="1073"/>
      <c r="Y32" s="1073"/>
      <c r="Z32" s="1073"/>
      <c r="AA32" s="1073">
        <v>62</v>
      </c>
      <c r="AB32" s="1073"/>
      <c r="AC32" s="1073"/>
      <c r="AD32" s="1073"/>
      <c r="AE32" s="1074"/>
      <c r="AF32" s="1048">
        <v>305</v>
      </c>
      <c r="AG32" s="1049"/>
      <c r="AH32" s="1049"/>
      <c r="AI32" s="1049"/>
      <c r="AJ32" s="1050"/>
      <c r="AK32" s="1009">
        <v>8</v>
      </c>
      <c r="AL32" s="1000"/>
      <c r="AM32" s="1000"/>
      <c r="AN32" s="1000"/>
      <c r="AO32" s="1000"/>
      <c r="AP32" s="1000">
        <v>2581</v>
      </c>
      <c r="AQ32" s="1000"/>
      <c r="AR32" s="1000"/>
      <c r="AS32" s="1000"/>
      <c r="AT32" s="1000"/>
      <c r="AU32" s="1000" t="s">
        <v>534</v>
      </c>
      <c r="AV32" s="1000"/>
      <c r="AW32" s="1000"/>
      <c r="AX32" s="1000"/>
      <c r="AY32" s="1000"/>
      <c r="AZ32" s="1071" t="s">
        <v>534</v>
      </c>
      <c r="BA32" s="1071"/>
      <c r="BB32" s="1071"/>
      <c r="BC32" s="1071"/>
      <c r="BD32" s="1071"/>
      <c r="BE32" s="1061" t="s">
        <v>383</v>
      </c>
      <c r="BF32" s="1061"/>
      <c r="BG32" s="1061"/>
      <c r="BH32" s="1061"/>
      <c r="BI32" s="1062"/>
      <c r="BJ32" s="205"/>
      <c r="BK32" s="205"/>
      <c r="BL32" s="205"/>
      <c r="BM32" s="205"/>
      <c r="BN32" s="205"/>
      <c r="BO32" s="218"/>
      <c r="BP32" s="218"/>
      <c r="BQ32" s="215">
        <v>26</v>
      </c>
      <c r="BR32" s="216"/>
      <c r="BS32" s="1043"/>
      <c r="BT32" s="1044"/>
      <c r="BU32" s="1044"/>
      <c r="BV32" s="1044"/>
      <c r="BW32" s="1044"/>
      <c r="BX32" s="1044"/>
      <c r="BY32" s="1044"/>
      <c r="BZ32" s="1044"/>
      <c r="CA32" s="1044"/>
      <c r="CB32" s="1044"/>
      <c r="CC32" s="1044"/>
      <c r="CD32" s="1044"/>
      <c r="CE32" s="1044"/>
      <c r="CF32" s="1044"/>
      <c r="CG32" s="1045"/>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199"/>
    </row>
    <row r="33" spans="1:131" s="200" customFormat="1" ht="26.25" customHeight="1" x14ac:dyDescent="0.15">
      <c r="A33" s="219">
        <v>6</v>
      </c>
      <c r="B33" s="1066" t="s">
        <v>384</v>
      </c>
      <c r="C33" s="1067"/>
      <c r="D33" s="1067"/>
      <c r="E33" s="1067"/>
      <c r="F33" s="1067"/>
      <c r="G33" s="1067"/>
      <c r="H33" s="1067"/>
      <c r="I33" s="1067"/>
      <c r="J33" s="1067"/>
      <c r="K33" s="1067"/>
      <c r="L33" s="1067"/>
      <c r="M33" s="1067"/>
      <c r="N33" s="1067"/>
      <c r="O33" s="1067"/>
      <c r="P33" s="1068"/>
      <c r="Q33" s="1072">
        <v>179</v>
      </c>
      <c r="R33" s="1073"/>
      <c r="S33" s="1073"/>
      <c r="T33" s="1073"/>
      <c r="U33" s="1073"/>
      <c r="V33" s="1073">
        <v>183</v>
      </c>
      <c r="W33" s="1073"/>
      <c r="X33" s="1073"/>
      <c r="Y33" s="1073"/>
      <c r="Z33" s="1073"/>
      <c r="AA33" s="1073">
        <v>-4</v>
      </c>
      <c r="AB33" s="1073"/>
      <c r="AC33" s="1073"/>
      <c r="AD33" s="1073"/>
      <c r="AE33" s="1074"/>
      <c r="AF33" s="1048">
        <v>108</v>
      </c>
      <c r="AG33" s="1049"/>
      <c r="AH33" s="1049"/>
      <c r="AI33" s="1049"/>
      <c r="AJ33" s="1050"/>
      <c r="AK33" s="1009" t="s">
        <v>534</v>
      </c>
      <c r="AL33" s="1000"/>
      <c r="AM33" s="1000"/>
      <c r="AN33" s="1000"/>
      <c r="AO33" s="1000"/>
      <c r="AP33" s="1000">
        <v>141</v>
      </c>
      <c r="AQ33" s="1000"/>
      <c r="AR33" s="1000"/>
      <c r="AS33" s="1000"/>
      <c r="AT33" s="1000"/>
      <c r="AU33" s="1000" t="s">
        <v>534</v>
      </c>
      <c r="AV33" s="1000"/>
      <c r="AW33" s="1000"/>
      <c r="AX33" s="1000"/>
      <c r="AY33" s="1000"/>
      <c r="AZ33" s="1071" t="s">
        <v>538</v>
      </c>
      <c r="BA33" s="1071"/>
      <c r="BB33" s="1071"/>
      <c r="BC33" s="1071"/>
      <c r="BD33" s="1071"/>
      <c r="BE33" s="1061" t="s">
        <v>383</v>
      </c>
      <c r="BF33" s="1061"/>
      <c r="BG33" s="1061"/>
      <c r="BH33" s="1061"/>
      <c r="BI33" s="1062"/>
      <c r="BJ33" s="205"/>
      <c r="BK33" s="205"/>
      <c r="BL33" s="205"/>
      <c r="BM33" s="205"/>
      <c r="BN33" s="205"/>
      <c r="BO33" s="218"/>
      <c r="BP33" s="218"/>
      <c r="BQ33" s="215">
        <v>27</v>
      </c>
      <c r="BR33" s="216"/>
      <c r="BS33" s="1043"/>
      <c r="BT33" s="1044"/>
      <c r="BU33" s="1044"/>
      <c r="BV33" s="1044"/>
      <c r="BW33" s="1044"/>
      <c r="BX33" s="1044"/>
      <c r="BY33" s="1044"/>
      <c r="BZ33" s="1044"/>
      <c r="CA33" s="1044"/>
      <c r="CB33" s="1044"/>
      <c r="CC33" s="1044"/>
      <c r="CD33" s="1044"/>
      <c r="CE33" s="1044"/>
      <c r="CF33" s="1044"/>
      <c r="CG33" s="1045"/>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199"/>
    </row>
    <row r="34" spans="1:131" s="200" customFormat="1" ht="26.25" customHeight="1" x14ac:dyDescent="0.15">
      <c r="A34" s="219">
        <v>7</v>
      </c>
      <c r="B34" s="1066" t="s">
        <v>385</v>
      </c>
      <c r="C34" s="1067"/>
      <c r="D34" s="1067"/>
      <c r="E34" s="1067"/>
      <c r="F34" s="1067"/>
      <c r="G34" s="1067"/>
      <c r="H34" s="1067"/>
      <c r="I34" s="1067"/>
      <c r="J34" s="1067"/>
      <c r="K34" s="1067"/>
      <c r="L34" s="1067"/>
      <c r="M34" s="1067"/>
      <c r="N34" s="1067"/>
      <c r="O34" s="1067"/>
      <c r="P34" s="1068"/>
      <c r="Q34" s="1072">
        <v>1694</v>
      </c>
      <c r="R34" s="1073"/>
      <c r="S34" s="1073"/>
      <c r="T34" s="1073"/>
      <c r="U34" s="1073"/>
      <c r="V34" s="1073">
        <v>1642</v>
      </c>
      <c r="W34" s="1073"/>
      <c r="X34" s="1073"/>
      <c r="Y34" s="1073"/>
      <c r="Z34" s="1073"/>
      <c r="AA34" s="1073">
        <v>52</v>
      </c>
      <c r="AB34" s="1073"/>
      <c r="AC34" s="1073"/>
      <c r="AD34" s="1073"/>
      <c r="AE34" s="1074"/>
      <c r="AF34" s="1048">
        <v>52</v>
      </c>
      <c r="AG34" s="1049"/>
      <c r="AH34" s="1049"/>
      <c r="AI34" s="1049"/>
      <c r="AJ34" s="1050"/>
      <c r="AK34" s="1009">
        <v>203</v>
      </c>
      <c r="AL34" s="1000"/>
      <c r="AM34" s="1000"/>
      <c r="AN34" s="1000"/>
      <c r="AO34" s="1000"/>
      <c r="AP34" s="1000">
        <v>3824</v>
      </c>
      <c r="AQ34" s="1000"/>
      <c r="AR34" s="1000"/>
      <c r="AS34" s="1000"/>
      <c r="AT34" s="1000"/>
      <c r="AU34" s="1000">
        <v>1491</v>
      </c>
      <c r="AV34" s="1000"/>
      <c r="AW34" s="1000"/>
      <c r="AX34" s="1000"/>
      <c r="AY34" s="1000"/>
      <c r="AZ34" s="1071" t="s">
        <v>534</v>
      </c>
      <c r="BA34" s="1071"/>
      <c r="BB34" s="1071"/>
      <c r="BC34" s="1071"/>
      <c r="BD34" s="1071"/>
      <c r="BE34" s="1061" t="s">
        <v>386</v>
      </c>
      <c r="BF34" s="1061"/>
      <c r="BG34" s="1061"/>
      <c r="BH34" s="1061"/>
      <c r="BI34" s="1062"/>
      <c r="BJ34" s="205"/>
      <c r="BK34" s="205"/>
      <c r="BL34" s="205"/>
      <c r="BM34" s="205"/>
      <c r="BN34" s="205"/>
      <c r="BO34" s="218"/>
      <c r="BP34" s="218"/>
      <c r="BQ34" s="215">
        <v>28</v>
      </c>
      <c r="BR34" s="216"/>
      <c r="BS34" s="1043"/>
      <c r="BT34" s="1044"/>
      <c r="BU34" s="1044"/>
      <c r="BV34" s="1044"/>
      <c r="BW34" s="1044"/>
      <c r="BX34" s="1044"/>
      <c r="BY34" s="1044"/>
      <c r="BZ34" s="1044"/>
      <c r="CA34" s="1044"/>
      <c r="CB34" s="1044"/>
      <c r="CC34" s="1044"/>
      <c r="CD34" s="1044"/>
      <c r="CE34" s="1044"/>
      <c r="CF34" s="1044"/>
      <c r="CG34" s="1045"/>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199"/>
    </row>
    <row r="35" spans="1:131" s="200" customFormat="1" ht="26.25" customHeight="1" x14ac:dyDescent="0.15">
      <c r="A35" s="219">
        <v>8</v>
      </c>
      <c r="B35" s="1066"/>
      <c r="C35" s="1067"/>
      <c r="D35" s="1067"/>
      <c r="E35" s="1067"/>
      <c r="F35" s="1067"/>
      <c r="G35" s="1067"/>
      <c r="H35" s="1067"/>
      <c r="I35" s="1067"/>
      <c r="J35" s="1067"/>
      <c r="K35" s="1067"/>
      <c r="L35" s="1067"/>
      <c r="M35" s="1067"/>
      <c r="N35" s="1067"/>
      <c r="O35" s="1067"/>
      <c r="P35" s="1068"/>
      <c r="Q35" s="1072"/>
      <c r="R35" s="1073"/>
      <c r="S35" s="1073"/>
      <c r="T35" s="1073"/>
      <c r="U35" s="1073"/>
      <c r="V35" s="1073"/>
      <c r="W35" s="1073"/>
      <c r="X35" s="1073"/>
      <c r="Y35" s="1073"/>
      <c r="Z35" s="1073"/>
      <c r="AA35" s="1073"/>
      <c r="AB35" s="1073"/>
      <c r="AC35" s="1073"/>
      <c r="AD35" s="1073"/>
      <c r="AE35" s="1074"/>
      <c r="AF35" s="1048"/>
      <c r="AG35" s="1049"/>
      <c r="AH35" s="1049"/>
      <c r="AI35" s="1049"/>
      <c r="AJ35" s="1050"/>
      <c r="AK35" s="1009"/>
      <c r="AL35" s="1000"/>
      <c r="AM35" s="1000"/>
      <c r="AN35" s="1000"/>
      <c r="AO35" s="1000"/>
      <c r="AP35" s="1000"/>
      <c r="AQ35" s="1000"/>
      <c r="AR35" s="1000"/>
      <c r="AS35" s="1000"/>
      <c r="AT35" s="1000"/>
      <c r="AU35" s="1000"/>
      <c r="AV35" s="1000"/>
      <c r="AW35" s="1000"/>
      <c r="AX35" s="1000"/>
      <c r="AY35" s="1000"/>
      <c r="AZ35" s="1071"/>
      <c r="BA35" s="1071"/>
      <c r="BB35" s="1071"/>
      <c r="BC35" s="1071"/>
      <c r="BD35" s="1071"/>
      <c r="BE35" s="1061"/>
      <c r="BF35" s="1061"/>
      <c r="BG35" s="1061"/>
      <c r="BH35" s="1061"/>
      <c r="BI35" s="1062"/>
      <c r="BJ35" s="205"/>
      <c r="BK35" s="205"/>
      <c r="BL35" s="205"/>
      <c r="BM35" s="205"/>
      <c r="BN35" s="205"/>
      <c r="BO35" s="218"/>
      <c r="BP35" s="218"/>
      <c r="BQ35" s="215">
        <v>29</v>
      </c>
      <c r="BR35" s="216"/>
      <c r="BS35" s="1043"/>
      <c r="BT35" s="1044"/>
      <c r="BU35" s="1044"/>
      <c r="BV35" s="1044"/>
      <c r="BW35" s="1044"/>
      <c r="BX35" s="1044"/>
      <c r="BY35" s="1044"/>
      <c r="BZ35" s="1044"/>
      <c r="CA35" s="1044"/>
      <c r="CB35" s="1044"/>
      <c r="CC35" s="1044"/>
      <c r="CD35" s="1044"/>
      <c r="CE35" s="1044"/>
      <c r="CF35" s="1044"/>
      <c r="CG35" s="1045"/>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199"/>
    </row>
    <row r="36" spans="1:131" s="200" customFormat="1" ht="26.25" customHeight="1" x14ac:dyDescent="0.15">
      <c r="A36" s="219">
        <v>9</v>
      </c>
      <c r="B36" s="1066"/>
      <c r="C36" s="1067"/>
      <c r="D36" s="1067"/>
      <c r="E36" s="1067"/>
      <c r="F36" s="1067"/>
      <c r="G36" s="1067"/>
      <c r="H36" s="1067"/>
      <c r="I36" s="1067"/>
      <c r="J36" s="1067"/>
      <c r="K36" s="1067"/>
      <c r="L36" s="1067"/>
      <c r="M36" s="1067"/>
      <c r="N36" s="1067"/>
      <c r="O36" s="1067"/>
      <c r="P36" s="1068"/>
      <c r="Q36" s="1072"/>
      <c r="R36" s="1073"/>
      <c r="S36" s="1073"/>
      <c r="T36" s="1073"/>
      <c r="U36" s="1073"/>
      <c r="V36" s="1073"/>
      <c r="W36" s="1073"/>
      <c r="X36" s="1073"/>
      <c r="Y36" s="1073"/>
      <c r="Z36" s="1073"/>
      <c r="AA36" s="1073"/>
      <c r="AB36" s="1073"/>
      <c r="AC36" s="1073"/>
      <c r="AD36" s="1073"/>
      <c r="AE36" s="1074"/>
      <c r="AF36" s="1048"/>
      <c r="AG36" s="1049"/>
      <c r="AH36" s="1049"/>
      <c r="AI36" s="1049"/>
      <c r="AJ36" s="1050"/>
      <c r="AK36" s="1009"/>
      <c r="AL36" s="1000"/>
      <c r="AM36" s="1000"/>
      <c r="AN36" s="1000"/>
      <c r="AO36" s="1000"/>
      <c r="AP36" s="1000"/>
      <c r="AQ36" s="1000"/>
      <c r="AR36" s="1000"/>
      <c r="AS36" s="1000"/>
      <c r="AT36" s="1000"/>
      <c r="AU36" s="1000"/>
      <c r="AV36" s="1000"/>
      <c r="AW36" s="1000"/>
      <c r="AX36" s="1000"/>
      <c r="AY36" s="1000"/>
      <c r="AZ36" s="1071"/>
      <c r="BA36" s="1071"/>
      <c r="BB36" s="1071"/>
      <c r="BC36" s="1071"/>
      <c r="BD36" s="1071"/>
      <c r="BE36" s="1061"/>
      <c r="BF36" s="1061"/>
      <c r="BG36" s="1061"/>
      <c r="BH36" s="1061"/>
      <c r="BI36" s="1062"/>
      <c r="BJ36" s="205"/>
      <c r="BK36" s="205"/>
      <c r="BL36" s="205"/>
      <c r="BM36" s="205"/>
      <c r="BN36" s="205"/>
      <c r="BO36" s="218"/>
      <c r="BP36" s="218"/>
      <c r="BQ36" s="215">
        <v>30</v>
      </c>
      <c r="BR36" s="216"/>
      <c r="BS36" s="1043"/>
      <c r="BT36" s="1044"/>
      <c r="BU36" s="1044"/>
      <c r="BV36" s="1044"/>
      <c r="BW36" s="1044"/>
      <c r="BX36" s="1044"/>
      <c r="BY36" s="1044"/>
      <c r="BZ36" s="1044"/>
      <c r="CA36" s="1044"/>
      <c r="CB36" s="1044"/>
      <c r="CC36" s="1044"/>
      <c r="CD36" s="1044"/>
      <c r="CE36" s="1044"/>
      <c r="CF36" s="1044"/>
      <c r="CG36" s="1045"/>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199"/>
    </row>
    <row r="37" spans="1:131" s="200" customFormat="1" ht="26.25" customHeight="1" x14ac:dyDescent="0.15">
      <c r="A37" s="219">
        <v>10</v>
      </c>
      <c r="B37" s="1066"/>
      <c r="C37" s="1067"/>
      <c r="D37" s="1067"/>
      <c r="E37" s="1067"/>
      <c r="F37" s="1067"/>
      <c r="G37" s="1067"/>
      <c r="H37" s="1067"/>
      <c r="I37" s="1067"/>
      <c r="J37" s="1067"/>
      <c r="K37" s="1067"/>
      <c r="L37" s="1067"/>
      <c r="M37" s="1067"/>
      <c r="N37" s="1067"/>
      <c r="O37" s="1067"/>
      <c r="P37" s="1068"/>
      <c r="Q37" s="1072"/>
      <c r="R37" s="1073"/>
      <c r="S37" s="1073"/>
      <c r="T37" s="1073"/>
      <c r="U37" s="1073"/>
      <c r="V37" s="1073"/>
      <c r="W37" s="1073"/>
      <c r="X37" s="1073"/>
      <c r="Y37" s="1073"/>
      <c r="Z37" s="1073"/>
      <c r="AA37" s="1073"/>
      <c r="AB37" s="1073"/>
      <c r="AC37" s="1073"/>
      <c r="AD37" s="1073"/>
      <c r="AE37" s="1074"/>
      <c r="AF37" s="1048"/>
      <c r="AG37" s="1049"/>
      <c r="AH37" s="1049"/>
      <c r="AI37" s="1049"/>
      <c r="AJ37" s="1050"/>
      <c r="AK37" s="1009"/>
      <c r="AL37" s="1000"/>
      <c r="AM37" s="1000"/>
      <c r="AN37" s="1000"/>
      <c r="AO37" s="1000"/>
      <c r="AP37" s="1000"/>
      <c r="AQ37" s="1000"/>
      <c r="AR37" s="1000"/>
      <c r="AS37" s="1000"/>
      <c r="AT37" s="1000"/>
      <c r="AU37" s="1000"/>
      <c r="AV37" s="1000"/>
      <c r="AW37" s="1000"/>
      <c r="AX37" s="1000"/>
      <c r="AY37" s="1000"/>
      <c r="AZ37" s="1071"/>
      <c r="BA37" s="1071"/>
      <c r="BB37" s="1071"/>
      <c r="BC37" s="1071"/>
      <c r="BD37" s="1071"/>
      <c r="BE37" s="1061"/>
      <c r="BF37" s="1061"/>
      <c r="BG37" s="1061"/>
      <c r="BH37" s="1061"/>
      <c r="BI37" s="1062"/>
      <c r="BJ37" s="205"/>
      <c r="BK37" s="205"/>
      <c r="BL37" s="205"/>
      <c r="BM37" s="205"/>
      <c r="BN37" s="205"/>
      <c r="BO37" s="218"/>
      <c r="BP37" s="218"/>
      <c r="BQ37" s="215">
        <v>31</v>
      </c>
      <c r="BR37" s="216"/>
      <c r="BS37" s="1043"/>
      <c r="BT37" s="1044"/>
      <c r="BU37" s="1044"/>
      <c r="BV37" s="1044"/>
      <c r="BW37" s="1044"/>
      <c r="BX37" s="1044"/>
      <c r="BY37" s="1044"/>
      <c r="BZ37" s="1044"/>
      <c r="CA37" s="1044"/>
      <c r="CB37" s="1044"/>
      <c r="CC37" s="1044"/>
      <c r="CD37" s="1044"/>
      <c r="CE37" s="1044"/>
      <c r="CF37" s="1044"/>
      <c r="CG37" s="1045"/>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199"/>
    </row>
    <row r="38" spans="1:131" s="200" customFormat="1" ht="26.25" customHeight="1" x14ac:dyDescent="0.15">
      <c r="A38" s="219">
        <v>11</v>
      </c>
      <c r="B38" s="1066"/>
      <c r="C38" s="1067"/>
      <c r="D38" s="1067"/>
      <c r="E38" s="1067"/>
      <c r="F38" s="1067"/>
      <c r="G38" s="1067"/>
      <c r="H38" s="1067"/>
      <c r="I38" s="1067"/>
      <c r="J38" s="1067"/>
      <c r="K38" s="1067"/>
      <c r="L38" s="1067"/>
      <c r="M38" s="1067"/>
      <c r="N38" s="1067"/>
      <c r="O38" s="1067"/>
      <c r="P38" s="1068"/>
      <c r="Q38" s="1072"/>
      <c r="R38" s="1073"/>
      <c r="S38" s="1073"/>
      <c r="T38" s="1073"/>
      <c r="U38" s="1073"/>
      <c r="V38" s="1073"/>
      <c r="W38" s="1073"/>
      <c r="X38" s="1073"/>
      <c r="Y38" s="1073"/>
      <c r="Z38" s="1073"/>
      <c r="AA38" s="1073"/>
      <c r="AB38" s="1073"/>
      <c r="AC38" s="1073"/>
      <c r="AD38" s="1073"/>
      <c r="AE38" s="1074"/>
      <c r="AF38" s="1048"/>
      <c r="AG38" s="1049"/>
      <c r="AH38" s="1049"/>
      <c r="AI38" s="1049"/>
      <c r="AJ38" s="1050"/>
      <c r="AK38" s="1009"/>
      <c r="AL38" s="1000"/>
      <c r="AM38" s="1000"/>
      <c r="AN38" s="1000"/>
      <c r="AO38" s="1000"/>
      <c r="AP38" s="1000"/>
      <c r="AQ38" s="1000"/>
      <c r="AR38" s="1000"/>
      <c r="AS38" s="1000"/>
      <c r="AT38" s="1000"/>
      <c r="AU38" s="1000"/>
      <c r="AV38" s="1000"/>
      <c r="AW38" s="1000"/>
      <c r="AX38" s="1000"/>
      <c r="AY38" s="1000"/>
      <c r="AZ38" s="1071"/>
      <c r="BA38" s="1071"/>
      <c r="BB38" s="1071"/>
      <c r="BC38" s="1071"/>
      <c r="BD38" s="1071"/>
      <c r="BE38" s="1061"/>
      <c r="BF38" s="1061"/>
      <c r="BG38" s="1061"/>
      <c r="BH38" s="1061"/>
      <c r="BI38" s="1062"/>
      <c r="BJ38" s="205"/>
      <c r="BK38" s="205"/>
      <c r="BL38" s="205"/>
      <c r="BM38" s="205"/>
      <c r="BN38" s="205"/>
      <c r="BO38" s="218"/>
      <c r="BP38" s="218"/>
      <c r="BQ38" s="215">
        <v>32</v>
      </c>
      <c r="BR38" s="216"/>
      <c r="BS38" s="1043"/>
      <c r="BT38" s="1044"/>
      <c r="BU38" s="1044"/>
      <c r="BV38" s="1044"/>
      <c r="BW38" s="1044"/>
      <c r="BX38" s="1044"/>
      <c r="BY38" s="1044"/>
      <c r="BZ38" s="1044"/>
      <c r="CA38" s="1044"/>
      <c r="CB38" s="1044"/>
      <c r="CC38" s="1044"/>
      <c r="CD38" s="1044"/>
      <c r="CE38" s="1044"/>
      <c r="CF38" s="1044"/>
      <c r="CG38" s="1045"/>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199"/>
    </row>
    <row r="39" spans="1:131" s="200" customFormat="1" ht="26.25" customHeight="1" x14ac:dyDescent="0.15">
      <c r="A39" s="219">
        <v>12</v>
      </c>
      <c r="B39" s="1066"/>
      <c r="C39" s="1067"/>
      <c r="D39" s="1067"/>
      <c r="E39" s="1067"/>
      <c r="F39" s="1067"/>
      <c r="G39" s="1067"/>
      <c r="H39" s="1067"/>
      <c r="I39" s="1067"/>
      <c r="J39" s="1067"/>
      <c r="K39" s="1067"/>
      <c r="L39" s="1067"/>
      <c r="M39" s="1067"/>
      <c r="N39" s="1067"/>
      <c r="O39" s="1067"/>
      <c r="P39" s="1068"/>
      <c r="Q39" s="1072"/>
      <c r="R39" s="1073"/>
      <c r="S39" s="1073"/>
      <c r="T39" s="1073"/>
      <c r="U39" s="1073"/>
      <c r="V39" s="1073"/>
      <c r="W39" s="1073"/>
      <c r="X39" s="1073"/>
      <c r="Y39" s="1073"/>
      <c r="Z39" s="1073"/>
      <c r="AA39" s="1073"/>
      <c r="AB39" s="1073"/>
      <c r="AC39" s="1073"/>
      <c r="AD39" s="1073"/>
      <c r="AE39" s="1074"/>
      <c r="AF39" s="1048"/>
      <c r="AG39" s="1049"/>
      <c r="AH39" s="1049"/>
      <c r="AI39" s="1049"/>
      <c r="AJ39" s="1050"/>
      <c r="AK39" s="1009"/>
      <c r="AL39" s="1000"/>
      <c r="AM39" s="1000"/>
      <c r="AN39" s="1000"/>
      <c r="AO39" s="1000"/>
      <c r="AP39" s="1000"/>
      <c r="AQ39" s="1000"/>
      <c r="AR39" s="1000"/>
      <c r="AS39" s="1000"/>
      <c r="AT39" s="1000"/>
      <c r="AU39" s="1000"/>
      <c r="AV39" s="1000"/>
      <c r="AW39" s="1000"/>
      <c r="AX39" s="1000"/>
      <c r="AY39" s="1000"/>
      <c r="AZ39" s="1071"/>
      <c r="BA39" s="1071"/>
      <c r="BB39" s="1071"/>
      <c r="BC39" s="1071"/>
      <c r="BD39" s="1071"/>
      <c r="BE39" s="1061"/>
      <c r="BF39" s="1061"/>
      <c r="BG39" s="1061"/>
      <c r="BH39" s="1061"/>
      <c r="BI39" s="1062"/>
      <c r="BJ39" s="205"/>
      <c r="BK39" s="205"/>
      <c r="BL39" s="205"/>
      <c r="BM39" s="205"/>
      <c r="BN39" s="205"/>
      <c r="BO39" s="218"/>
      <c r="BP39" s="218"/>
      <c r="BQ39" s="215">
        <v>33</v>
      </c>
      <c r="BR39" s="216"/>
      <c r="BS39" s="1043"/>
      <c r="BT39" s="1044"/>
      <c r="BU39" s="1044"/>
      <c r="BV39" s="1044"/>
      <c r="BW39" s="1044"/>
      <c r="BX39" s="1044"/>
      <c r="BY39" s="1044"/>
      <c r="BZ39" s="1044"/>
      <c r="CA39" s="1044"/>
      <c r="CB39" s="1044"/>
      <c r="CC39" s="1044"/>
      <c r="CD39" s="1044"/>
      <c r="CE39" s="1044"/>
      <c r="CF39" s="1044"/>
      <c r="CG39" s="1045"/>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199"/>
    </row>
    <row r="40" spans="1:131" s="200" customFormat="1" ht="26.25" customHeight="1" x14ac:dyDescent="0.15">
      <c r="A40" s="214">
        <v>13</v>
      </c>
      <c r="B40" s="1066"/>
      <c r="C40" s="1067"/>
      <c r="D40" s="1067"/>
      <c r="E40" s="1067"/>
      <c r="F40" s="1067"/>
      <c r="G40" s="1067"/>
      <c r="H40" s="1067"/>
      <c r="I40" s="1067"/>
      <c r="J40" s="1067"/>
      <c r="K40" s="1067"/>
      <c r="L40" s="1067"/>
      <c r="M40" s="1067"/>
      <c r="N40" s="1067"/>
      <c r="O40" s="1067"/>
      <c r="P40" s="1068"/>
      <c r="Q40" s="1072"/>
      <c r="R40" s="1073"/>
      <c r="S40" s="1073"/>
      <c r="T40" s="1073"/>
      <c r="U40" s="1073"/>
      <c r="V40" s="1073"/>
      <c r="W40" s="1073"/>
      <c r="X40" s="1073"/>
      <c r="Y40" s="1073"/>
      <c r="Z40" s="1073"/>
      <c r="AA40" s="1073"/>
      <c r="AB40" s="1073"/>
      <c r="AC40" s="1073"/>
      <c r="AD40" s="1073"/>
      <c r="AE40" s="1074"/>
      <c r="AF40" s="1048"/>
      <c r="AG40" s="1049"/>
      <c r="AH40" s="1049"/>
      <c r="AI40" s="1049"/>
      <c r="AJ40" s="1050"/>
      <c r="AK40" s="1009"/>
      <c r="AL40" s="1000"/>
      <c r="AM40" s="1000"/>
      <c r="AN40" s="1000"/>
      <c r="AO40" s="1000"/>
      <c r="AP40" s="1000"/>
      <c r="AQ40" s="1000"/>
      <c r="AR40" s="1000"/>
      <c r="AS40" s="1000"/>
      <c r="AT40" s="1000"/>
      <c r="AU40" s="1000"/>
      <c r="AV40" s="1000"/>
      <c r="AW40" s="1000"/>
      <c r="AX40" s="1000"/>
      <c r="AY40" s="1000"/>
      <c r="AZ40" s="1071"/>
      <c r="BA40" s="1071"/>
      <c r="BB40" s="1071"/>
      <c r="BC40" s="1071"/>
      <c r="BD40" s="1071"/>
      <c r="BE40" s="1061"/>
      <c r="BF40" s="1061"/>
      <c r="BG40" s="1061"/>
      <c r="BH40" s="1061"/>
      <c r="BI40" s="1062"/>
      <c r="BJ40" s="205"/>
      <c r="BK40" s="205"/>
      <c r="BL40" s="205"/>
      <c r="BM40" s="205"/>
      <c r="BN40" s="205"/>
      <c r="BO40" s="218"/>
      <c r="BP40" s="218"/>
      <c r="BQ40" s="215">
        <v>34</v>
      </c>
      <c r="BR40" s="216"/>
      <c r="BS40" s="1043"/>
      <c r="BT40" s="1044"/>
      <c r="BU40" s="1044"/>
      <c r="BV40" s="1044"/>
      <c r="BW40" s="1044"/>
      <c r="BX40" s="1044"/>
      <c r="BY40" s="1044"/>
      <c r="BZ40" s="1044"/>
      <c r="CA40" s="1044"/>
      <c r="CB40" s="1044"/>
      <c r="CC40" s="1044"/>
      <c r="CD40" s="1044"/>
      <c r="CE40" s="1044"/>
      <c r="CF40" s="1044"/>
      <c r="CG40" s="1045"/>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199"/>
    </row>
    <row r="41" spans="1:131" s="200" customFormat="1" ht="26.25" customHeight="1" x14ac:dyDescent="0.15">
      <c r="A41" s="214">
        <v>14</v>
      </c>
      <c r="B41" s="1066"/>
      <c r="C41" s="1067"/>
      <c r="D41" s="1067"/>
      <c r="E41" s="1067"/>
      <c r="F41" s="1067"/>
      <c r="G41" s="1067"/>
      <c r="H41" s="1067"/>
      <c r="I41" s="1067"/>
      <c r="J41" s="1067"/>
      <c r="K41" s="1067"/>
      <c r="L41" s="1067"/>
      <c r="M41" s="1067"/>
      <c r="N41" s="1067"/>
      <c r="O41" s="1067"/>
      <c r="P41" s="1068"/>
      <c r="Q41" s="1072"/>
      <c r="R41" s="1073"/>
      <c r="S41" s="1073"/>
      <c r="T41" s="1073"/>
      <c r="U41" s="1073"/>
      <c r="V41" s="1073"/>
      <c r="W41" s="1073"/>
      <c r="X41" s="1073"/>
      <c r="Y41" s="1073"/>
      <c r="Z41" s="1073"/>
      <c r="AA41" s="1073"/>
      <c r="AB41" s="1073"/>
      <c r="AC41" s="1073"/>
      <c r="AD41" s="1073"/>
      <c r="AE41" s="1074"/>
      <c r="AF41" s="1048"/>
      <c r="AG41" s="1049"/>
      <c r="AH41" s="1049"/>
      <c r="AI41" s="1049"/>
      <c r="AJ41" s="1050"/>
      <c r="AK41" s="1009"/>
      <c r="AL41" s="1000"/>
      <c r="AM41" s="1000"/>
      <c r="AN41" s="1000"/>
      <c r="AO41" s="1000"/>
      <c r="AP41" s="1000"/>
      <c r="AQ41" s="1000"/>
      <c r="AR41" s="1000"/>
      <c r="AS41" s="1000"/>
      <c r="AT41" s="1000"/>
      <c r="AU41" s="1000"/>
      <c r="AV41" s="1000"/>
      <c r="AW41" s="1000"/>
      <c r="AX41" s="1000"/>
      <c r="AY41" s="1000"/>
      <c r="AZ41" s="1071"/>
      <c r="BA41" s="1071"/>
      <c r="BB41" s="1071"/>
      <c r="BC41" s="1071"/>
      <c r="BD41" s="1071"/>
      <c r="BE41" s="1061"/>
      <c r="BF41" s="1061"/>
      <c r="BG41" s="1061"/>
      <c r="BH41" s="1061"/>
      <c r="BI41" s="1062"/>
      <c r="BJ41" s="205"/>
      <c r="BK41" s="205"/>
      <c r="BL41" s="205"/>
      <c r="BM41" s="205"/>
      <c r="BN41" s="205"/>
      <c r="BO41" s="218"/>
      <c r="BP41" s="218"/>
      <c r="BQ41" s="215">
        <v>35</v>
      </c>
      <c r="BR41" s="216"/>
      <c r="BS41" s="1043"/>
      <c r="BT41" s="1044"/>
      <c r="BU41" s="1044"/>
      <c r="BV41" s="1044"/>
      <c r="BW41" s="1044"/>
      <c r="BX41" s="1044"/>
      <c r="BY41" s="1044"/>
      <c r="BZ41" s="1044"/>
      <c r="CA41" s="1044"/>
      <c r="CB41" s="1044"/>
      <c r="CC41" s="1044"/>
      <c r="CD41" s="1044"/>
      <c r="CE41" s="1044"/>
      <c r="CF41" s="1044"/>
      <c r="CG41" s="1045"/>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199"/>
    </row>
    <row r="42" spans="1:131" s="200" customFormat="1" ht="26.25" customHeight="1" x14ac:dyDescent="0.15">
      <c r="A42" s="214">
        <v>15</v>
      </c>
      <c r="B42" s="1066"/>
      <c r="C42" s="1067"/>
      <c r="D42" s="1067"/>
      <c r="E42" s="1067"/>
      <c r="F42" s="1067"/>
      <c r="G42" s="1067"/>
      <c r="H42" s="1067"/>
      <c r="I42" s="1067"/>
      <c r="J42" s="1067"/>
      <c r="K42" s="1067"/>
      <c r="L42" s="1067"/>
      <c r="M42" s="1067"/>
      <c r="N42" s="1067"/>
      <c r="O42" s="1067"/>
      <c r="P42" s="1068"/>
      <c r="Q42" s="1072"/>
      <c r="R42" s="1073"/>
      <c r="S42" s="1073"/>
      <c r="T42" s="1073"/>
      <c r="U42" s="1073"/>
      <c r="V42" s="1073"/>
      <c r="W42" s="1073"/>
      <c r="X42" s="1073"/>
      <c r="Y42" s="1073"/>
      <c r="Z42" s="1073"/>
      <c r="AA42" s="1073"/>
      <c r="AB42" s="1073"/>
      <c r="AC42" s="1073"/>
      <c r="AD42" s="1073"/>
      <c r="AE42" s="1074"/>
      <c r="AF42" s="1048"/>
      <c r="AG42" s="1049"/>
      <c r="AH42" s="1049"/>
      <c r="AI42" s="1049"/>
      <c r="AJ42" s="1050"/>
      <c r="AK42" s="1009"/>
      <c r="AL42" s="1000"/>
      <c r="AM42" s="1000"/>
      <c r="AN42" s="1000"/>
      <c r="AO42" s="1000"/>
      <c r="AP42" s="1000"/>
      <c r="AQ42" s="1000"/>
      <c r="AR42" s="1000"/>
      <c r="AS42" s="1000"/>
      <c r="AT42" s="1000"/>
      <c r="AU42" s="1000"/>
      <c r="AV42" s="1000"/>
      <c r="AW42" s="1000"/>
      <c r="AX42" s="1000"/>
      <c r="AY42" s="1000"/>
      <c r="AZ42" s="1071"/>
      <c r="BA42" s="1071"/>
      <c r="BB42" s="1071"/>
      <c r="BC42" s="1071"/>
      <c r="BD42" s="1071"/>
      <c r="BE42" s="1061"/>
      <c r="BF42" s="1061"/>
      <c r="BG42" s="1061"/>
      <c r="BH42" s="1061"/>
      <c r="BI42" s="1062"/>
      <c r="BJ42" s="205"/>
      <c r="BK42" s="205"/>
      <c r="BL42" s="205"/>
      <c r="BM42" s="205"/>
      <c r="BN42" s="205"/>
      <c r="BO42" s="218"/>
      <c r="BP42" s="218"/>
      <c r="BQ42" s="215">
        <v>36</v>
      </c>
      <c r="BR42" s="216"/>
      <c r="BS42" s="1043"/>
      <c r="BT42" s="1044"/>
      <c r="BU42" s="1044"/>
      <c r="BV42" s="1044"/>
      <c r="BW42" s="1044"/>
      <c r="BX42" s="1044"/>
      <c r="BY42" s="1044"/>
      <c r="BZ42" s="1044"/>
      <c r="CA42" s="1044"/>
      <c r="CB42" s="1044"/>
      <c r="CC42" s="1044"/>
      <c r="CD42" s="1044"/>
      <c r="CE42" s="1044"/>
      <c r="CF42" s="1044"/>
      <c r="CG42" s="1045"/>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199"/>
    </row>
    <row r="43" spans="1:131" s="200" customFormat="1" ht="26.25" customHeight="1" x14ac:dyDescent="0.15">
      <c r="A43" s="214">
        <v>16</v>
      </c>
      <c r="B43" s="1066"/>
      <c r="C43" s="1067"/>
      <c r="D43" s="1067"/>
      <c r="E43" s="1067"/>
      <c r="F43" s="1067"/>
      <c r="G43" s="1067"/>
      <c r="H43" s="1067"/>
      <c r="I43" s="1067"/>
      <c r="J43" s="1067"/>
      <c r="K43" s="1067"/>
      <c r="L43" s="1067"/>
      <c r="M43" s="1067"/>
      <c r="N43" s="1067"/>
      <c r="O43" s="1067"/>
      <c r="P43" s="1068"/>
      <c r="Q43" s="1072"/>
      <c r="R43" s="1073"/>
      <c r="S43" s="1073"/>
      <c r="T43" s="1073"/>
      <c r="U43" s="1073"/>
      <c r="V43" s="1073"/>
      <c r="W43" s="1073"/>
      <c r="X43" s="1073"/>
      <c r="Y43" s="1073"/>
      <c r="Z43" s="1073"/>
      <c r="AA43" s="1073"/>
      <c r="AB43" s="1073"/>
      <c r="AC43" s="1073"/>
      <c r="AD43" s="1073"/>
      <c r="AE43" s="1074"/>
      <c r="AF43" s="1048"/>
      <c r="AG43" s="1049"/>
      <c r="AH43" s="1049"/>
      <c r="AI43" s="1049"/>
      <c r="AJ43" s="1050"/>
      <c r="AK43" s="1009"/>
      <c r="AL43" s="1000"/>
      <c r="AM43" s="1000"/>
      <c r="AN43" s="1000"/>
      <c r="AO43" s="1000"/>
      <c r="AP43" s="1000"/>
      <c r="AQ43" s="1000"/>
      <c r="AR43" s="1000"/>
      <c r="AS43" s="1000"/>
      <c r="AT43" s="1000"/>
      <c r="AU43" s="1000"/>
      <c r="AV43" s="1000"/>
      <c r="AW43" s="1000"/>
      <c r="AX43" s="1000"/>
      <c r="AY43" s="1000"/>
      <c r="AZ43" s="1071"/>
      <c r="BA43" s="1071"/>
      <c r="BB43" s="1071"/>
      <c r="BC43" s="1071"/>
      <c r="BD43" s="1071"/>
      <c r="BE43" s="1061"/>
      <c r="BF43" s="1061"/>
      <c r="BG43" s="1061"/>
      <c r="BH43" s="1061"/>
      <c r="BI43" s="1062"/>
      <c r="BJ43" s="205"/>
      <c r="BK43" s="205"/>
      <c r="BL43" s="205"/>
      <c r="BM43" s="205"/>
      <c r="BN43" s="205"/>
      <c r="BO43" s="218"/>
      <c r="BP43" s="218"/>
      <c r="BQ43" s="215">
        <v>37</v>
      </c>
      <c r="BR43" s="216"/>
      <c r="BS43" s="1043"/>
      <c r="BT43" s="1044"/>
      <c r="BU43" s="1044"/>
      <c r="BV43" s="1044"/>
      <c r="BW43" s="1044"/>
      <c r="BX43" s="1044"/>
      <c r="BY43" s="1044"/>
      <c r="BZ43" s="1044"/>
      <c r="CA43" s="1044"/>
      <c r="CB43" s="1044"/>
      <c r="CC43" s="1044"/>
      <c r="CD43" s="1044"/>
      <c r="CE43" s="1044"/>
      <c r="CF43" s="1044"/>
      <c r="CG43" s="1045"/>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199"/>
    </row>
    <row r="44" spans="1:131" s="200" customFormat="1" ht="26.25" customHeight="1" x14ac:dyDescent="0.15">
      <c r="A44" s="214">
        <v>17</v>
      </c>
      <c r="B44" s="1066"/>
      <c r="C44" s="1067"/>
      <c r="D44" s="1067"/>
      <c r="E44" s="1067"/>
      <c r="F44" s="1067"/>
      <c r="G44" s="1067"/>
      <c r="H44" s="1067"/>
      <c r="I44" s="1067"/>
      <c r="J44" s="1067"/>
      <c r="K44" s="1067"/>
      <c r="L44" s="1067"/>
      <c r="M44" s="1067"/>
      <c r="N44" s="1067"/>
      <c r="O44" s="1067"/>
      <c r="P44" s="1068"/>
      <c r="Q44" s="1072"/>
      <c r="R44" s="1073"/>
      <c r="S44" s="1073"/>
      <c r="T44" s="1073"/>
      <c r="U44" s="1073"/>
      <c r="V44" s="1073"/>
      <c r="W44" s="1073"/>
      <c r="X44" s="1073"/>
      <c r="Y44" s="1073"/>
      <c r="Z44" s="1073"/>
      <c r="AA44" s="1073"/>
      <c r="AB44" s="1073"/>
      <c r="AC44" s="1073"/>
      <c r="AD44" s="1073"/>
      <c r="AE44" s="1074"/>
      <c r="AF44" s="1048"/>
      <c r="AG44" s="1049"/>
      <c r="AH44" s="1049"/>
      <c r="AI44" s="1049"/>
      <c r="AJ44" s="1050"/>
      <c r="AK44" s="1009"/>
      <c r="AL44" s="1000"/>
      <c r="AM44" s="1000"/>
      <c r="AN44" s="1000"/>
      <c r="AO44" s="1000"/>
      <c r="AP44" s="1000"/>
      <c r="AQ44" s="1000"/>
      <c r="AR44" s="1000"/>
      <c r="AS44" s="1000"/>
      <c r="AT44" s="1000"/>
      <c r="AU44" s="1000"/>
      <c r="AV44" s="1000"/>
      <c r="AW44" s="1000"/>
      <c r="AX44" s="1000"/>
      <c r="AY44" s="1000"/>
      <c r="AZ44" s="1071"/>
      <c r="BA44" s="1071"/>
      <c r="BB44" s="1071"/>
      <c r="BC44" s="1071"/>
      <c r="BD44" s="1071"/>
      <c r="BE44" s="1061"/>
      <c r="BF44" s="1061"/>
      <c r="BG44" s="1061"/>
      <c r="BH44" s="1061"/>
      <c r="BI44" s="1062"/>
      <c r="BJ44" s="205"/>
      <c r="BK44" s="205"/>
      <c r="BL44" s="205"/>
      <c r="BM44" s="205"/>
      <c r="BN44" s="205"/>
      <c r="BO44" s="218"/>
      <c r="BP44" s="218"/>
      <c r="BQ44" s="215">
        <v>38</v>
      </c>
      <c r="BR44" s="216"/>
      <c r="BS44" s="1043"/>
      <c r="BT44" s="1044"/>
      <c r="BU44" s="1044"/>
      <c r="BV44" s="1044"/>
      <c r="BW44" s="1044"/>
      <c r="BX44" s="1044"/>
      <c r="BY44" s="1044"/>
      <c r="BZ44" s="1044"/>
      <c r="CA44" s="1044"/>
      <c r="CB44" s="1044"/>
      <c r="CC44" s="1044"/>
      <c r="CD44" s="1044"/>
      <c r="CE44" s="1044"/>
      <c r="CF44" s="1044"/>
      <c r="CG44" s="1045"/>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199"/>
    </row>
    <row r="45" spans="1:131" s="200" customFormat="1" ht="26.25" customHeight="1" x14ac:dyDescent="0.15">
      <c r="A45" s="214">
        <v>18</v>
      </c>
      <c r="B45" s="1066"/>
      <c r="C45" s="1067"/>
      <c r="D45" s="1067"/>
      <c r="E45" s="1067"/>
      <c r="F45" s="1067"/>
      <c r="G45" s="1067"/>
      <c r="H45" s="1067"/>
      <c r="I45" s="1067"/>
      <c r="J45" s="1067"/>
      <c r="K45" s="1067"/>
      <c r="L45" s="1067"/>
      <c r="M45" s="1067"/>
      <c r="N45" s="1067"/>
      <c r="O45" s="1067"/>
      <c r="P45" s="1068"/>
      <c r="Q45" s="1072"/>
      <c r="R45" s="1073"/>
      <c r="S45" s="1073"/>
      <c r="T45" s="1073"/>
      <c r="U45" s="1073"/>
      <c r="V45" s="1073"/>
      <c r="W45" s="1073"/>
      <c r="X45" s="1073"/>
      <c r="Y45" s="1073"/>
      <c r="Z45" s="1073"/>
      <c r="AA45" s="1073"/>
      <c r="AB45" s="1073"/>
      <c r="AC45" s="1073"/>
      <c r="AD45" s="1073"/>
      <c r="AE45" s="1074"/>
      <c r="AF45" s="1048"/>
      <c r="AG45" s="1049"/>
      <c r="AH45" s="1049"/>
      <c r="AI45" s="1049"/>
      <c r="AJ45" s="1050"/>
      <c r="AK45" s="1009"/>
      <c r="AL45" s="1000"/>
      <c r="AM45" s="1000"/>
      <c r="AN45" s="1000"/>
      <c r="AO45" s="1000"/>
      <c r="AP45" s="1000"/>
      <c r="AQ45" s="1000"/>
      <c r="AR45" s="1000"/>
      <c r="AS45" s="1000"/>
      <c r="AT45" s="1000"/>
      <c r="AU45" s="1000"/>
      <c r="AV45" s="1000"/>
      <c r="AW45" s="1000"/>
      <c r="AX45" s="1000"/>
      <c r="AY45" s="1000"/>
      <c r="AZ45" s="1071"/>
      <c r="BA45" s="1071"/>
      <c r="BB45" s="1071"/>
      <c r="BC45" s="1071"/>
      <c r="BD45" s="1071"/>
      <c r="BE45" s="1061"/>
      <c r="BF45" s="1061"/>
      <c r="BG45" s="1061"/>
      <c r="BH45" s="1061"/>
      <c r="BI45" s="1062"/>
      <c r="BJ45" s="205"/>
      <c r="BK45" s="205"/>
      <c r="BL45" s="205"/>
      <c r="BM45" s="205"/>
      <c r="BN45" s="205"/>
      <c r="BO45" s="218"/>
      <c r="BP45" s="218"/>
      <c r="BQ45" s="215">
        <v>39</v>
      </c>
      <c r="BR45" s="216"/>
      <c r="BS45" s="1043"/>
      <c r="BT45" s="1044"/>
      <c r="BU45" s="1044"/>
      <c r="BV45" s="1044"/>
      <c r="BW45" s="1044"/>
      <c r="BX45" s="1044"/>
      <c r="BY45" s="1044"/>
      <c r="BZ45" s="1044"/>
      <c r="CA45" s="1044"/>
      <c r="CB45" s="1044"/>
      <c r="CC45" s="1044"/>
      <c r="CD45" s="1044"/>
      <c r="CE45" s="1044"/>
      <c r="CF45" s="1044"/>
      <c r="CG45" s="1045"/>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199"/>
    </row>
    <row r="46" spans="1:131" s="200" customFormat="1" ht="26.25" customHeight="1" x14ac:dyDescent="0.15">
      <c r="A46" s="214">
        <v>19</v>
      </c>
      <c r="B46" s="1066"/>
      <c r="C46" s="1067"/>
      <c r="D46" s="1067"/>
      <c r="E46" s="1067"/>
      <c r="F46" s="1067"/>
      <c r="G46" s="1067"/>
      <c r="H46" s="1067"/>
      <c r="I46" s="1067"/>
      <c r="J46" s="1067"/>
      <c r="K46" s="1067"/>
      <c r="L46" s="1067"/>
      <c r="M46" s="1067"/>
      <c r="N46" s="1067"/>
      <c r="O46" s="1067"/>
      <c r="P46" s="1068"/>
      <c r="Q46" s="1072"/>
      <c r="R46" s="1073"/>
      <c r="S46" s="1073"/>
      <c r="T46" s="1073"/>
      <c r="U46" s="1073"/>
      <c r="V46" s="1073"/>
      <c r="W46" s="1073"/>
      <c r="X46" s="1073"/>
      <c r="Y46" s="1073"/>
      <c r="Z46" s="1073"/>
      <c r="AA46" s="1073"/>
      <c r="AB46" s="1073"/>
      <c r="AC46" s="1073"/>
      <c r="AD46" s="1073"/>
      <c r="AE46" s="1074"/>
      <c r="AF46" s="1048"/>
      <c r="AG46" s="1049"/>
      <c r="AH46" s="1049"/>
      <c r="AI46" s="1049"/>
      <c r="AJ46" s="1050"/>
      <c r="AK46" s="1009"/>
      <c r="AL46" s="1000"/>
      <c r="AM46" s="1000"/>
      <c r="AN46" s="1000"/>
      <c r="AO46" s="1000"/>
      <c r="AP46" s="1000"/>
      <c r="AQ46" s="1000"/>
      <c r="AR46" s="1000"/>
      <c r="AS46" s="1000"/>
      <c r="AT46" s="1000"/>
      <c r="AU46" s="1000"/>
      <c r="AV46" s="1000"/>
      <c r="AW46" s="1000"/>
      <c r="AX46" s="1000"/>
      <c r="AY46" s="1000"/>
      <c r="AZ46" s="1071"/>
      <c r="BA46" s="1071"/>
      <c r="BB46" s="1071"/>
      <c r="BC46" s="1071"/>
      <c r="BD46" s="1071"/>
      <c r="BE46" s="1061"/>
      <c r="BF46" s="1061"/>
      <c r="BG46" s="1061"/>
      <c r="BH46" s="1061"/>
      <c r="BI46" s="1062"/>
      <c r="BJ46" s="205"/>
      <c r="BK46" s="205"/>
      <c r="BL46" s="205"/>
      <c r="BM46" s="205"/>
      <c r="BN46" s="205"/>
      <c r="BO46" s="218"/>
      <c r="BP46" s="218"/>
      <c r="BQ46" s="215">
        <v>40</v>
      </c>
      <c r="BR46" s="216"/>
      <c r="BS46" s="1043"/>
      <c r="BT46" s="1044"/>
      <c r="BU46" s="1044"/>
      <c r="BV46" s="1044"/>
      <c r="BW46" s="1044"/>
      <c r="BX46" s="1044"/>
      <c r="BY46" s="1044"/>
      <c r="BZ46" s="1044"/>
      <c r="CA46" s="1044"/>
      <c r="CB46" s="1044"/>
      <c r="CC46" s="1044"/>
      <c r="CD46" s="1044"/>
      <c r="CE46" s="1044"/>
      <c r="CF46" s="1044"/>
      <c r="CG46" s="1045"/>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199"/>
    </row>
    <row r="47" spans="1:131" s="200" customFormat="1" ht="26.25" customHeight="1" x14ac:dyDescent="0.15">
      <c r="A47" s="214">
        <v>20</v>
      </c>
      <c r="B47" s="1066"/>
      <c r="C47" s="1067"/>
      <c r="D47" s="1067"/>
      <c r="E47" s="1067"/>
      <c r="F47" s="1067"/>
      <c r="G47" s="1067"/>
      <c r="H47" s="1067"/>
      <c r="I47" s="1067"/>
      <c r="J47" s="1067"/>
      <c r="K47" s="1067"/>
      <c r="L47" s="1067"/>
      <c r="M47" s="1067"/>
      <c r="N47" s="1067"/>
      <c r="O47" s="1067"/>
      <c r="P47" s="1068"/>
      <c r="Q47" s="1072"/>
      <c r="R47" s="1073"/>
      <c r="S47" s="1073"/>
      <c r="T47" s="1073"/>
      <c r="U47" s="1073"/>
      <c r="V47" s="1073"/>
      <c r="W47" s="1073"/>
      <c r="X47" s="1073"/>
      <c r="Y47" s="1073"/>
      <c r="Z47" s="1073"/>
      <c r="AA47" s="1073"/>
      <c r="AB47" s="1073"/>
      <c r="AC47" s="1073"/>
      <c r="AD47" s="1073"/>
      <c r="AE47" s="1074"/>
      <c r="AF47" s="1048"/>
      <c r="AG47" s="1049"/>
      <c r="AH47" s="1049"/>
      <c r="AI47" s="1049"/>
      <c r="AJ47" s="1050"/>
      <c r="AK47" s="1009"/>
      <c r="AL47" s="1000"/>
      <c r="AM47" s="1000"/>
      <c r="AN47" s="1000"/>
      <c r="AO47" s="1000"/>
      <c r="AP47" s="1000"/>
      <c r="AQ47" s="1000"/>
      <c r="AR47" s="1000"/>
      <c r="AS47" s="1000"/>
      <c r="AT47" s="1000"/>
      <c r="AU47" s="1000"/>
      <c r="AV47" s="1000"/>
      <c r="AW47" s="1000"/>
      <c r="AX47" s="1000"/>
      <c r="AY47" s="1000"/>
      <c r="AZ47" s="1071"/>
      <c r="BA47" s="1071"/>
      <c r="BB47" s="1071"/>
      <c r="BC47" s="1071"/>
      <c r="BD47" s="1071"/>
      <c r="BE47" s="1061"/>
      <c r="BF47" s="1061"/>
      <c r="BG47" s="1061"/>
      <c r="BH47" s="1061"/>
      <c r="BI47" s="1062"/>
      <c r="BJ47" s="205"/>
      <c r="BK47" s="205"/>
      <c r="BL47" s="205"/>
      <c r="BM47" s="205"/>
      <c r="BN47" s="205"/>
      <c r="BO47" s="218"/>
      <c r="BP47" s="218"/>
      <c r="BQ47" s="215">
        <v>41</v>
      </c>
      <c r="BR47" s="216"/>
      <c r="BS47" s="1043"/>
      <c r="BT47" s="1044"/>
      <c r="BU47" s="1044"/>
      <c r="BV47" s="1044"/>
      <c r="BW47" s="1044"/>
      <c r="BX47" s="1044"/>
      <c r="BY47" s="1044"/>
      <c r="BZ47" s="1044"/>
      <c r="CA47" s="1044"/>
      <c r="CB47" s="1044"/>
      <c r="CC47" s="1044"/>
      <c r="CD47" s="1044"/>
      <c r="CE47" s="1044"/>
      <c r="CF47" s="1044"/>
      <c r="CG47" s="1045"/>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199"/>
    </row>
    <row r="48" spans="1:131" s="200" customFormat="1" ht="26.25" customHeight="1" x14ac:dyDescent="0.15">
      <c r="A48" s="214">
        <v>21</v>
      </c>
      <c r="B48" s="1066"/>
      <c r="C48" s="1067"/>
      <c r="D48" s="1067"/>
      <c r="E48" s="1067"/>
      <c r="F48" s="1067"/>
      <c r="G48" s="1067"/>
      <c r="H48" s="1067"/>
      <c r="I48" s="1067"/>
      <c r="J48" s="1067"/>
      <c r="K48" s="1067"/>
      <c r="L48" s="1067"/>
      <c r="M48" s="1067"/>
      <c r="N48" s="1067"/>
      <c r="O48" s="1067"/>
      <c r="P48" s="1068"/>
      <c r="Q48" s="1072"/>
      <c r="R48" s="1073"/>
      <c r="S48" s="1073"/>
      <c r="T48" s="1073"/>
      <c r="U48" s="1073"/>
      <c r="V48" s="1073"/>
      <c r="W48" s="1073"/>
      <c r="X48" s="1073"/>
      <c r="Y48" s="1073"/>
      <c r="Z48" s="1073"/>
      <c r="AA48" s="1073"/>
      <c r="AB48" s="1073"/>
      <c r="AC48" s="1073"/>
      <c r="AD48" s="1073"/>
      <c r="AE48" s="1074"/>
      <c r="AF48" s="1048"/>
      <c r="AG48" s="1049"/>
      <c r="AH48" s="1049"/>
      <c r="AI48" s="1049"/>
      <c r="AJ48" s="1050"/>
      <c r="AK48" s="1009"/>
      <c r="AL48" s="1000"/>
      <c r="AM48" s="1000"/>
      <c r="AN48" s="1000"/>
      <c r="AO48" s="1000"/>
      <c r="AP48" s="1000"/>
      <c r="AQ48" s="1000"/>
      <c r="AR48" s="1000"/>
      <c r="AS48" s="1000"/>
      <c r="AT48" s="1000"/>
      <c r="AU48" s="1000"/>
      <c r="AV48" s="1000"/>
      <c r="AW48" s="1000"/>
      <c r="AX48" s="1000"/>
      <c r="AY48" s="1000"/>
      <c r="AZ48" s="1071"/>
      <c r="BA48" s="1071"/>
      <c r="BB48" s="1071"/>
      <c r="BC48" s="1071"/>
      <c r="BD48" s="1071"/>
      <c r="BE48" s="1061"/>
      <c r="BF48" s="1061"/>
      <c r="BG48" s="1061"/>
      <c r="BH48" s="1061"/>
      <c r="BI48" s="1062"/>
      <c r="BJ48" s="205"/>
      <c r="BK48" s="205"/>
      <c r="BL48" s="205"/>
      <c r="BM48" s="205"/>
      <c r="BN48" s="205"/>
      <c r="BO48" s="218"/>
      <c r="BP48" s="218"/>
      <c r="BQ48" s="215">
        <v>42</v>
      </c>
      <c r="BR48" s="216"/>
      <c r="BS48" s="1043"/>
      <c r="BT48" s="1044"/>
      <c r="BU48" s="1044"/>
      <c r="BV48" s="1044"/>
      <c r="BW48" s="1044"/>
      <c r="BX48" s="1044"/>
      <c r="BY48" s="1044"/>
      <c r="BZ48" s="1044"/>
      <c r="CA48" s="1044"/>
      <c r="CB48" s="1044"/>
      <c r="CC48" s="1044"/>
      <c r="CD48" s="1044"/>
      <c r="CE48" s="1044"/>
      <c r="CF48" s="1044"/>
      <c r="CG48" s="1045"/>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199"/>
    </row>
    <row r="49" spans="1:131" s="200" customFormat="1" ht="26.25" customHeight="1" x14ac:dyDescent="0.15">
      <c r="A49" s="214">
        <v>22</v>
      </c>
      <c r="B49" s="1066"/>
      <c r="C49" s="1067"/>
      <c r="D49" s="1067"/>
      <c r="E49" s="1067"/>
      <c r="F49" s="1067"/>
      <c r="G49" s="1067"/>
      <c r="H49" s="1067"/>
      <c r="I49" s="1067"/>
      <c r="J49" s="1067"/>
      <c r="K49" s="1067"/>
      <c r="L49" s="1067"/>
      <c r="M49" s="1067"/>
      <c r="N49" s="1067"/>
      <c r="O49" s="1067"/>
      <c r="P49" s="1068"/>
      <c r="Q49" s="1072"/>
      <c r="R49" s="1073"/>
      <c r="S49" s="1073"/>
      <c r="T49" s="1073"/>
      <c r="U49" s="1073"/>
      <c r="V49" s="1073"/>
      <c r="W49" s="1073"/>
      <c r="X49" s="1073"/>
      <c r="Y49" s="1073"/>
      <c r="Z49" s="1073"/>
      <c r="AA49" s="1073"/>
      <c r="AB49" s="1073"/>
      <c r="AC49" s="1073"/>
      <c r="AD49" s="1073"/>
      <c r="AE49" s="1074"/>
      <c r="AF49" s="1048"/>
      <c r="AG49" s="1049"/>
      <c r="AH49" s="1049"/>
      <c r="AI49" s="1049"/>
      <c r="AJ49" s="1050"/>
      <c r="AK49" s="1009"/>
      <c r="AL49" s="1000"/>
      <c r="AM49" s="1000"/>
      <c r="AN49" s="1000"/>
      <c r="AO49" s="1000"/>
      <c r="AP49" s="1000"/>
      <c r="AQ49" s="1000"/>
      <c r="AR49" s="1000"/>
      <c r="AS49" s="1000"/>
      <c r="AT49" s="1000"/>
      <c r="AU49" s="1000"/>
      <c r="AV49" s="1000"/>
      <c r="AW49" s="1000"/>
      <c r="AX49" s="1000"/>
      <c r="AY49" s="1000"/>
      <c r="AZ49" s="1071"/>
      <c r="BA49" s="1071"/>
      <c r="BB49" s="1071"/>
      <c r="BC49" s="1071"/>
      <c r="BD49" s="1071"/>
      <c r="BE49" s="1061"/>
      <c r="BF49" s="1061"/>
      <c r="BG49" s="1061"/>
      <c r="BH49" s="1061"/>
      <c r="BI49" s="1062"/>
      <c r="BJ49" s="205"/>
      <c r="BK49" s="205"/>
      <c r="BL49" s="205"/>
      <c r="BM49" s="205"/>
      <c r="BN49" s="205"/>
      <c r="BO49" s="218"/>
      <c r="BP49" s="218"/>
      <c r="BQ49" s="215">
        <v>43</v>
      </c>
      <c r="BR49" s="216"/>
      <c r="BS49" s="1043"/>
      <c r="BT49" s="1044"/>
      <c r="BU49" s="1044"/>
      <c r="BV49" s="1044"/>
      <c r="BW49" s="1044"/>
      <c r="BX49" s="1044"/>
      <c r="BY49" s="1044"/>
      <c r="BZ49" s="1044"/>
      <c r="CA49" s="1044"/>
      <c r="CB49" s="1044"/>
      <c r="CC49" s="1044"/>
      <c r="CD49" s="1044"/>
      <c r="CE49" s="1044"/>
      <c r="CF49" s="1044"/>
      <c r="CG49" s="1045"/>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199"/>
    </row>
    <row r="50" spans="1:131" s="200" customFormat="1" ht="26.25" customHeight="1" x14ac:dyDescent="0.15">
      <c r="A50" s="214">
        <v>23</v>
      </c>
      <c r="B50" s="1066"/>
      <c r="C50" s="1067"/>
      <c r="D50" s="1067"/>
      <c r="E50" s="1067"/>
      <c r="F50" s="1067"/>
      <c r="G50" s="1067"/>
      <c r="H50" s="1067"/>
      <c r="I50" s="1067"/>
      <c r="J50" s="1067"/>
      <c r="K50" s="1067"/>
      <c r="L50" s="1067"/>
      <c r="M50" s="1067"/>
      <c r="N50" s="1067"/>
      <c r="O50" s="1067"/>
      <c r="P50" s="1068"/>
      <c r="Q50" s="1069"/>
      <c r="R50" s="1052"/>
      <c r="S50" s="1052"/>
      <c r="T50" s="1052"/>
      <c r="U50" s="1052"/>
      <c r="V50" s="1052"/>
      <c r="W50" s="1052"/>
      <c r="X50" s="1052"/>
      <c r="Y50" s="1052"/>
      <c r="Z50" s="1052"/>
      <c r="AA50" s="1052"/>
      <c r="AB50" s="1052"/>
      <c r="AC50" s="1052"/>
      <c r="AD50" s="1052"/>
      <c r="AE50" s="1070"/>
      <c r="AF50" s="1048"/>
      <c r="AG50" s="1049"/>
      <c r="AH50" s="1049"/>
      <c r="AI50" s="1049"/>
      <c r="AJ50" s="1050"/>
      <c r="AK50" s="1051"/>
      <c r="AL50" s="1052"/>
      <c r="AM50" s="1052"/>
      <c r="AN50" s="1052"/>
      <c r="AO50" s="1052"/>
      <c r="AP50" s="1052"/>
      <c r="AQ50" s="1052"/>
      <c r="AR50" s="1052"/>
      <c r="AS50" s="1052"/>
      <c r="AT50" s="1052"/>
      <c r="AU50" s="1052"/>
      <c r="AV50" s="1052"/>
      <c r="AW50" s="1052"/>
      <c r="AX50" s="1052"/>
      <c r="AY50" s="1052"/>
      <c r="AZ50" s="1053"/>
      <c r="BA50" s="1053"/>
      <c r="BB50" s="1053"/>
      <c r="BC50" s="1053"/>
      <c r="BD50" s="1053"/>
      <c r="BE50" s="1061"/>
      <c r="BF50" s="1061"/>
      <c r="BG50" s="1061"/>
      <c r="BH50" s="1061"/>
      <c r="BI50" s="1062"/>
      <c r="BJ50" s="205"/>
      <c r="BK50" s="205"/>
      <c r="BL50" s="205"/>
      <c r="BM50" s="205"/>
      <c r="BN50" s="205"/>
      <c r="BO50" s="218"/>
      <c r="BP50" s="218"/>
      <c r="BQ50" s="215">
        <v>44</v>
      </c>
      <c r="BR50" s="216"/>
      <c r="BS50" s="1043"/>
      <c r="BT50" s="1044"/>
      <c r="BU50" s="1044"/>
      <c r="BV50" s="1044"/>
      <c r="BW50" s="1044"/>
      <c r="BX50" s="1044"/>
      <c r="BY50" s="1044"/>
      <c r="BZ50" s="1044"/>
      <c r="CA50" s="1044"/>
      <c r="CB50" s="1044"/>
      <c r="CC50" s="1044"/>
      <c r="CD50" s="1044"/>
      <c r="CE50" s="1044"/>
      <c r="CF50" s="1044"/>
      <c r="CG50" s="1045"/>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199"/>
    </row>
    <row r="51" spans="1:131" s="200" customFormat="1" ht="26.25" customHeight="1" x14ac:dyDescent="0.15">
      <c r="A51" s="214">
        <v>24</v>
      </c>
      <c r="B51" s="1066"/>
      <c r="C51" s="1067"/>
      <c r="D51" s="1067"/>
      <c r="E51" s="1067"/>
      <c r="F51" s="1067"/>
      <c r="G51" s="1067"/>
      <c r="H51" s="1067"/>
      <c r="I51" s="1067"/>
      <c r="J51" s="1067"/>
      <c r="K51" s="1067"/>
      <c r="L51" s="1067"/>
      <c r="M51" s="1067"/>
      <c r="N51" s="1067"/>
      <c r="O51" s="1067"/>
      <c r="P51" s="1068"/>
      <c r="Q51" s="1069"/>
      <c r="R51" s="1052"/>
      <c r="S51" s="1052"/>
      <c r="T51" s="1052"/>
      <c r="U51" s="1052"/>
      <c r="V51" s="1052"/>
      <c r="W51" s="1052"/>
      <c r="X51" s="1052"/>
      <c r="Y51" s="1052"/>
      <c r="Z51" s="1052"/>
      <c r="AA51" s="1052"/>
      <c r="AB51" s="1052"/>
      <c r="AC51" s="1052"/>
      <c r="AD51" s="1052"/>
      <c r="AE51" s="1070"/>
      <c r="AF51" s="1048"/>
      <c r="AG51" s="1049"/>
      <c r="AH51" s="1049"/>
      <c r="AI51" s="1049"/>
      <c r="AJ51" s="1050"/>
      <c r="AK51" s="1051"/>
      <c r="AL51" s="1052"/>
      <c r="AM51" s="1052"/>
      <c r="AN51" s="1052"/>
      <c r="AO51" s="1052"/>
      <c r="AP51" s="1052"/>
      <c r="AQ51" s="1052"/>
      <c r="AR51" s="1052"/>
      <c r="AS51" s="1052"/>
      <c r="AT51" s="1052"/>
      <c r="AU51" s="1052"/>
      <c r="AV51" s="1052"/>
      <c r="AW51" s="1052"/>
      <c r="AX51" s="1052"/>
      <c r="AY51" s="1052"/>
      <c r="AZ51" s="1053"/>
      <c r="BA51" s="1053"/>
      <c r="BB51" s="1053"/>
      <c r="BC51" s="1053"/>
      <c r="BD51" s="1053"/>
      <c r="BE51" s="1061"/>
      <c r="BF51" s="1061"/>
      <c r="BG51" s="1061"/>
      <c r="BH51" s="1061"/>
      <c r="BI51" s="1062"/>
      <c r="BJ51" s="205"/>
      <c r="BK51" s="205"/>
      <c r="BL51" s="205"/>
      <c r="BM51" s="205"/>
      <c r="BN51" s="205"/>
      <c r="BO51" s="218"/>
      <c r="BP51" s="218"/>
      <c r="BQ51" s="215">
        <v>45</v>
      </c>
      <c r="BR51" s="216"/>
      <c r="BS51" s="1043"/>
      <c r="BT51" s="1044"/>
      <c r="BU51" s="1044"/>
      <c r="BV51" s="1044"/>
      <c r="BW51" s="1044"/>
      <c r="BX51" s="1044"/>
      <c r="BY51" s="1044"/>
      <c r="BZ51" s="1044"/>
      <c r="CA51" s="1044"/>
      <c r="CB51" s="1044"/>
      <c r="CC51" s="1044"/>
      <c r="CD51" s="1044"/>
      <c r="CE51" s="1044"/>
      <c r="CF51" s="1044"/>
      <c r="CG51" s="1045"/>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199"/>
    </row>
    <row r="52" spans="1:131" s="200" customFormat="1" ht="26.25" customHeight="1" x14ac:dyDescent="0.15">
      <c r="A52" s="214">
        <v>25</v>
      </c>
      <c r="B52" s="1066"/>
      <c r="C52" s="1067"/>
      <c r="D52" s="1067"/>
      <c r="E52" s="1067"/>
      <c r="F52" s="1067"/>
      <c r="G52" s="1067"/>
      <c r="H52" s="1067"/>
      <c r="I52" s="1067"/>
      <c r="J52" s="1067"/>
      <c r="K52" s="1067"/>
      <c r="L52" s="1067"/>
      <c r="M52" s="1067"/>
      <c r="N52" s="1067"/>
      <c r="O52" s="1067"/>
      <c r="P52" s="1068"/>
      <c r="Q52" s="1069"/>
      <c r="R52" s="1052"/>
      <c r="S52" s="1052"/>
      <c r="T52" s="1052"/>
      <c r="U52" s="1052"/>
      <c r="V52" s="1052"/>
      <c r="W52" s="1052"/>
      <c r="X52" s="1052"/>
      <c r="Y52" s="1052"/>
      <c r="Z52" s="1052"/>
      <c r="AA52" s="1052"/>
      <c r="AB52" s="1052"/>
      <c r="AC52" s="1052"/>
      <c r="AD52" s="1052"/>
      <c r="AE52" s="1070"/>
      <c r="AF52" s="1048"/>
      <c r="AG52" s="1049"/>
      <c r="AH52" s="1049"/>
      <c r="AI52" s="1049"/>
      <c r="AJ52" s="1050"/>
      <c r="AK52" s="1051"/>
      <c r="AL52" s="1052"/>
      <c r="AM52" s="1052"/>
      <c r="AN52" s="1052"/>
      <c r="AO52" s="1052"/>
      <c r="AP52" s="1052"/>
      <c r="AQ52" s="1052"/>
      <c r="AR52" s="1052"/>
      <c r="AS52" s="1052"/>
      <c r="AT52" s="1052"/>
      <c r="AU52" s="1052"/>
      <c r="AV52" s="1052"/>
      <c r="AW52" s="1052"/>
      <c r="AX52" s="1052"/>
      <c r="AY52" s="1052"/>
      <c r="AZ52" s="1053"/>
      <c r="BA52" s="1053"/>
      <c r="BB52" s="1053"/>
      <c r="BC52" s="1053"/>
      <c r="BD52" s="1053"/>
      <c r="BE52" s="1061"/>
      <c r="BF52" s="1061"/>
      <c r="BG52" s="1061"/>
      <c r="BH52" s="1061"/>
      <c r="BI52" s="1062"/>
      <c r="BJ52" s="205"/>
      <c r="BK52" s="205"/>
      <c r="BL52" s="205"/>
      <c r="BM52" s="205"/>
      <c r="BN52" s="205"/>
      <c r="BO52" s="218"/>
      <c r="BP52" s="218"/>
      <c r="BQ52" s="215">
        <v>46</v>
      </c>
      <c r="BR52" s="216"/>
      <c r="BS52" s="1043"/>
      <c r="BT52" s="1044"/>
      <c r="BU52" s="1044"/>
      <c r="BV52" s="1044"/>
      <c r="BW52" s="1044"/>
      <c r="BX52" s="1044"/>
      <c r="BY52" s="1044"/>
      <c r="BZ52" s="1044"/>
      <c r="CA52" s="1044"/>
      <c r="CB52" s="1044"/>
      <c r="CC52" s="1044"/>
      <c r="CD52" s="1044"/>
      <c r="CE52" s="1044"/>
      <c r="CF52" s="1044"/>
      <c r="CG52" s="1045"/>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199"/>
    </row>
    <row r="53" spans="1:131" s="200" customFormat="1" ht="26.25" customHeight="1" x14ac:dyDescent="0.15">
      <c r="A53" s="214">
        <v>26</v>
      </c>
      <c r="B53" s="1066"/>
      <c r="C53" s="1067"/>
      <c r="D53" s="1067"/>
      <c r="E53" s="1067"/>
      <c r="F53" s="1067"/>
      <c r="G53" s="1067"/>
      <c r="H53" s="1067"/>
      <c r="I53" s="1067"/>
      <c r="J53" s="1067"/>
      <c r="K53" s="1067"/>
      <c r="L53" s="1067"/>
      <c r="M53" s="1067"/>
      <c r="N53" s="1067"/>
      <c r="O53" s="1067"/>
      <c r="P53" s="1068"/>
      <c r="Q53" s="1069"/>
      <c r="R53" s="1052"/>
      <c r="S53" s="1052"/>
      <c r="T53" s="1052"/>
      <c r="U53" s="1052"/>
      <c r="V53" s="1052"/>
      <c r="W53" s="1052"/>
      <c r="X53" s="1052"/>
      <c r="Y53" s="1052"/>
      <c r="Z53" s="1052"/>
      <c r="AA53" s="1052"/>
      <c r="AB53" s="1052"/>
      <c r="AC53" s="1052"/>
      <c r="AD53" s="1052"/>
      <c r="AE53" s="1070"/>
      <c r="AF53" s="1048"/>
      <c r="AG53" s="1049"/>
      <c r="AH53" s="1049"/>
      <c r="AI53" s="1049"/>
      <c r="AJ53" s="1050"/>
      <c r="AK53" s="1051"/>
      <c r="AL53" s="1052"/>
      <c r="AM53" s="1052"/>
      <c r="AN53" s="1052"/>
      <c r="AO53" s="1052"/>
      <c r="AP53" s="1052"/>
      <c r="AQ53" s="1052"/>
      <c r="AR53" s="1052"/>
      <c r="AS53" s="1052"/>
      <c r="AT53" s="1052"/>
      <c r="AU53" s="1052"/>
      <c r="AV53" s="1052"/>
      <c r="AW53" s="1052"/>
      <c r="AX53" s="1052"/>
      <c r="AY53" s="1052"/>
      <c r="AZ53" s="1053"/>
      <c r="BA53" s="1053"/>
      <c r="BB53" s="1053"/>
      <c r="BC53" s="1053"/>
      <c r="BD53" s="1053"/>
      <c r="BE53" s="1061"/>
      <c r="BF53" s="1061"/>
      <c r="BG53" s="1061"/>
      <c r="BH53" s="1061"/>
      <c r="BI53" s="1062"/>
      <c r="BJ53" s="205"/>
      <c r="BK53" s="205"/>
      <c r="BL53" s="205"/>
      <c r="BM53" s="205"/>
      <c r="BN53" s="205"/>
      <c r="BO53" s="218"/>
      <c r="BP53" s="218"/>
      <c r="BQ53" s="215">
        <v>47</v>
      </c>
      <c r="BR53" s="216"/>
      <c r="BS53" s="1043"/>
      <c r="BT53" s="1044"/>
      <c r="BU53" s="1044"/>
      <c r="BV53" s="1044"/>
      <c r="BW53" s="1044"/>
      <c r="BX53" s="1044"/>
      <c r="BY53" s="1044"/>
      <c r="BZ53" s="1044"/>
      <c r="CA53" s="1044"/>
      <c r="CB53" s="1044"/>
      <c r="CC53" s="1044"/>
      <c r="CD53" s="1044"/>
      <c r="CE53" s="1044"/>
      <c r="CF53" s="1044"/>
      <c r="CG53" s="1045"/>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199"/>
    </row>
    <row r="54" spans="1:131" s="200" customFormat="1" ht="26.25" customHeight="1" x14ac:dyDescent="0.15">
      <c r="A54" s="214">
        <v>27</v>
      </c>
      <c r="B54" s="1066"/>
      <c r="C54" s="1067"/>
      <c r="D54" s="1067"/>
      <c r="E54" s="1067"/>
      <c r="F54" s="1067"/>
      <c r="G54" s="1067"/>
      <c r="H54" s="1067"/>
      <c r="I54" s="1067"/>
      <c r="J54" s="1067"/>
      <c r="K54" s="1067"/>
      <c r="L54" s="1067"/>
      <c r="M54" s="1067"/>
      <c r="N54" s="1067"/>
      <c r="O54" s="1067"/>
      <c r="P54" s="1068"/>
      <c r="Q54" s="1069"/>
      <c r="R54" s="1052"/>
      <c r="S54" s="1052"/>
      <c r="T54" s="1052"/>
      <c r="U54" s="1052"/>
      <c r="V54" s="1052"/>
      <c r="W54" s="1052"/>
      <c r="X54" s="1052"/>
      <c r="Y54" s="1052"/>
      <c r="Z54" s="1052"/>
      <c r="AA54" s="1052"/>
      <c r="AB54" s="1052"/>
      <c r="AC54" s="1052"/>
      <c r="AD54" s="1052"/>
      <c r="AE54" s="1070"/>
      <c r="AF54" s="1048"/>
      <c r="AG54" s="1049"/>
      <c r="AH54" s="1049"/>
      <c r="AI54" s="1049"/>
      <c r="AJ54" s="1050"/>
      <c r="AK54" s="1051"/>
      <c r="AL54" s="1052"/>
      <c r="AM54" s="1052"/>
      <c r="AN54" s="1052"/>
      <c r="AO54" s="1052"/>
      <c r="AP54" s="1052"/>
      <c r="AQ54" s="1052"/>
      <c r="AR54" s="1052"/>
      <c r="AS54" s="1052"/>
      <c r="AT54" s="1052"/>
      <c r="AU54" s="1052"/>
      <c r="AV54" s="1052"/>
      <c r="AW54" s="1052"/>
      <c r="AX54" s="1052"/>
      <c r="AY54" s="1052"/>
      <c r="AZ54" s="1053"/>
      <c r="BA54" s="1053"/>
      <c r="BB54" s="1053"/>
      <c r="BC54" s="1053"/>
      <c r="BD54" s="1053"/>
      <c r="BE54" s="1061"/>
      <c r="BF54" s="1061"/>
      <c r="BG54" s="1061"/>
      <c r="BH54" s="1061"/>
      <c r="BI54" s="1062"/>
      <c r="BJ54" s="205"/>
      <c r="BK54" s="205"/>
      <c r="BL54" s="205"/>
      <c r="BM54" s="205"/>
      <c r="BN54" s="205"/>
      <c r="BO54" s="218"/>
      <c r="BP54" s="218"/>
      <c r="BQ54" s="215">
        <v>48</v>
      </c>
      <c r="BR54" s="216"/>
      <c r="BS54" s="1043"/>
      <c r="BT54" s="1044"/>
      <c r="BU54" s="1044"/>
      <c r="BV54" s="1044"/>
      <c r="BW54" s="1044"/>
      <c r="BX54" s="1044"/>
      <c r="BY54" s="1044"/>
      <c r="BZ54" s="1044"/>
      <c r="CA54" s="1044"/>
      <c r="CB54" s="1044"/>
      <c r="CC54" s="1044"/>
      <c r="CD54" s="1044"/>
      <c r="CE54" s="1044"/>
      <c r="CF54" s="1044"/>
      <c r="CG54" s="1045"/>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199"/>
    </row>
    <row r="55" spans="1:131" s="200" customFormat="1" ht="26.25" customHeight="1" x14ac:dyDescent="0.15">
      <c r="A55" s="214">
        <v>28</v>
      </c>
      <c r="B55" s="1066"/>
      <c r="C55" s="1067"/>
      <c r="D55" s="1067"/>
      <c r="E55" s="1067"/>
      <c r="F55" s="1067"/>
      <c r="G55" s="1067"/>
      <c r="H55" s="1067"/>
      <c r="I55" s="1067"/>
      <c r="J55" s="1067"/>
      <c r="K55" s="1067"/>
      <c r="L55" s="1067"/>
      <c r="M55" s="1067"/>
      <c r="N55" s="1067"/>
      <c r="O55" s="1067"/>
      <c r="P55" s="1068"/>
      <c r="Q55" s="1069"/>
      <c r="R55" s="1052"/>
      <c r="S55" s="1052"/>
      <c r="T55" s="1052"/>
      <c r="U55" s="1052"/>
      <c r="V55" s="1052"/>
      <c r="W55" s="1052"/>
      <c r="X55" s="1052"/>
      <c r="Y55" s="1052"/>
      <c r="Z55" s="1052"/>
      <c r="AA55" s="1052"/>
      <c r="AB55" s="1052"/>
      <c r="AC55" s="1052"/>
      <c r="AD55" s="1052"/>
      <c r="AE55" s="1070"/>
      <c r="AF55" s="1048"/>
      <c r="AG55" s="1049"/>
      <c r="AH55" s="1049"/>
      <c r="AI55" s="1049"/>
      <c r="AJ55" s="1050"/>
      <c r="AK55" s="1051"/>
      <c r="AL55" s="1052"/>
      <c r="AM55" s="1052"/>
      <c r="AN55" s="1052"/>
      <c r="AO55" s="1052"/>
      <c r="AP55" s="1052"/>
      <c r="AQ55" s="1052"/>
      <c r="AR55" s="1052"/>
      <c r="AS55" s="1052"/>
      <c r="AT55" s="1052"/>
      <c r="AU55" s="1052"/>
      <c r="AV55" s="1052"/>
      <c r="AW55" s="1052"/>
      <c r="AX55" s="1052"/>
      <c r="AY55" s="1052"/>
      <c r="AZ55" s="1053"/>
      <c r="BA55" s="1053"/>
      <c r="BB55" s="1053"/>
      <c r="BC55" s="1053"/>
      <c r="BD55" s="1053"/>
      <c r="BE55" s="1061"/>
      <c r="BF55" s="1061"/>
      <c r="BG55" s="1061"/>
      <c r="BH55" s="1061"/>
      <c r="BI55" s="1062"/>
      <c r="BJ55" s="205"/>
      <c r="BK55" s="205"/>
      <c r="BL55" s="205"/>
      <c r="BM55" s="205"/>
      <c r="BN55" s="205"/>
      <c r="BO55" s="218"/>
      <c r="BP55" s="218"/>
      <c r="BQ55" s="215">
        <v>49</v>
      </c>
      <c r="BR55" s="216"/>
      <c r="BS55" s="1043"/>
      <c r="BT55" s="1044"/>
      <c r="BU55" s="1044"/>
      <c r="BV55" s="1044"/>
      <c r="BW55" s="1044"/>
      <c r="BX55" s="1044"/>
      <c r="BY55" s="1044"/>
      <c r="BZ55" s="1044"/>
      <c r="CA55" s="1044"/>
      <c r="CB55" s="1044"/>
      <c r="CC55" s="1044"/>
      <c r="CD55" s="1044"/>
      <c r="CE55" s="1044"/>
      <c r="CF55" s="1044"/>
      <c r="CG55" s="1045"/>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199"/>
    </row>
    <row r="56" spans="1:131" s="200" customFormat="1" ht="26.25" customHeight="1" x14ac:dyDescent="0.15">
      <c r="A56" s="214">
        <v>29</v>
      </c>
      <c r="B56" s="1066"/>
      <c r="C56" s="1067"/>
      <c r="D56" s="1067"/>
      <c r="E56" s="1067"/>
      <c r="F56" s="1067"/>
      <c r="G56" s="1067"/>
      <c r="H56" s="1067"/>
      <c r="I56" s="1067"/>
      <c r="J56" s="1067"/>
      <c r="K56" s="1067"/>
      <c r="L56" s="1067"/>
      <c r="M56" s="1067"/>
      <c r="N56" s="1067"/>
      <c r="O56" s="1067"/>
      <c r="P56" s="1068"/>
      <c r="Q56" s="1069"/>
      <c r="R56" s="1052"/>
      <c r="S56" s="1052"/>
      <c r="T56" s="1052"/>
      <c r="U56" s="1052"/>
      <c r="V56" s="1052"/>
      <c r="W56" s="1052"/>
      <c r="X56" s="1052"/>
      <c r="Y56" s="1052"/>
      <c r="Z56" s="1052"/>
      <c r="AA56" s="1052"/>
      <c r="AB56" s="1052"/>
      <c r="AC56" s="1052"/>
      <c r="AD56" s="1052"/>
      <c r="AE56" s="1070"/>
      <c r="AF56" s="1048"/>
      <c r="AG56" s="1049"/>
      <c r="AH56" s="1049"/>
      <c r="AI56" s="1049"/>
      <c r="AJ56" s="1050"/>
      <c r="AK56" s="1051"/>
      <c r="AL56" s="1052"/>
      <c r="AM56" s="1052"/>
      <c r="AN56" s="1052"/>
      <c r="AO56" s="1052"/>
      <c r="AP56" s="1052"/>
      <c r="AQ56" s="1052"/>
      <c r="AR56" s="1052"/>
      <c r="AS56" s="1052"/>
      <c r="AT56" s="1052"/>
      <c r="AU56" s="1052"/>
      <c r="AV56" s="1052"/>
      <c r="AW56" s="1052"/>
      <c r="AX56" s="1052"/>
      <c r="AY56" s="1052"/>
      <c r="AZ56" s="1053"/>
      <c r="BA56" s="1053"/>
      <c r="BB56" s="1053"/>
      <c r="BC56" s="1053"/>
      <c r="BD56" s="1053"/>
      <c r="BE56" s="1061"/>
      <c r="BF56" s="1061"/>
      <c r="BG56" s="1061"/>
      <c r="BH56" s="1061"/>
      <c r="BI56" s="1062"/>
      <c r="BJ56" s="205"/>
      <c r="BK56" s="205"/>
      <c r="BL56" s="205"/>
      <c r="BM56" s="205"/>
      <c r="BN56" s="205"/>
      <c r="BO56" s="218"/>
      <c r="BP56" s="218"/>
      <c r="BQ56" s="215">
        <v>50</v>
      </c>
      <c r="BR56" s="216"/>
      <c r="BS56" s="1043"/>
      <c r="BT56" s="1044"/>
      <c r="BU56" s="1044"/>
      <c r="BV56" s="1044"/>
      <c r="BW56" s="1044"/>
      <c r="BX56" s="1044"/>
      <c r="BY56" s="1044"/>
      <c r="BZ56" s="1044"/>
      <c r="CA56" s="1044"/>
      <c r="CB56" s="1044"/>
      <c r="CC56" s="1044"/>
      <c r="CD56" s="1044"/>
      <c r="CE56" s="1044"/>
      <c r="CF56" s="1044"/>
      <c r="CG56" s="1045"/>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199"/>
    </row>
    <row r="57" spans="1:131" s="200" customFormat="1" ht="26.25" customHeight="1" x14ac:dyDescent="0.15">
      <c r="A57" s="214">
        <v>30</v>
      </c>
      <c r="B57" s="1066"/>
      <c r="C57" s="1067"/>
      <c r="D57" s="1067"/>
      <c r="E57" s="1067"/>
      <c r="F57" s="1067"/>
      <c r="G57" s="1067"/>
      <c r="H57" s="1067"/>
      <c r="I57" s="1067"/>
      <c r="J57" s="1067"/>
      <c r="K57" s="1067"/>
      <c r="L57" s="1067"/>
      <c r="M57" s="1067"/>
      <c r="N57" s="1067"/>
      <c r="O57" s="1067"/>
      <c r="P57" s="1068"/>
      <c r="Q57" s="1069"/>
      <c r="R57" s="1052"/>
      <c r="S57" s="1052"/>
      <c r="T57" s="1052"/>
      <c r="U57" s="1052"/>
      <c r="V57" s="1052"/>
      <c r="W57" s="1052"/>
      <c r="X57" s="1052"/>
      <c r="Y57" s="1052"/>
      <c r="Z57" s="1052"/>
      <c r="AA57" s="1052"/>
      <c r="AB57" s="1052"/>
      <c r="AC57" s="1052"/>
      <c r="AD57" s="1052"/>
      <c r="AE57" s="1070"/>
      <c r="AF57" s="1048"/>
      <c r="AG57" s="1049"/>
      <c r="AH57" s="1049"/>
      <c r="AI57" s="1049"/>
      <c r="AJ57" s="1050"/>
      <c r="AK57" s="1051"/>
      <c r="AL57" s="1052"/>
      <c r="AM57" s="1052"/>
      <c r="AN57" s="1052"/>
      <c r="AO57" s="1052"/>
      <c r="AP57" s="1052"/>
      <c r="AQ57" s="1052"/>
      <c r="AR57" s="1052"/>
      <c r="AS57" s="1052"/>
      <c r="AT57" s="1052"/>
      <c r="AU57" s="1052"/>
      <c r="AV57" s="1052"/>
      <c r="AW57" s="1052"/>
      <c r="AX57" s="1052"/>
      <c r="AY57" s="1052"/>
      <c r="AZ57" s="1053"/>
      <c r="BA57" s="1053"/>
      <c r="BB57" s="1053"/>
      <c r="BC57" s="1053"/>
      <c r="BD57" s="1053"/>
      <c r="BE57" s="1061"/>
      <c r="BF57" s="1061"/>
      <c r="BG57" s="1061"/>
      <c r="BH57" s="1061"/>
      <c r="BI57" s="1062"/>
      <c r="BJ57" s="205"/>
      <c r="BK57" s="205"/>
      <c r="BL57" s="205"/>
      <c r="BM57" s="205"/>
      <c r="BN57" s="205"/>
      <c r="BO57" s="218"/>
      <c r="BP57" s="218"/>
      <c r="BQ57" s="215">
        <v>51</v>
      </c>
      <c r="BR57" s="216"/>
      <c r="BS57" s="1043"/>
      <c r="BT57" s="1044"/>
      <c r="BU57" s="1044"/>
      <c r="BV57" s="1044"/>
      <c r="BW57" s="1044"/>
      <c r="BX57" s="1044"/>
      <c r="BY57" s="1044"/>
      <c r="BZ57" s="1044"/>
      <c r="CA57" s="1044"/>
      <c r="CB57" s="1044"/>
      <c r="CC57" s="1044"/>
      <c r="CD57" s="1044"/>
      <c r="CE57" s="1044"/>
      <c r="CF57" s="1044"/>
      <c r="CG57" s="1045"/>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199"/>
    </row>
    <row r="58" spans="1:131" s="200" customFormat="1" ht="26.25" customHeight="1" x14ac:dyDescent="0.15">
      <c r="A58" s="214">
        <v>31</v>
      </c>
      <c r="B58" s="1066"/>
      <c r="C58" s="1067"/>
      <c r="D58" s="1067"/>
      <c r="E58" s="1067"/>
      <c r="F58" s="1067"/>
      <c r="G58" s="1067"/>
      <c r="H58" s="1067"/>
      <c r="I58" s="1067"/>
      <c r="J58" s="1067"/>
      <c r="K58" s="1067"/>
      <c r="L58" s="1067"/>
      <c r="M58" s="1067"/>
      <c r="N58" s="1067"/>
      <c r="O58" s="1067"/>
      <c r="P58" s="1068"/>
      <c r="Q58" s="1069"/>
      <c r="R58" s="1052"/>
      <c r="S58" s="1052"/>
      <c r="T58" s="1052"/>
      <c r="U58" s="1052"/>
      <c r="V58" s="1052"/>
      <c r="W58" s="1052"/>
      <c r="X58" s="1052"/>
      <c r="Y58" s="1052"/>
      <c r="Z58" s="1052"/>
      <c r="AA58" s="1052"/>
      <c r="AB58" s="1052"/>
      <c r="AC58" s="1052"/>
      <c r="AD58" s="1052"/>
      <c r="AE58" s="1070"/>
      <c r="AF58" s="1048"/>
      <c r="AG58" s="1049"/>
      <c r="AH58" s="1049"/>
      <c r="AI58" s="1049"/>
      <c r="AJ58" s="1050"/>
      <c r="AK58" s="1051"/>
      <c r="AL58" s="1052"/>
      <c r="AM58" s="1052"/>
      <c r="AN58" s="1052"/>
      <c r="AO58" s="1052"/>
      <c r="AP58" s="1052"/>
      <c r="AQ58" s="1052"/>
      <c r="AR58" s="1052"/>
      <c r="AS58" s="1052"/>
      <c r="AT58" s="1052"/>
      <c r="AU58" s="1052"/>
      <c r="AV58" s="1052"/>
      <c r="AW58" s="1052"/>
      <c r="AX58" s="1052"/>
      <c r="AY58" s="1052"/>
      <c r="AZ58" s="1053"/>
      <c r="BA58" s="1053"/>
      <c r="BB58" s="1053"/>
      <c r="BC58" s="1053"/>
      <c r="BD58" s="1053"/>
      <c r="BE58" s="1061"/>
      <c r="BF58" s="1061"/>
      <c r="BG58" s="1061"/>
      <c r="BH58" s="1061"/>
      <c r="BI58" s="1062"/>
      <c r="BJ58" s="205"/>
      <c r="BK58" s="205"/>
      <c r="BL58" s="205"/>
      <c r="BM58" s="205"/>
      <c r="BN58" s="205"/>
      <c r="BO58" s="218"/>
      <c r="BP58" s="218"/>
      <c r="BQ58" s="215">
        <v>52</v>
      </c>
      <c r="BR58" s="216"/>
      <c r="BS58" s="1043"/>
      <c r="BT58" s="1044"/>
      <c r="BU58" s="1044"/>
      <c r="BV58" s="1044"/>
      <c r="BW58" s="1044"/>
      <c r="BX58" s="1044"/>
      <c r="BY58" s="1044"/>
      <c r="BZ58" s="1044"/>
      <c r="CA58" s="1044"/>
      <c r="CB58" s="1044"/>
      <c r="CC58" s="1044"/>
      <c r="CD58" s="1044"/>
      <c r="CE58" s="1044"/>
      <c r="CF58" s="1044"/>
      <c r="CG58" s="1045"/>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199"/>
    </row>
    <row r="59" spans="1:131" s="200" customFormat="1" ht="26.25" customHeight="1" x14ac:dyDescent="0.15">
      <c r="A59" s="214">
        <v>32</v>
      </c>
      <c r="B59" s="1066"/>
      <c r="C59" s="1067"/>
      <c r="D59" s="1067"/>
      <c r="E59" s="1067"/>
      <c r="F59" s="1067"/>
      <c r="G59" s="1067"/>
      <c r="H59" s="1067"/>
      <c r="I59" s="1067"/>
      <c r="J59" s="1067"/>
      <c r="K59" s="1067"/>
      <c r="L59" s="1067"/>
      <c r="M59" s="1067"/>
      <c r="N59" s="1067"/>
      <c r="O59" s="1067"/>
      <c r="P59" s="1068"/>
      <c r="Q59" s="1069"/>
      <c r="R59" s="1052"/>
      <c r="S59" s="1052"/>
      <c r="T59" s="1052"/>
      <c r="U59" s="1052"/>
      <c r="V59" s="1052"/>
      <c r="W59" s="1052"/>
      <c r="X59" s="1052"/>
      <c r="Y59" s="1052"/>
      <c r="Z59" s="1052"/>
      <c r="AA59" s="1052"/>
      <c r="AB59" s="1052"/>
      <c r="AC59" s="1052"/>
      <c r="AD59" s="1052"/>
      <c r="AE59" s="1070"/>
      <c r="AF59" s="1048"/>
      <c r="AG59" s="1049"/>
      <c r="AH59" s="1049"/>
      <c r="AI59" s="1049"/>
      <c r="AJ59" s="1050"/>
      <c r="AK59" s="1051"/>
      <c r="AL59" s="1052"/>
      <c r="AM59" s="1052"/>
      <c r="AN59" s="1052"/>
      <c r="AO59" s="1052"/>
      <c r="AP59" s="1052"/>
      <c r="AQ59" s="1052"/>
      <c r="AR59" s="1052"/>
      <c r="AS59" s="1052"/>
      <c r="AT59" s="1052"/>
      <c r="AU59" s="1052"/>
      <c r="AV59" s="1052"/>
      <c r="AW59" s="1052"/>
      <c r="AX59" s="1052"/>
      <c r="AY59" s="1052"/>
      <c r="AZ59" s="1053"/>
      <c r="BA59" s="1053"/>
      <c r="BB59" s="1053"/>
      <c r="BC59" s="1053"/>
      <c r="BD59" s="1053"/>
      <c r="BE59" s="1061"/>
      <c r="BF59" s="1061"/>
      <c r="BG59" s="1061"/>
      <c r="BH59" s="1061"/>
      <c r="BI59" s="1062"/>
      <c r="BJ59" s="205"/>
      <c r="BK59" s="205"/>
      <c r="BL59" s="205"/>
      <c r="BM59" s="205"/>
      <c r="BN59" s="205"/>
      <c r="BO59" s="218"/>
      <c r="BP59" s="218"/>
      <c r="BQ59" s="215">
        <v>53</v>
      </c>
      <c r="BR59" s="216"/>
      <c r="BS59" s="1043"/>
      <c r="BT59" s="1044"/>
      <c r="BU59" s="1044"/>
      <c r="BV59" s="1044"/>
      <c r="BW59" s="1044"/>
      <c r="BX59" s="1044"/>
      <c r="BY59" s="1044"/>
      <c r="BZ59" s="1044"/>
      <c r="CA59" s="1044"/>
      <c r="CB59" s="1044"/>
      <c r="CC59" s="1044"/>
      <c r="CD59" s="1044"/>
      <c r="CE59" s="1044"/>
      <c r="CF59" s="1044"/>
      <c r="CG59" s="1045"/>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199"/>
    </row>
    <row r="60" spans="1:131" s="200" customFormat="1" ht="26.25" customHeight="1" x14ac:dyDescent="0.15">
      <c r="A60" s="214">
        <v>33</v>
      </c>
      <c r="B60" s="1066"/>
      <c r="C60" s="1067"/>
      <c r="D60" s="1067"/>
      <c r="E60" s="1067"/>
      <c r="F60" s="1067"/>
      <c r="G60" s="1067"/>
      <c r="H60" s="1067"/>
      <c r="I60" s="1067"/>
      <c r="J60" s="1067"/>
      <c r="K60" s="1067"/>
      <c r="L60" s="1067"/>
      <c r="M60" s="1067"/>
      <c r="N60" s="1067"/>
      <c r="O60" s="1067"/>
      <c r="P60" s="1068"/>
      <c r="Q60" s="1069"/>
      <c r="R60" s="1052"/>
      <c r="S60" s="1052"/>
      <c r="T60" s="1052"/>
      <c r="U60" s="1052"/>
      <c r="V60" s="1052"/>
      <c r="W60" s="1052"/>
      <c r="X60" s="1052"/>
      <c r="Y60" s="1052"/>
      <c r="Z60" s="1052"/>
      <c r="AA60" s="1052"/>
      <c r="AB60" s="1052"/>
      <c r="AC60" s="1052"/>
      <c r="AD60" s="1052"/>
      <c r="AE60" s="1070"/>
      <c r="AF60" s="1048"/>
      <c r="AG60" s="1049"/>
      <c r="AH60" s="1049"/>
      <c r="AI60" s="1049"/>
      <c r="AJ60" s="1050"/>
      <c r="AK60" s="1051"/>
      <c r="AL60" s="1052"/>
      <c r="AM60" s="1052"/>
      <c r="AN60" s="1052"/>
      <c r="AO60" s="1052"/>
      <c r="AP60" s="1052"/>
      <c r="AQ60" s="1052"/>
      <c r="AR60" s="1052"/>
      <c r="AS60" s="1052"/>
      <c r="AT60" s="1052"/>
      <c r="AU60" s="1052"/>
      <c r="AV60" s="1052"/>
      <c r="AW60" s="1052"/>
      <c r="AX60" s="1052"/>
      <c r="AY60" s="1052"/>
      <c r="AZ60" s="1053"/>
      <c r="BA60" s="1053"/>
      <c r="BB60" s="1053"/>
      <c r="BC60" s="1053"/>
      <c r="BD60" s="1053"/>
      <c r="BE60" s="1061"/>
      <c r="BF60" s="1061"/>
      <c r="BG60" s="1061"/>
      <c r="BH60" s="1061"/>
      <c r="BI60" s="1062"/>
      <c r="BJ60" s="205"/>
      <c r="BK60" s="205"/>
      <c r="BL60" s="205"/>
      <c r="BM60" s="205"/>
      <c r="BN60" s="205"/>
      <c r="BO60" s="218"/>
      <c r="BP60" s="218"/>
      <c r="BQ60" s="215">
        <v>54</v>
      </c>
      <c r="BR60" s="216"/>
      <c r="BS60" s="1043"/>
      <c r="BT60" s="1044"/>
      <c r="BU60" s="1044"/>
      <c r="BV60" s="1044"/>
      <c r="BW60" s="1044"/>
      <c r="BX60" s="1044"/>
      <c r="BY60" s="1044"/>
      <c r="BZ60" s="1044"/>
      <c r="CA60" s="1044"/>
      <c r="CB60" s="1044"/>
      <c r="CC60" s="1044"/>
      <c r="CD60" s="1044"/>
      <c r="CE60" s="1044"/>
      <c r="CF60" s="1044"/>
      <c r="CG60" s="1045"/>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199"/>
    </row>
    <row r="61" spans="1:131" s="200" customFormat="1" ht="26.25" customHeight="1" thickBot="1" x14ac:dyDescent="0.2">
      <c r="A61" s="214">
        <v>34</v>
      </c>
      <c r="B61" s="1066"/>
      <c r="C61" s="1067"/>
      <c r="D61" s="1067"/>
      <c r="E61" s="1067"/>
      <c r="F61" s="1067"/>
      <c r="G61" s="1067"/>
      <c r="H61" s="1067"/>
      <c r="I61" s="1067"/>
      <c r="J61" s="1067"/>
      <c r="K61" s="1067"/>
      <c r="L61" s="1067"/>
      <c r="M61" s="1067"/>
      <c r="N61" s="1067"/>
      <c r="O61" s="1067"/>
      <c r="P61" s="1068"/>
      <c r="Q61" s="1069"/>
      <c r="R61" s="1052"/>
      <c r="S61" s="1052"/>
      <c r="T61" s="1052"/>
      <c r="U61" s="1052"/>
      <c r="V61" s="1052"/>
      <c r="W61" s="1052"/>
      <c r="X61" s="1052"/>
      <c r="Y61" s="1052"/>
      <c r="Z61" s="1052"/>
      <c r="AA61" s="1052"/>
      <c r="AB61" s="1052"/>
      <c r="AC61" s="1052"/>
      <c r="AD61" s="1052"/>
      <c r="AE61" s="1070"/>
      <c r="AF61" s="1048"/>
      <c r="AG61" s="1049"/>
      <c r="AH61" s="1049"/>
      <c r="AI61" s="1049"/>
      <c r="AJ61" s="1050"/>
      <c r="AK61" s="1051"/>
      <c r="AL61" s="1052"/>
      <c r="AM61" s="1052"/>
      <c r="AN61" s="1052"/>
      <c r="AO61" s="1052"/>
      <c r="AP61" s="1052"/>
      <c r="AQ61" s="1052"/>
      <c r="AR61" s="1052"/>
      <c r="AS61" s="1052"/>
      <c r="AT61" s="1052"/>
      <c r="AU61" s="1052"/>
      <c r="AV61" s="1052"/>
      <c r="AW61" s="1052"/>
      <c r="AX61" s="1052"/>
      <c r="AY61" s="1052"/>
      <c r="AZ61" s="1053"/>
      <c r="BA61" s="1053"/>
      <c r="BB61" s="1053"/>
      <c r="BC61" s="1053"/>
      <c r="BD61" s="1053"/>
      <c r="BE61" s="1061"/>
      <c r="BF61" s="1061"/>
      <c r="BG61" s="1061"/>
      <c r="BH61" s="1061"/>
      <c r="BI61" s="1062"/>
      <c r="BJ61" s="205"/>
      <c r="BK61" s="205"/>
      <c r="BL61" s="205"/>
      <c r="BM61" s="205"/>
      <c r="BN61" s="205"/>
      <c r="BO61" s="218"/>
      <c r="BP61" s="218"/>
      <c r="BQ61" s="215">
        <v>55</v>
      </c>
      <c r="BR61" s="216"/>
      <c r="BS61" s="1043"/>
      <c r="BT61" s="1044"/>
      <c r="BU61" s="1044"/>
      <c r="BV61" s="1044"/>
      <c r="BW61" s="1044"/>
      <c r="BX61" s="1044"/>
      <c r="BY61" s="1044"/>
      <c r="BZ61" s="1044"/>
      <c r="CA61" s="1044"/>
      <c r="CB61" s="1044"/>
      <c r="CC61" s="1044"/>
      <c r="CD61" s="1044"/>
      <c r="CE61" s="1044"/>
      <c r="CF61" s="1044"/>
      <c r="CG61" s="1045"/>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199"/>
    </row>
    <row r="62" spans="1:131" s="200" customFormat="1" ht="26.25" customHeight="1" x14ac:dyDescent="0.15">
      <c r="A62" s="214">
        <v>35</v>
      </c>
      <c r="B62" s="1066"/>
      <c r="C62" s="1067"/>
      <c r="D62" s="1067"/>
      <c r="E62" s="1067"/>
      <c r="F62" s="1067"/>
      <c r="G62" s="1067"/>
      <c r="H62" s="1067"/>
      <c r="I62" s="1067"/>
      <c r="J62" s="1067"/>
      <c r="K62" s="1067"/>
      <c r="L62" s="1067"/>
      <c r="M62" s="1067"/>
      <c r="N62" s="1067"/>
      <c r="O62" s="1067"/>
      <c r="P62" s="1068"/>
      <c r="Q62" s="1069"/>
      <c r="R62" s="1052"/>
      <c r="S62" s="1052"/>
      <c r="T62" s="1052"/>
      <c r="U62" s="1052"/>
      <c r="V62" s="1052"/>
      <c r="W62" s="1052"/>
      <c r="X62" s="1052"/>
      <c r="Y62" s="1052"/>
      <c r="Z62" s="1052"/>
      <c r="AA62" s="1052"/>
      <c r="AB62" s="1052"/>
      <c r="AC62" s="1052"/>
      <c r="AD62" s="1052"/>
      <c r="AE62" s="1070"/>
      <c r="AF62" s="1048"/>
      <c r="AG62" s="1049"/>
      <c r="AH62" s="1049"/>
      <c r="AI62" s="1049"/>
      <c r="AJ62" s="1050"/>
      <c r="AK62" s="1051"/>
      <c r="AL62" s="1052"/>
      <c r="AM62" s="1052"/>
      <c r="AN62" s="1052"/>
      <c r="AO62" s="1052"/>
      <c r="AP62" s="1052"/>
      <c r="AQ62" s="1052"/>
      <c r="AR62" s="1052"/>
      <c r="AS62" s="1052"/>
      <c r="AT62" s="1052"/>
      <c r="AU62" s="1052"/>
      <c r="AV62" s="1052"/>
      <c r="AW62" s="1052"/>
      <c r="AX62" s="1052"/>
      <c r="AY62" s="1052"/>
      <c r="AZ62" s="1053"/>
      <c r="BA62" s="1053"/>
      <c r="BB62" s="1053"/>
      <c r="BC62" s="1053"/>
      <c r="BD62" s="1053"/>
      <c r="BE62" s="1061"/>
      <c r="BF62" s="1061"/>
      <c r="BG62" s="1061"/>
      <c r="BH62" s="1061"/>
      <c r="BI62" s="1062"/>
      <c r="BJ62" s="1063" t="s">
        <v>387</v>
      </c>
      <c r="BK62" s="1064"/>
      <c r="BL62" s="1064"/>
      <c r="BM62" s="1064"/>
      <c r="BN62" s="1065"/>
      <c r="BO62" s="218"/>
      <c r="BP62" s="218"/>
      <c r="BQ62" s="215">
        <v>56</v>
      </c>
      <c r="BR62" s="216"/>
      <c r="BS62" s="1043"/>
      <c r="BT62" s="1044"/>
      <c r="BU62" s="1044"/>
      <c r="BV62" s="1044"/>
      <c r="BW62" s="1044"/>
      <c r="BX62" s="1044"/>
      <c r="BY62" s="1044"/>
      <c r="BZ62" s="1044"/>
      <c r="CA62" s="1044"/>
      <c r="CB62" s="1044"/>
      <c r="CC62" s="1044"/>
      <c r="CD62" s="1044"/>
      <c r="CE62" s="1044"/>
      <c r="CF62" s="1044"/>
      <c r="CG62" s="1045"/>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199"/>
    </row>
    <row r="63" spans="1:131" s="200" customFormat="1" ht="26.25" customHeight="1" thickBot="1" x14ac:dyDescent="0.2">
      <c r="A63" s="217" t="s">
        <v>366</v>
      </c>
      <c r="B63" s="973" t="s">
        <v>388</v>
      </c>
      <c r="C63" s="974"/>
      <c r="D63" s="974"/>
      <c r="E63" s="974"/>
      <c r="F63" s="974"/>
      <c r="G63" s="974"/>
      <c r="H63" s="974"/>
      <c r="I63" s="974"/>
      <c r="J63" s="974"/>
      <c r="K63" s="974"/>
      <c r="L63" s="974"/>
      <c r="M63" s="974"/>
      <c r="N63" s="974"/>
      <c r="O63" s="974"/>
      <c r="P63" s="975"/>
      <c r="Q63" s="991"/>
      <c r="R63" s="992"/>
      <c r="S63" s="992"/>
      <c r="T63" s="992"/>
      <c r="U63" s="992"/>
      <c r="V63" s="992"/>
      <c r="W63" s="992"/>
      <c r="X63" s="992"/>
      <c r="Y63" s="992"/>
      <c r="Z63" s="992"/>
      <c r="AA63" s="992"/>
      <c r="AB63" s="992"/>
      <c r="AC63" s="992"/>
      <c r="AD63" s="992"/>
      <c r="AE63" s="1057"/>
      <c r="AF63" s="1058">
        <v>945</v>
      </c>
      <c r="AG63" s="988"/>
      <c r="AH63" s="988"/>
      <c r="AI63" s="988"/>
      <c r="AJ63" s="1059"/>
      <c r="AK63" s="1060"/>
      <c r="AL63" s="992"/>
      <c r="AM63" s="992"/>
      <c r="AN63" s="992"/>
      <c r="AO63" s="992"/>
      <c r="AP63" s="988">
        <f>SUM(AP28:AT34)</f>
        <v>6546</v>
      </c>
      <c r="AQ63" s="988"/>
      <c r="AR63" s="988"/>
      <c r="AS63" s="988"/>
      <c r="AT63" s="988"/>
      <c r="AU63" s="988">
        <f>SUM(AU34:AU62)</f>
        <v>1491</v>
      </c>
      <c r="AV63" s="988"/>
      <c r="AW63" s="988"/>
      <c r="AX63" s="988"/>
      <c r="AY63" s="988"/>
      <c r="AZ63" s="1054"/>
      <c r="BA63" s="1054"/>
      <c r="BB63" s="1054"/>
      <c r="BC63" s="1054"/>
      <c r="BD63" s="1054"/>
      <c r="BE63" s="989"/>
      <c r="BF63" s="989"/>
      <c r="BG63" s="989"/>
      <c r="BH63" s="989"/>
      <c r="BI63" s="990"/>
      <c r="BJ63" s="1055" t="s">
        <v>111</v>
      </c>
      <c r="BK63" s="980"/>
      <c r="BL63" s="980"/>
      <c r="BM63" s="980"/>
      <c r="BN63" s="1056"/>
      <c r="BO63" s="218"/>
      <c r="BP63" s="218"/>
      <c r="BQ63" s="215">
        <v>57</v>
      </c>
      <c r="BR63" s="216"/>
      <c r="BS63" s="1043"/>
      <c r="BT63" s="1044"/>
      <c r="BU63" s="1044"/>
      <c r="BV63" s="1044"/>
      <c r="BW63" s="1044"/>
      <c r="BX63" s="1044"/>
      <c r="BY63" s="1044"/>
      <c r="BZ63" s="1044"/>
      <c r="CA63" s="1044"/>
      <c r="CB63" s="1044"/>
      <c r="CC63" s="1044"/>
      <c r="CD63" s="1044"/>
      <c r="CE63" s="1044"/>
      <c r="CF63" s="1044"/>
      <c r="CG63" s="1045"/>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199"/>
    </row>
    <row r="64" spans="1:131" s="200" customFormat="1" ht="26.25" customHeight="1" x14ac:dyDescent="0.15">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43"/>
      <c r="BT64" s="1044"/>
      <c r="BU64" s="1044"/>
      <c r="BV64" s="1044"/>
      <c r="BW64" s="1044"/>
      <c r="BX64" s="1044"/>
      <c r="BY64" s="1044"/>
      <c r="BZ64" s="1044"/>
      <c r="CA64" s="1044"/>
      <c r="CB64" s="1044"/>
      <c r="CC64" s="1044"/>
      <c r="CD64" s="1044"/>
      <c r="CE64" s="1044"/>
      <c r="CF64" s="1044"/>
      <c r="CG64" s="1045"/>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199"/>
    </row>
    <row r="65" spans="1:131" s="200" customFormat="1" ht="26.25" customHeight="1" thickBot="1" x14ac:dyDescent="0.2">
      <c r="A65" s="205" t="s">
        <v>389</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43"/>
      <c r="BT65" s="1044"/>
      <c r="BU65" s="1044"/>
      <c r="BV65" s="1044"/>
      <c r="BW65" s="1044"/>
      <c r="BX65" s="1044"/>
      <c r="BY65" s="1044"/>
      <c r="BZ65" s="1044"/>
      <c r="CA65" s="1044"/>
      <c r="CB65" s="1044"/>
      <c r="CC65" s="1044"/>
      <c r="CD65" s="1044"/>
      <c r="CE65" s="1044"/>
      <c r="CF65" s="1044"/>
      <c r="CG65" s="1045"/>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199"/>
    </row>
    <row r="66" spans="1:131" s="200" customFormat="1" ht="26.25" customHeight="1" x14ac:dyDescent="0.15">
      <c r="A66" s="1024" t="s">
        <v>390</v>
      </c>
      <c r="B66" s="1025"/>
      <c r="C66" s="1025"/>
      <c r="D66" s="1025"/>
      <c r="E66" s="1025"/>
      <c r="F66" s="1025"/>
      <c r="G66" s="1025"/>
      <c r="H66" s="1025"/>
      <c r="I66" s="1025"/>
      <c r="J66" s="1025"/>
      <c r="K66" s="1025"/>
      <c r="L66" s="1025"/>
      <c r="M66" s="1025"/>
      <c r="N66" s="1025"/>
      <c r="O66" s="1025"/>
      <c r="P66" s="1026"/>
      <c r="Q66" s="1030" t="s">
        <v>370</v>
      </c>
      <c r="R66" s="1031"/>
      <c r="S66" s="1031"/>
      <c r="T66" s="1031"/>
      <c r="U66" s="1032"/>
      <c r="V66" s="1030" t="s">
        <v>371</v>
      </c>
      <c r="W66" s="1031"/>
      <c r="X66" s="1031"/>
      <c r="Y66" s="1031"/>
      <c r="Z66" s="1032"/>
      <c r="AA66" s="1030" t="s">
        <v>372</v>
      </c>
      <c r="AB66" s="1031"/>
      <c r="AC66" s="1031"/>
      <c r="AD66" s="1031"/>
      <c r="AE66" s="1032"/>
      <c r="AF66" s="1036" t="s">
        <v>373</v>
      </c>
      <c r="AG66" s="1037"/>
      <c r="AH66" s="1037"/>
      <c r="AI66" s="1037"/>
      <c r="AJ66" s="1038"/>
      <c r="AK66" s="1030" t="s">
        <v>374</v>
      </c>
      <c r="AL66" s="1025"/>
      <c r="AM66" s="1025"/>
      <c r="AN66" s="1025"/>
      <c r="AO66" s="1026"/>
      <c r="AP66" s="1030" t="s">
        <v>375</v>
      </c>
      <c r="AQ66" s="1031"/>
      <c r="AR66" s="1031"/>
      <c r="AS66" s="1031"/>
      <c r="AT66" s="1032"/>
      <c r="AU66" s="1030" t="s">
        <v>391</v>
      </c>
      <c r="AV66" s="1031"/>
      <c r="AW66" s="1031"/>
      <c r="AX66" s="1031"/>
      <c r="AY66" s="1032"/>
      <c r="AZ66" s="1030" t="s">
        <v>354</v>
      </c>
      <c r="BA66" s="1031"/>
      <c r="BB66" s="1031"/>
      <c r="BC66" s="1031"/>
      <c r="BD66" s="1046"/>
      <c r="BE66" s="218"/>
      <c r="BF66" s="218"/>
      <c r="BG66" s="218"/>
      <c r="BH66" s="218"/>
      <c r="BI66" s="218"/>
      <c r="BJ66" s="218"/>
      <c r="BK66" s="218"/>
      <c r="BL66" s="218"/>
      <c r="BM66" s="218"/>
      <c r="BN66" s="218"/>
      <c r="BO66" s="218"/>
      <c r="BP66" s="218"/>
      <c r="BQ66" s="215">
        <v>60</v>
      </c>
      <c r="BR66" s="220"/>
      <c r="BS66" s="982"/>
      <c r="BT66" s="983"/>
      <c r="BU66" s="983"/>
      <c r="BV66" s="983"/>
      <c r="BW66" s="983"/>
      <c r="BX66" s="983"/>
      <c r="BY66" s="983"/>
      <c r="BZ66" s="983"/>
      <c r="CA66" s="983"/>
      <c r="CB66" s="983"/>
      <c r="CC66" s="983"/>
      <c r="CD66" s="983"/>
      <c r="CE66" s="983"/>
      <c r="CF66" s="983"/>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0"/>
      <c r="DW66" s="971"/>
      <c r="DX66" s="971"/>
      <c r="DY66" s="971"/>
      <c r="DZ66" s="972"/>
      <c r="EA66" s="199"/>
    </row>
    <row r="67" spans="1:131" s="200" customFormat="1" ht="26.25" customHeight="1" thickBot="1" x14ac:dyDescent="0.2">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7"/>
      <c r="BE67" s="218"/>
      <c r="BF67" s="218"/>
      <c r="BG67" s="218"/>
      <c r="BH67" s="218"/>
      <c r="BI67" s="218"/>
      <c r="BJ67" s="218"/>
      <c r="BK67" s="218"/>
      <c r="BL67" s="218"/>
      <c r="BM67" s="218"/>
      <c r="BN67" s="218"/>
      <c r="BO67" s="218"/>
      <c r="BP67" s="218"/>
      <c r="BQ67" s="215">
        <v>61</v>
      </c>
      <c r="BR67" s="220"/>
      <c r="BS67" s="982"/>
      <c r="BT67" s="983"/>
      <c r="BU67" s="983"/>
      <c r="BV67" s="983"/>
      <c r="BW67" s="983"/>
      <c r="BX67" s="983"/>
      <c r="BY67" s="983"/>
      <c r="BZ67" s="983"/>
      <c r="CA67" s="983"/>
      <c r="CB67" s="983"/>
      <c r="CC67" s="983"/>
      <c r="CD67" s="983"/>
      <c r="CE67" s="983"/>
      <c r="CF67" s="983"/>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0"/>
      <c r="DW67" s="971"/>
      <c r="DX67" s="971"/>
      <c r="DY67" s="971"/>
      <c r="DZ67" s="972"/>
      <c r="EA67" s="199"/>
    </row>
    <row r="68" spans="1:131" s="200" customFormat="1" ht="26.25" customHeight="1" thickTop="1" x14ac:dyDescent="0.15">
      <c r="A68" s="211">
        <v>1</v>
      </c>
      <c r="B68" s="1014" t="s">
        <v>539</v>
      </c>
      <c r="C68" s="1015"/>
      <c r="D68" s="1015"/>
      <c r="E68" s="1015"/>
      <c r="F68" s="1015"/>
      <c r="G68" s="1015"/>
      <c r="H68" s="1015"/>
      <c r="I68" s="1015"/>
      <c r="J68" s="1015"/>
      <c r="K68" s="1015"/>
      <c r="L68" s="1015"/>
      <c r="M68" s="1015"/>
      <c r="N68" s="1015"/>
      <c r="O68" s="1015"/>
      <c r="P68" s="1016"/>
      <c r="Q68" s="1017">
        <v>2169</v>
      </c>
      <c r="R68" s="1011"/>
      <c r="S68" s="1011"/>
      <c r="T68" s="1011"/>
      <c r="U68" s="1011"/>
      <c r="V68" s="1011">
        <v>2038</v>
      </c>
      <c r="W68" s="1011"/>
      <c r="X68" s="1011"/>
      <c r="Y68" s="1011"/>
      <c r="Z68" s="1011"/>
      <c r="AA68" s="1011">
        <v>131</v>
      </c>
      <c r="AB68" s="1011"/>
      <c r="AC68" s="1011"/>
      <c r="AD68" s="1011"/>
      <c r="AE68" s="1011"/>
      <c r="AF68" s="1011">
        <v>120</v>
      </c>
      <c r="AG68" s="1011"/>
      <c r="AH68" s="1011"/>
      <c r="AI68" s="1011"/>
      <c r="AJ68" s="1011"/>
      <c r="AK68" s="1011" t="s">
        <v>534</v>
      </c>
      <c r="AL68" s="1011"/>
      <c r="AM68" s="1011"/>
      <c r="AN68" s="1011"/>
      <c r="AO68" s="1011"/>
      <c r="AP68" s="1011">
        <v>5331</v>
      </c>
      <c r="AQ68" s="1011"/>
      <c r="AR68" s="1011"/>
      <c r="AS68" s="1011"/>
      <c r="AT68" s="1011"/>
      <c r="AU68" s="1011">
        <v>4128</v>
      </c>
      <c r="AV68" s="1011"/>
      <c r="AW68" s="1011"/>
      <c r="AX68" s="1011"/>
      <c r="AY68" s="1011"/>
      <c r="AZ68" s="1012"/>
      <c r="BA68" s="1012"/>
      <c r="BB68" s="1012"/>
      <c r="BC68" s="1012"/>
      <c r="BD68" s="1013"/>
      <c r="BE68" s="218"/>
      <c r="BF68" s="218"/>
      <c r="BG68" s="218"/>
      <c r="BH68" s="218"/>
      <c r="BI68" s="218"/>
      <c r="BJ68" s="218"/>
      <c r="BK68" s="218"/>
      <c r="BL68" s="218"/>
      <c r="BM68" s="218"/>
      <c r="BN68" s="218"/>
      <c r="BO68" s="218"/>
      <c r="BP68" s="218"/>
      <c r="BQ68" s="215">
        <v>62</v>
      </c>
      <c r="BR68" s="220"/>
      <c r="BS68" s="982"/>
      <c r="BT68" s="983"/>
      <c r="BU68" s="983"/>
      <c r="BV68" s="983"/>
      <c r="BW68" s="983"/>
      <c r="BX68" s="983"/>
      <c r="BY68" s="983"/>
      <c r="BZ68" s="983"/>
      <c r="CA68" s="983"/>
      <c r="CB68" s="983"/>
      <c r="CC68" s="983"/>
      <c r="CD68" s="983"/>
      <c r="CE68" s="983"/>
      <c r="CF68" s="983"/>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0"/>
      <c r="DW68" s="971"/>
      <c r="DX68" s="971"/>
      <c r="DY68" s="971"/>
      <c r="DZ68" s="972"/>
      <c r="EA68" s="199"/>
    </row>
    <row r="69" spans="1:131" s="200" customFormat="1" ht="26.25" customHeight="1" x14ac:dyDescent="0.15">
      <c r="A69" s="214">
        <v>2</v>
      </c>
      <c r="B69" s="1003" t="s">
        <v>540</v>
      </c>
      <c r="C69" s="1004"/>
      <c r="D69" s="1004"/>
      <c r="E69" s="1004"/>
      <c r="F69" s="1004"/>
      <c r="G69" s="1004"/>
      <c r="H69" s="1004"/>
      <c r="I69" s="1004"/>
      <c r="J69" s="1004"/>
      <c r="K69" s="1004"/>
      <c r="L69" s="1004"/>
      <c r="M69" s="1004"/>
      <c r="N69" s="1004"/>
      <c r="O69" s="1004"/>
      <c r="P69" s="1005"/>
      <c r="Q69" s="1006">
        <v>4031</v>
      </c>
      <c r="R69" s="1000"/>
      <c r="S69" s="1000"/>
      <c r="T69" s="1000"/>
      <c r="U69" s="1000"/>
      <c r="V69" s="1000">
        <v>3928</v>
      </c>
      <c r="W69" s="1000"/>
      <c r="X69" s="1000"/>
      <c r="Y69" s="1000"/>
      <c r="Z69" s="1000"/>
      <c r="AA69" s="1000">
        <v>103</v>
      </c>
      <c r="AB69" s="1000"/>
      <c r="AC69" s="1000"/>
      <c r="AD69" s="1000"/>
      <c r="AE69" s="1000"/>
      <c r="AF69" s="1000">
        <v>103</v>
      </c>
      <c r="AG69" s="1000"/>
      <c r="AH69" s="1000"/>
      <c r="AI69" s="1000"/>
      <c r="AJ69" s="1000"/>
      <c r="AK69" s="1000" t="s">
        <v>534</v>
      </c>
      <c r="AL69" s="1000"/>
      <c r="AM69" s="1000"/>
      <c r="AN69" s="1000"/>
      <c r="AO69" s="1000"/>
      <c r="AP69" s="1000" t="s">
        <v>534</v>
      </c>
      <c r="AQ69" s="1000"/>
      <c r="AR69" s="1000"/>
      <c r="AS69" s="1000"/>
      <c r="AT69" s="1000"/>
      <c r="AU69" s="1000" t="s">
        <v>534</v>
      </c>
      <c r="AV69" s="1000"/>
      <c r="AW69" s="1000"/>
      <c r="AX69" s="1000"/>
      <c r="AY69" s="1000"/>
      <c r="AZ69" s="1001"/>
      <c r="BA69" s="1001"/>
      <c r="BB69" s="1001"/>
      <c r="BC69" s="1001"/>
      <c r="BD69" s="1002"/>
      <c r="BE69" s="218"/>
      <c r="BF69" s="218"/>
      <c r="BG69" s="218"/>
      <c r="BH69" s="218"/>
      <c r="BI69" s="218"/>
      <c r="BJ69" s="218"/>
      <c r="BK69" s="218"/>
      <c r="BL69" s="218"/>
      <c r="BM69" s="218"/>
      <c r="BN69" s="218"/>
      <c r="BO69" s="218"/>
      <c r="BP69" s="218"/>
      <c r="BQ69" s="215">
        <v>63</v>
      </c>
      <c r="BR69" s="220"/>
      <c r="BS69" s="982"/>
      <c r="BT69" s="983"/>
      <c r="BU69" s="983"/>
      <c r="BV69" s="983"/>
      <c r="BW69" s="983"/>
      <c r="BX69" s="983"/>
      <c r="BY69" s="983"/>
      <c r="BZ69" s="983"/>
      <c r="CA69" s="983"/>
      <c r="CB69" s="983"/>
      <c r="CC69" s="983"/>
      <c r="CD69" s="983"/>
      <c r="CE69" s="983"/>
      <c r="CF69" s="983"/>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0"/>
      <c r="DW69" s="971"/>
      <c r="DX69" s="971"/>
      <c r="DY69" s="971"/>
      <c r="DZ69" s="972"/>
      <c r="EA69" s="199"/>
    </row>
    <row r="70" spans="1:131" s="200" customFormat="1" ht="26.25" customHeight="1" x14ac:dyDescent="0.15">
      <c r="A70" s="214">
        <v>3</v>
      </c>
      <c r="B70" s="1003" t="s">
        <v>541</v>
      </c>
      <c r="C70" s="1004"/>
      <c r="D70" s="1004"/>
      <c r="E70" s="1004"/>
      <c r="F70" s="1004"/>
      <c r="G70" s="1004"/>
      <c r="H70" s="1004"/>
      <c r="I70" s="1004"/>
      <c r="J70" s="1004"/>
      <c r="K70" s="1004"/>
      <c r="L70" s="1004"/>
      <c r="M70" s="1004"/>
      <c r="N70" s="1004"/>
      <c r="O70" s="1004"/>
      <c r="P70" s="1005"/>
      <c r="Q70" s="1006">
        <v>3104</v>
      </c>
      <c r="R70" s="1000"/>
      <c r="S70" s="1000"/>
      <c r="T70" s="1000"/>
      <c r="U70" s="1000"/>
      <c r="V70" s="1000">
        <v>2681</v>
      </c>
      <c r="W70" s="1000"/>
      <c r="X70" s="1000"/>
      <c r="Y70" s="1000"/>
      <c r="Z70" s="1000"/>
      <c r="AA70" s="1000">
        <v>423</v>
      </c>
      <c r="AB70" s="1000"/>
      <c r="AC70" s="1000"/>
      <c r="AD70" s="1000"/>
      <c r="AE70" s="1000"/>
      <c r="AF70" s="1000">
        <v>423</v>
      </c>
      <c r="AG70" s="1000"/>
      <c r="AH70" s="1000"/>
      <c r="AI70" s="1000"/>
      <c r="AJ70" s="1000"/>
      <c r="AK70" s="1000">
        <v>344</v>
      </c>
      <c r="AL70" s="1000"/>
      <c r="AM70" s="1000"/>
      <c r="AN70" s="1000"/>
      <c r="AO70" s="1000"/>
      <c r="AP70" s="1000" t="s">
        <v>534</v>
      </c>
      <c r="AQ70" s="1000"/>
      <c r="AR70" s="1000"/>
      <c r="AS70" s="1000"/>
      <c r="AT70" s="1000"/>
      <c r="AU70" s="1000" t="s">
        <v>534</v>
      </c>
      <c r="AV70" s="1000"/>
      <c r="AW70" s="1000"/>
      <c r="AX70" s="1000"/>
      <c r="AY70" s="1000"/>
      <c r="AZ70" s="1001"/>
      <c r="BA70" s="1001"/>
      <c r="BB70" s="1001"/>
      <c r="BC70" s="1001"/>
      <c r="BD70" s="1002"/>
      <c r="BE70" s="218"/>
      <c r="BF70" s="218"/>
      <c r="BG70" s="218"/>
      <c r="BH70" s="218"/>
      <c r="BI70" s="218"/>
      <c r="BJ70" s="218"/>
      <c r="BK70" s="218"/>
      <c r="BL70" s="218"/>
      <c r="BM70" s="218"/>
      <c r="BN70" s="218"/>
      <c r="BO70" s="218"/>
      <c r="BP70" s="218"/>
      <c r="BQ70" s="215">
        <v>64</v>
      </c>
      <c r="BR70" s="220"/>
      <c r="BS70" s="982"/>
      <c r="BT70" s="983"/>
      <c r="BU70" s="983"/>
      <c r="BV70" s="983"/>
      <c r="BW70" s="983"/>
      <c r="BX70" s="983"/>
      <c r="BY70" s="983"/>
      <c r="BZ70" s="983"/>
      <c r="CA70" s="983"/>
      <c r="CB70" s="983"/>
      <c r="CC70" s="983"/>
      <c r="CD70" s="983"/>
      <c r="CE70" s="983"/>
      <c r="CF70" s="983"/>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0"/>
      <c r="DW70" s="971"/>
      <c r="DX70" s="971"/>
      <c r="DY70" s="971"/>
      <c r="DZ70" s="972"/>
      <c r="EA70" s="199"/>
    </row>
    <row r="71" spans="1:131" s="200" customFormat="1" ht="26.25" customHeight="1" x14ac:dyDescent="0.15">
      <c r="A71" s="214">
        <v>4</v>
      </c>
      <c r="B71" s="1003" t="s">
        <v>542</v>
      </c>
      <c r="C71" s="1004"/>
      <c r="D71" s="1004"/>
      <c r="E71" s="1004"/>
      <c r="F71" s="1004"/>
      <c r="G71" s="1004"/>
      <c r="H71" s="1004"/>
      <c r="I71" s="1004"/>
      <c r="J71" s="1004"/>
      <c r="K71" s="1004"/>
      <c r="L71" s="1004"/>
      <c r="M71" s="1004"/>
      <c r="N71" s="1004"/>
      <c r="O71" s="1004"/>
      <c r="P71" s="1005"/>
      <c r="Q71" s="1006">
        <v>831407</v>
      </c>
      <c r="R71" s="1000"/>
      <c r="S71" s="1000"/>
      <c r="T71" s="1000"/>
      <c r="U71" s="1000"/>
      <c r="V71" s="1000">
        <v>805733</v>
      </c>
      <c r="W71" s="1000"/>
      <c r="X71" s="1000"/>
      <c r="Y71" s="1000"/>
      <c r="Z71" s="1000"/>
      <c r="AA71" s="1000">
        <v>25674</v>
      </c>
      <c r="AB71" s="1000"/>
      <c r="AC71" s="1000"/>
      <c r="AD71" s="1000"/>
      <c r="AE71" s="1000"/>
      <c r="AF71" s="1000">
        <v>25674</v>
      </c>
      <c r="AG71" s="1000"/>
      <c r="AH71" s="1000"/>
      <c r="AI71" s="1000"/>
      <c r="AJ71" s="1000"/>
      <c r="AK71" s="1000">
        <v>7166</v>
      </c>
      <c r="AL71" s="1000"/>
      <c r="AM71" s="1000"/>
      <c r="AN71" s="1000"/>
      <c r="AO71" s="1000"/>
      <c r="AP71" s="1000" t="s">
        <v>534</v>
      </c>
      <c r="AQ71" s="1000"/>
      <c r="AR71" s="1000"/>
      <c r="AS71" s="1000"/>
      <c r="AT71" s="1000"/>
      <c r="AU71" s="1000" t="s">
        <v>534</v>
      </c>
      <c r="AV71" s="1000"/>
      <c r="AW71" s="1000"/>
      <c r="AX71" s="1000"/>
      <c r="AY71" s="1000"/>
      <c r="AZ71" s="1001"/>
      <c r="BA71" s="1001"/>
      <c r="BB71" s="1001"/>
      <c r="BC71" s="1001"/>
      <c r="BD71" s="1002"/>
      <c r="BE71" s="218"/>
      <c r="BF71" s="218"/>
      <c r="BG71" s="218"/>
      <c r="BH71" s="218"/>
      <c r="BI71" s="218"/>
      <c r="BJ71" s="218"/>
      <c r="BK71" s="218"/>
      <c r="BL71" s="218"/>
      <c r="BM71" s="218"/>
      <c r="BN71" s="218"/>
      <c r="BO71" s="218"/>
      <c r="BP71" s="218"/>
      <c r="BQ71" s="215">
        <v>65</v>
      </c>
      <c r="BR71" s="220"/>
      <c r="BS71" s="982"/>
      <c r="BT71" s="983"/>
      <c r="BU71" s="983"/>
      <c r="BV71" s="983"/>
      <c r="BW71" s="983"/>
      <c r="BX71" s="983"/>
      <c r="BY71" s="983"/>
      <c r="BZ71" s="983"/>
      <c r="CA71" s="983"/>
      <c r="CB71" s="983"/>
      <c r="CC71" s="983"/>
      <c r="CD71" s="983"/>
      <c r="CE71" s="983"/>
      <c r="CF71" s="983"/>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0"/>
      <c r="DW71" s="971"/>
      <c r="DX71" s="971"/>
      <c r="DY71" s="971"/>
      <c r="DZ71" s="972"/>
      <c r="EA71" s="199"/>
    </row>
    <row r="72" spans="1:131" s="200" customFormat="1" ht="26.25" customHeight="1" x14ac:dyDescent="0.15">
      <c r="A72" s="214">
        <v>5</v>
      </c>
      <c r="B72" s="1003" t="s">
        <v>543</v>
      </c>
      <c r="C72" s="1004"/>
      <c r="D72" s="1004"/>
      <c r="E72" s="1004"/>
      <c r="F72" s="1004"/>
      <c r="G72" s="1004"/>
      <c r="H72" s="1004"/>
      <c r="I72" s="1004"/>
      <c r="J72" s="1004"/>
      <c r="K72" s="1004"/>
      <c r="L72" s="1004"/>
      <c r="M72" s="1004"/>
      <c r="N72" s="1004"/>
      <c r="O72" s="1004"/>
      <c r="P72" s="1005"/>
      <c r="Q72" s="1006">
        <v>831</v>
      </c>
      <c r="R72" s="1000"/>
      <c r="S72" s="1000"/>
      <c r="T72" s="1000"/>
      <c r="U72" s="1000"/>
      <c r="V72" s="1000">
        <v>770</v>
      </c>
      <c r="W72" s="1000"/>
      <c r="X72" s="1000"/>
      <c r="Y72" s="1000"/>
      <c r="Z72" s="1000"/>
      <c r="AA72" s="1000">
        <v>61</v>
      </c>
      <c r="AB72" s="1000"/>
      <c r="AC72" s="1000"/>
      <c r="AD72" s="1000"/>
      <c r="AE72" s="1000"/>
      <c r="AF72" s="1000">
        <v>61</v>
      </c>
      <c r="AG72" s="1000"/>
      <c r="AH72" s="1000"/>
      <c r="AI72" s="1000"/>
      <c r="AJ72" s="1000"/>
      <c r="AK72" s="1000" t="s">
        <v>534</v>
      </c>
      <c r="AL72" s="1000"/>
      <c r="AM72" s="1000"/>
      <c r="AN72" s="1000"/>
      <c r="AO72" s="1000"/>
      <c r="AP72" s="1000" t="s">
        <v>534</v>
      </c>
      <c r="AQ72" s="1000"/>
      <c r="AR72" s="1000"/>
      <c r="AS72" s="1000"/>
      <c r="AT72" s="1000"/>
      <c r="AU72" s="1000" t="s">
        <v>534</v>
      </c>
      <c r="AV72" s="1000"/>
      <c r="AW72" s="1000"/>
      <c r="AX72" s="1000"/>
      <c r="AY72" s="1000"/>
      <c r="AZ72" s="1001"/>
      <c r="BA72" s="1001"/>
      <c r="BB72" s="1001"/>
      <c r="BC72" s="1001"/>
      <c r="BD72" s="1002"/>
      <c r="BE72" s="218"/>
      <c r="BF72" s="218"/>
      <c r="BG72" s="218"/>
      <c r="BH72" s="218"/>
      <c r="BI72" s="218"/>
      <c r="BJ72" s="218"/>
      <c r="BK72" s="218"/>
      <c r="BL72" s="218"/>
      <c r="BM72" s="218"/>
      <c r="BN72" s="218"/>
      <c r="BO72" s="218"/>
      <c r="BP72" s="218"/>
      <c r="BQ72" s="215">
        <v>66</v>
      </c>
      <c r="BR72" s="220"/>
      <c r="BS72" s="982"/>
      <c r="BT72" s="983"/>
      <c r="BU72" s="983"/>
      <c r="BV72" s="983"/>
      <c r="BW72" s="983"/>
      <c r="BX72" s="983"/>
      <c r="BY72" s="983"/>
      <c r="BZ72" s="983"/>
      <c r="CA72" s="983"/>
      <c r="CB72" s="983"/>
      <c r="CC72" s="983"/>
      <c r="CD72" s="983"/>
      <c r="CE72" s="983"/>
      <c r="CF72" s="983"/>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0"/>
      <c r="DW72" s="971"/>
      <c r="DX72" s="971"/>
      <c r="DY72" s="971"/>
      <c r="DZ72" s="972"/>
      <c r="EA72" s="199"/>
    </row>
    <row r="73" spans="1:131" s="200" customFormat="1" ht="26.25" customHeight="1" x14ac:dyDescent="0.15">
      <c r="A73" s="214">
        <v>6</v>
      </c>
      <c r="B73" s="1003"/>
      <c r="C73" s="1004"/>
      <c r="D73" s="1004"/>
      <c r="E73" s="1004"/>
      <c r="F73" s="1004"/>
      <c r="G73" s="1004"/>
      <c r="H73" s="1004"/>
      <c r="I73" s="1004"/>
      <c r="J73" s="1004"/>
      <c r="K73" s="1004"/>
      <c r="L73" s="1004"/>
      <c r="M73" s="1004"/>
      <c r="N73" s="1004"/>
      <c r="O73" s="1004"/>
      <c r="P73" s="1005"/>
      <c r="Q73" s="1006"/>
      <c r="R73" s="1000"/>
      <c r="S73" s="1000"/>
      <c r="T73" s="1000"/>
      <c r="U73" s="1000"/>
      <c r="V73" s="1000"/>
      <c r="W73" s="1000"/>
      <c r="X73" s="1000"/>
      <c r="Y73" s="1000"/>
      <c r="Z73" s="1000"/>
      <c r="AA73" s="1000"/>
      <c r="AB73" s="1000"/>
      <c r="AC73" s="1000"/>
      <c r="AD73" s="1000"/>
      <c r="AE73" s="1000"/>
      <c r="AF73" s="1000"/>
      <c r="AG73" s="1000"/>
      <c r="AH73" s="1000"/>
      <c r="AI73" s="1000"/>
      <c r="AJ73" s="1000"/>
      <c r="AK73" s="1000"/>
      <c r="AL73" s="1000"/>
      <c r="AM73" s="1000"/>
      <c r="AN73" s="1000"/>
      <c r="AO73" s="1000"/>
      <c r="AP73" s="1000"/>
      <c r="AQ73" s="1000"/>
      <c r="AR73" s="1000"/>
      <c r="AS73" s="1000"/>
      <c r="AT73" s="1000"/>
      <c r="AU73" s="1000"/>
      <c r="AV73" s="1000"/>
      <c r="AW73" s="1000"/>
      <c r="AX73" s="1000"/>
      <c r="AY73" s="1000"/>
      <c r="AZ73" s="1001"/>
      <c r="BA73" s="1001"/>
      <c r="BB73" s="1001"/>
      <c r="BC73" s="1001"/>
      <c r="BD73" s="1002"/>
      <c r="BE73" s="218"/>
      <c r="BF73" s="218"/>
      <c r="BG73" s="218"/>
      <c r="BH73" s="218"/>
      <c r="BI73" s="218"/>
      <c r="BJ73" s="218"/>
      <c r="BK73" s="218"/>
      <c r="BL73" s="218"/>
      <c r="BM73" s="218"/>
      <c r="BN73" s="218"/>
      <c r="BO73" s="218"/>
      <c r="BP73" s="218"/>
      <c r="BQ73" s="215">
        <v>67</v>
      </c>
      <c r="BR73" s="220"/>
      <c r="BS73" s="982"/>
      <c r="BT73" s="983"/>
      <c r="BU73" s="983"/>
      <c r="BV73" s="983"/>
      <c r="BW73" s="983"/>
      <c r="BX73" s="983"/>
      <c r="BY73" s="983"/>
      <c r="BZ73" s="983"/>
      <c r="CA73" s="983"/>
      <c r="CB73" s="983"/>
      <c r="CC73" s="983"/>
      <c r="CD73" s="983"/>
      <c r="CE73" s="983"/>
      <c r="CF73" s="983"/>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0"/>
      <c r="DW73" s="971"/>
      <c r="DX73" s="971"/>
      <c r="DY73" s="971"/>
      <c r="DZ73" s="972"/>
      <c r="EA73" s="199"/>
    </row>
    <row r="74" spans="1:131" s="200" customFormat="1" ht="26.25" customHeight="1" x14ac:dyDescent="0.15">
      <c r="A74" s="214">
        <v>7</v>
      </c>
      <c r="B74" s="1003"/>
      <c r="C74" s="1004"/>
      <c r="D74" s="1004"/>
      <c r="E74" s="1004"/>
      <c r="F74" s="1004"/>
      <c r="G74" s="1004"/>
      <c r="H74" s="1004"/>
      <c r="I74" s="1004"/>
      <c r="J74" s="1004"/>
      <c r="K74" s="1004"/>
      <c r="L74" s="1004"/>
      <c r="M74" s="1004"/>
      <c r="N74" s="1004"/>
      <c r="O74" s="1004"/>
      <c r="P74" s="1005"/>
      <c r="Q74" s="1006"/>
      <c r="R74" s="1000"/>
      <c r="S74" s="1000"/>
      <c r="T74" s="1000"/>
      <c r="U74" s="1000"/>
      <c r="V74" s="1000"/>
      <c r="W74" s="1000"/>
      <c r="X74" s="1000"/>
      <c r="Y74" s="1000"/>
      <c r="Z74" s="1000"/>
      <c r="AA74" s="1000"/>
      <c r="AB74" s="1000"/>
      <c r="AC74" s="1000"/>
      <c r="AD74" s="1000"/>
      <c r="AE74" s="1000"/>
      <c r="AF74" s="1000"/>
      <c r="AG74" s="1000"/>
      <c r="AH74" s="1000"/>
      <c r="AI74" s="1000"/>
      <c r="AJ74" s="1000"/>
      <c r="AK74" s="1000"/>
      <c r="AL74" s="1000"/>
      <c r="AM74" s="1000"/>
      <c r="AN74" s="1000"/>
      <c r="AO74" s="1000"/>
      <c r="AP74" s="1000"/>
      <c r="AQ74" s="1000"/>
      <c r="AR74" s="1000"/>
      <c r="AS74" s="1000"/>
      <c r="AT74" s="1000"/>
      <c r="AU74" s="1000"/>
      <c r="AV74" s="1000"/>
      <c r="AW74" s="1000"/>
      <c r="AX74" s="1000"/>
      <c r="AY74" s="1000"/>
      <c r="AZ74" s="1001"/>
      <c r="BA74" s="1001"/>
      <c r="BB74" s="1001"/>
      <c r="BC74" s="1001"/>
      <c r="BD74" s="1002"/>
      <c r="BE74" s="218"/>
      <c r="BF74" s="218"/>
      <c r="BG74" s="218"/>
      <c r="BH74" s="218"/>
      <c r="BI74" s="218"/>
      <c r="BJ74" s="218"/>
      <c r="BK74" s="218"/>
      <c r="BL74" s="218"/>
      <c r="BM74" s="218"/>
      <c r="BN74" s="218"/>
      <c r="BO74" s="218"/>
      <c r="BP74" s="218"/>
      <c r="BQ74" s="215">
        <v>68</v>
      </c>
      <c r="BR74" s="220"/>
      <c r="BS74" s="982"/>
      <c r="BT74" s="983"/>
      <c r="BU74" s="983"/>
      <c r="BV74" s="983"/>
      <c r="BW74" s="983"/>
      <c r="BX74" s="983"/>
      <c r="BY74" s="983"/>
      <c r="BZ74" s="983"/>
      <c r="CA74" s="983"/>
      <c r="CB74" s="983"/>
      <c r="CC74" s="983"/>
      <c r="CD74" s="983"/>
      <c r="CE74" s="983"/>
      <c r="CF74" s="983"/>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0"/>
      <c r="DW74" s="971"/>
      <c r="DX74" s="971"/>
      <c r="DY74" s="971"/>
      <c r="DZ74" s="972"/>
      <c r="EA74" s="199"/>
    </row>
    <row r="75" spans="1:131" s="200" customFormat="1" ht="26.25" customHeight="1" x14ac:dyDescent="0.15">
      <c r="A75" s="214">
        <v>8</v>
      </c>
      <c r="B75" s="1003"/>
      <c r="C75" s="1004"/>
      <c r="D75" s="1004"/>
      <c r="E75" s="1004"/>
      <c r="F75" s="1004"/>
      <c r="G75" s="1004"/>
      <c r="H75" s="1004"/>
      <c r="I75" s="1004"/>
      <c r="J75" s="1004"/>
      <c r="K75" s="1004"/>
      <c r="L75" s="1004"/>
      <c r="M75" s="1004"/>
      <c r="N75" s="1004"/>
      <c r="O75" s="1004"/>
      <c r="P75" s="1005"/>
      <c r="Q75" s="1007"/>
      <c r="R75" s="1008"/>
      <c r="S75" s="1008"/>
      <c r="T75" s="1008"/>
      <c r="U75" s="1009"/>
      <c r="V75" s="1010"/>
      <c r="W75" s="1008"/>
      <c r="X75" s="1008"/>
      <c r="Y75" s="1008"/>
      <c r="Z75" s="1009"/>
      <c r="AA75" s="1010"/>
      <c r="AB75" s="1008"/>
      <c r="AC75" s="1008"/>
      <c r="AD75" s="1008"/>
      <c r="AE75" s="1009"/>
      <c r="AF75" s="1010"/>
      <c r="AG75" s="1008"/>
      <c r="AH75" s="1008"/>
      <c r="AI75" s="1008"/>
      <c r="AJ75" s="1009"/>
      <c r="AK75" s="1010"/>
      <c r="AL75" s="1008"/>
      <c r="AM75" s="1008"/>
      <c r="AN75" s="1008"/>
      <c r="AO75" s="1009"/>
      <c r="AP75" s="1010"/>
      <c r="AQ75" s="1008"/>
      <c r="AR75" s="1008"/>
      <c r="AS75" s="1008"/>
      <c r="AT75" s="1009"/>
      <c r="AU75" s="1010"/>
      <c r="AV75" s="1008"/>
      <c r="AW75" s="1008"/>
      <c r="AX75" s="1008"/>
      <c r="AY75" s="1009"/>
      <c r="AZ75" s="1001"/>
      <c r="BA75" s="1001"/>
      <c r="BB75" s="1001"/>
      <c r="BC75" s="1001"/>
      <c r="BD75" s="1002"/>
      <c r="BE75" s="218"/>
      <c r="BF75" s="218"/>
      <c r="BG75" s="218"/>
      <c r="BH75" s="218"/>
      <c r="BI75" s="218"/>
      <c r="BJ75" s="218"/>
      <c r="BK75" s="218"/>
      <c r="BL75" s="218"/>
      <c r="BM75" s="218"/>
      <c r="BN75" s="218"/>
      <c r="BO75" s="218"/>
      <c r="BP75" s="218"/>
      <c r="BQ75" s="215">
        <v>69</v>
      </c>
      <c r="BR75" s="220"/>
      <c r="BS75" s="982"/>
      <c r="BT75" s="983"/>
      <c r="BU75" s="983"/>
      <c r="BV75" s="983"/>
      <c r="BW75" s="983"/>
      <c r="BX75" s="983"/>
      <c r="BY75" s="983"/>
      <c r="BZ75" s="983"/>
      <c r="CA75" s="983"/>
      <c r="CB75" s="983"/>
      <c r="CC75" s="983"/>
      <c r="CD75" s="983"/>
      <c r="CE75" s="983"/>
      <c r="CF75" s="983"/>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0"/>
      <c r="DW75" s="971"/>
      <c r="DX75" s="971"/>
      <c r="DY75" s="971"/>
      <c r="DZ75" s="972"/>
      <c r="EA75" s="199"/>
    </row>
    <row r="76" spans="1:131" s="200" customFormat="1" ht="26.25" customHeight="1" x14ac:dyDescent="0.15">
      <c r="A76" s="214">
        <v>9</v>
      </c>
      <c r="B76" s="1003"/>
      <c r="C76" s="1004"/>
      <c r="D76" s="1004"/>
      <c r="E76" s="1004"/>
      <c r="F76" s="1004"/>
      <c r="G76" s="1004"/>
      <c r="H76" s="1004"/>
      <c r="I76" s="1004"/>
      <c r="J76" s="1004"/>
      <c r="K76" s="1004"/>
      <c r="L76" s="1004"/>
      <c r="M76" s="1004"/>
      <c r="N76" s="1004"/>
      <c r="O76" s="1004"/>
      <c r="P76" s="1005"/>
      <c r="Q76" s="1007"/>
      <c r="R76" s="1008"/>
      <c r="S76" s="1008"/>
      <c r="T76" s="1008"/>
      <c r="U76" s="1009"/>
      <c r="V76" s="1010"/>
      <c r="W76" s="1008"/>
      <c r="X76" s="1008"/>
      <c r="Y76" s="1008"/>
      <c r="Z76" s="1009"/>
      <c r="AA76" s="1010"/>
      <c r="AB76" s="1008"/>
      <c r="AC76" s="1008"/>
      <c r="AD76" s="1008"/>
      <c r="AE76" s="1009"/>
      <c r="AF76" s="1010"/>
      <c r="AG76" s="1008"/>
      <c r="AH76" s="1008"/>
      <c r="AI76" s="1008"/>
      <c r="AJ76" s="1009"/>
      <c r="AK76" s="1010"/>
      <c r="AL76" s="1008"/>
      <c r="AM76" s="1008"/>
      <c r="AN76" s="1008"/>
      <c r="AO76" s="1009"/>
      <c r="AP76" s="1010"/>
      <c r="AQ76" s="1008"/>
      <c r="AR76" s="1008"/>
      <c r="AS76" s="1008"/>
      <c r="AT76" s="1009"/>
      <c r="AU76" s="1010"/>
      <c r="AV76" s="1008"/>
      <c r="AW76" s="1008"/>
      <c r="AX76" s="1008"/>
      <c r="AY76" s="1009"/>
      <c r="AZ76" s="1001"/>
      <c r="BA76" s="1001"/>
      <c r="BB76" s="1001"/>
      <c r="BC76" s="1001"/>
      <c r="BD76" s="1002"/>
      <c r="BE76" s="218"/>
      <c r="BF76" s="218"/>
      <c r="BG76" s="218"/>
      <c r="BH76" s="218"/>
      <c r="BI76" s="218"/>
      <c r="BJ76" s="218"/>
      <c r="BK76" s="218"/>
      <c r="BL76" s="218"/>
      <c r="BM76" s="218"/>
      <c r="BN76" s="218"/>
      <c r="BO76" s="218"/>
      <c r="BP76" s="218"/>
      <c r="BQ76" s="215">
        <v>70</v>
      </c>
      <c r="BR76" s="220"/>
      <c r="BS76" s="982"/>
      <c r="BT76" s="983"/>
      <c r="BU76" s="983"/>
      <c r="BV76" s="983"/>
      <c r="BW76" s="983"/>
      <c r="BX76" s="983"/>
      <c r="BY76" s="983"/>
      <c r="BZ76" s="983"/>
      <c r="CA76" s="983"/>
      <c r="CB76" s="983"/>
      <c r="CC76" s="983"/>
      <c r="CD76" s="983"/>
      <c r="CE76" s="983"/>
      <c r="CF76" s="983"/>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0"/>
      <c r="DW76" s="971"/>
      <c r="DX76" s="971"/>
      <c r="DY76" s="971"/>
      <c r="DZ76" s="972"/>
      <c r="EA76" s="199"/>
    </row>
    <row r="77" spans="1:131" s="200" customFormat="1" ht="26.25" customHeight="1" x14ac:dyDescent="0.15">
      <c r="A77" s="214">
        <v>10</v>
      </c>
      <c r="B77" s="1003"/>
      <c r="C77" s="1004"/>
      <c r="D77" s="1004"/>
      <c r="E77" s="1004"/>
      <c r="F77" s="1004"/>
      <c r="G77" s="1004"/>
      <c r="H77" s="1004"/>
      <c r="I77" s="1004"/>
      <c r="J77" s="1004"/>
      <c r="K77" s="1004"/>
      <c r="L77" s="1004"/>
      <c r="M77" s="1004"/>
      <c r="N77" s="1004"/>
      <c r="O77" s="1004"/>
      <c r="P77" s="1005"/>
      <c r="Q77" s="1007"/>
      <c r="R77" s="1008"/>
      <c r="S77" s="1008"/>
      <c r="T77" s="1008"/>
      <c r="U77" s="1009"/>
      <c r="V77" s="1010"/>
      <c r="W77" s="1008"/>
      <c r="X77" s="1008"/>
      <c r="Y77" s="1008"/>
      <c r="Z77" s="1009"/>
      <c r="AA77" s="1010"/>
      <c r="AB77" s="1008"/>
      <c r="AC77" s="1008"/>
      <c r="AD77" s="1008"/>
      <c r="AE77" s="1009"/>
      <c r="AF77" s="1010"/>
      <c r="AG77" s="1008"/>
      <c r="AH77" s="1008"/>
      <c r="AI77" s="1008"/>
      <c r="AJ77" s="1009"/>
      <c r="AK77" s="1010"/>
      <c r="AL77" s="1008"/>
      <c r="AM77" s="1008"/>
      <c r="AN77" s="1008"/>
      <c r="AO77" s="1009"/>
      <c r="AP77" s="1010"/>
      <c r="AQ77" s="1008"/>
      <c r="AR77" s="1008"/>
      <c r="AS77" s="1008"/>
      <c r="AT77" s="1009"/>
      <c r="AU77" s="1010"/>
      <c r="AV77" s="1008"/>
      <c r="AW77" s="1008"/>
      <c r="AX77" s="1008"/>
      <c r="AY77" s="1009"/>
      <c r="AZ77" s="1001"/>
      <c r="BA77" s="1001"/>
      <c r="BB77" s="1001"/>
      <c r="BC77" s="1001"/>
      <c r="BD77" s="1002"/>
      <c r="BE77" s="218"/>
      <c r="BF77" s="218"/>
      <c r="BG77" s="218"/>
      <c r="BH77" s="218"/>
      <c r="BI77" s="218"/>
      <c r="BJ77" s="218"/>
      <c r="BK77" s="218"/>
      <c r="BL77" s="218"/>
      <c r="BM77" s="218"/>
      <c r="BN77" s="218"/>
      <c r="BO77" s="218"/>
      <c r="BP77" s="218"/>
      <c r="BQ77" s="215">
        <v>71</v>
      </c>
      <c r="BR77" s="220"/>
      <c r="BS77" s="982"/>
      <c r="BT77" s="983"/>
      <c r="BU77" s="983"/>
      <c r="BV77" s="983"/>
      <c r="BW77" s="983"/>
      <c r="BX77" s="983"/>
      <c r="BY77" s="983"/>
      <c r="BZ77" s="983"/>
      <c r="CA77" s="983"/>
      <c r="CB77" s="983"/>
      <c r="CC77" s="983"/>
      <c r="CD77" s="983"/>
      <c r="CE77" s="983"/>
      <c r="CF77" s="983"/>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0"/>
      <c r="DW77" s="971"/>
      <c r="DX77" s="971"/>
      <c r="DY77" s="971"/>
      <c r="DZ77" s="972"/>
      <c r="EA77" s="199"/>
    </row>
    <row r="78" spans="1:131" s="200" customFormat="1" ht="26.25" customHeight="1" x14ac:dyDescent="0.15">
      <c r="A78" s="21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18"/>
      <c r="BF78" s="218"/>
      <c r="BG78" s="218"/>
      <c r="BH78" s="218"/>
      <c r="BI78" s="218"/>
      <c r="BJ78" s="221"/>
      <c r="BK78" s="221"/>
      <c r="BL78" s="221"/>
      <c r="BM78" s="221"/>
      <c r="BN78" s="221"/>
      <c r="BO78" s="218"/>
      <c r="BP78" s="218"/>
      <c r="BQ78" s="215">
        <v>72</v>
      </c>
      <c r="BR78" s="220"/>
      <c r="BS78" s="982"/>
      <c r="BT78" s="983"/>
      <c r="BU78" s="983"/>
      <c r="BV78" s="983"/>
      <c r="BW78" s="983"/>
      <c r="BX78" s="983"/>
      <c r="BY78" s="983"/>
      <c r="BZ78" s="983"/>
      <c r="CA78" s="983"/>
      <c r="CB78" s="983"/>
      <c r="CC78" s="983"/>
      <c r="CD78" s="983"/>
      <c r="CE78" s="983"/>
      <c r="CF78" s="983"/>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0"/>
      <c r="DW78" s="971"/>
      <c r="DX78" s="971"/>
      <c r="DY78" s="971"/>
      <c r="DZ78" s="972"/>
      <c r="EA78" s="199"/>
    </row>
    <row r="79" spans="1:131" s="200" customFormat="1" ht="26.25" customHeight="1" x14ac:dyDescent="0.15">
      <c r="A79" s="21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18"/>
      <c r="BF79" s="218"/>
      <c r="BG79" s="218"/>
      <c r="BH79" s="218"/>
      <c r="BI79" s="218"/>
      <c r="BJ79" s="221"/>
      <c r="BK79" s="221"/>
      <c r="BL79" s="221"/>
      <c r="BM79" s="221"/>
      <c r="BN79" s="221"/>
      <c r="BO79" s="218"/>
      <c r="BP79" s="218"/>
      <c r="BQ79" s="215">
        <v>73</v>
      </c>
      <c r="BR79" s="220"/>
      <c r="BS79" s="982"/>
      <c r="BT79" s="983"/>
      <c r="BU79" s="983"/>
      <c r="BV79" s="983"/>
      <c r="BW79" s="983"/>
      <c r="BX79" s="983"/>
      <c r="BY79" s="983"/>
      <c r="BZ79" s="983"/>
      <c r="CA79" s="983"/>
      <c r="CB79" s="983"/>
      <c r="CC79" s="983"/>
      <c r="CD79" s="983"/>
      <c r="CE79" s="983"/>
      <c r="CF79" s="983"/>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0"/>
      <c r="DW79" s="971"/>
      <c r="DX79" s="971"/>
      <c r="DY79" s="971"/>
      <c r="DZ79" s="972"/>
      <c r="EA79" s="199"/>
    </row>
    <row r="80" spans="1:131" s="200" customFormat="1" ht="26.25" customHeight="1" x14ac:dyDescent="0.15">
      <c r="A80" s="21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18"/>
      <c r="BF80" s="218"/>
      <c r="BG80" s="218"/>
      <c r="BH80" s="218"/>
      <c r="BI80" s="218"/>
      <c r="BJ80" s="218"/>
      <c r="BK80" s="218"/>
      <c r="BL80" s="218"/>
      <c r="BM80" s="218"/>
      <c r="BN80" s="218"/>
      <c r="BO80" s="218"/>
      <c r="BP80" s="218"/>
      <c r="BQ80" s="215">
        <v>74</v>
      </c>
      <c r="BR80" s="220"/>
      <c r="BS80" s="982"/>
      <c r="BT80" s="983"/>
      <c r="BU80" s="983"/>
      <c r="BV80" s="983"/>
      <c r="BW80" s="983"/>
      <c r="BX80" s="983"/>
      <c r="BY80" s="983"/>
      <c r="BZ80" s="983"/>
      <c r="CA80" s="983"/>
      <c r="CB80" s="983"/>
      <c r="CC80" s="983"/>
      <c r="CD80" s="983"/>
      <c r="CE80" s="983"/>
      <c r="CF80" s="983"/>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0"/>
      <c r="DW80" s="971"/>
      <c r="DX80" s="971"/>
      <c r="DY80" s="971"/>
      <c r="DZ80" s="972"/>
      <c r="EA80" s="199"/>
    </row>
    <row r="81" spans="1:131" s="200" customFormat="1" ht="26.25" customHeight="1" x14ac:dyDescent="0.15">
      <c r="A81" s="21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18"/>
      <c r="BF81" s="218"/>
      <c r="BG81" s="218"/>
      <c r="BH81" s="218"/>
      <c r="BI81" s="218"/>
      <c r="BJ81" s="218"/>
      <c r="BK81" s="218"/>
      <c r="BL81" s="218"/>
      <c r="BM81" s="218"/>
      <c r="BN81" s="218"/>
      <c r="BO81" s="218"/>
      <c r="BP81" s="218"/>
      <c r="BQ81" s="215">
        <v>75</v>
      </c>
      <c r="BR81" s="220"/>
      <c r="BS81" s="982"/>
      <c r="BT81" s="983"/>
      <c r="BU81" s="983"/>
      <c r="BV81" s="983"/>
      <c r="BW81" s="983"/>
      <c r="BX81" s="983"/>
      <c r="BY81" s="983"/>
      <c r="BZ81" s="983"/>
      <c r="CA81" s="983"/>
      <c r="CB81" s="983"/>
      <c r="CC81" s="983"/>
      <c r="CD81" s="983"/>
      <c r="CE81" s="983"/>
      <c r="CF81" s="983"/>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0"/>
      <c r="DW81" s="971"/>
      <c r="DX81" s="971"/>
      <c r="DY81" s="971"/>
      <c r="DZ81" s="972"/>
      <c r="EA81" s="199"/>
    </row>
    <row r="82" spans="1:131" s="200" customFormat="1" ht="26.25" customHeight="1" x14ac:dyDescent="0.15">
      <c r="A82" s="21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18"/>
      <c r="BF82" s="218"/>
      <c r="BG82" s="218"/>
      <c r="BH82" s="218"/>
      <c r="BI82" s="218"/>
      <c r="BJ82" s="218"/>
      <c r="BK82" s="218"/>
      <c r="BL82" s="218"/>
      <c r="BM82" s="218"/>
      <c r="BN82" s="218"/>
      <c r="BO82" s="218"/>
      <c r="BP82" s="218"/>
      <c r="BQ82" s="215">
        <v>76</v>
      </c>
      <c r="BR82" s="220"/>
      <c r="BS82" s="982"/>
      <c r="BT82" s="983"/>
      <c r="BU82" s="983"/>
      <c r="BV82" s="983"/>
      <c r="BW82" s="983"/>
      <c r="BX82" s="983"/>
      <c r="BY82" s="983"/>
      <c r="BZ82" s="983"/>
      <c r="CA82" s="983"/>
      <c r="CB82" s="983"/>
      <c r="CC82" s="983"/>
      <c r="CD82" s="983"/>
      <c r="CE82" s="983"/>
      <c r="CF82" s="983"/>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0"/>
      <c r="DW82" s="971"/>
      <c r="DX82" s="971"/>
      <c r="DY82" s="971"/>
      <c r="DZ82" s="972"/>
      <c r="EA82" s="199"/>
    </row>
    <row r="83" spans="1:131" s="200" customFormat="1" ht="26.25" customHeight="1" x14ac:dyDescent="0.15">
      <c r="A83" s="21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18"/>
      <c r="BF83" s="218"/>
      <c r="BG83" s="218"/>
      <c r="BH83" s="218"/>
      <c r="BI83" s="218"/>
      <c r="BJ83" s="218"/>
      <c r="BK83" s="218"/>
      <c r="BL83" s="218"/>
      <c r="BM83" s="218"/>
      <c r="BN83" s="218"/>
      <c r="BO83" s="218"/>
      <c r="BP83" s="218"/>
      <c r="BQ83" s="215">
        <v>77</v>
      </c>
      <c r="BR83" s="220"/>
      <c r="BS83" s="982"/>
      <c r="BT83" s="983"/>
      <c r="BU83" s="983"/>
      <c r="BV83" s="983"/>
      <c r="BW83" s="983"/>
      <c r="BX83" s="983"/>
      <c r="BY83" s="983"/>
      <c r="BZ83" s="983"/>
      <c r="CA83" s="983"/>
      <c r="CB83" s="983"/>
      <c r="CC83" s="983"/>
      <c r="CD83" s="983"/>
      <c r="CE83" s="983"/>
      <c r="CF83" s="983"/>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0"/>
      <c r="DW83" s="971"/>
      <c r="DX83" s="971"/>
      <c r="DY83" s="971"/>
      <c r="DZ83" s="972"/>
      <c r="EA83" s="199"/>
    </row>
    <row r="84" spans="1:131" s="200" customFormat="1" ht="26.25" customHeight="1" x14ac:dyDescent="0.15">
      <c r="A84" s="21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18"/>
      <c r="BF84" s="218"/>
      <c r="BG84" s="218"/>
      <c r="BH84" s="218"/>
      <c r="BI84" s="218"/>
      <c r="BJ84" s="218"/>
      <c r="BK84" s="218"/>
      <c r="BL84" s="218"/>
      <c r="BM84" s="218"/>
      <c r="BN84" s="218"/>
      <c r="BO84" s="218"/>
      <c r="BP84" s="218"/>
      <c r="BQ84" s="215">
        <v>78</v>
      </c>
      <c r="BR84" s="220"/>
      <c r="BS84" s="982"/>
      <c r="BT84" s="983"/>
      <c r="BU84" s="983"/>
      <c r="BV84" s="983"/>
      <c r="BW84" s="983"/>
      <c r="BX84" s="983"/>
      <c r="BY84" s="983"/>
      <c r="BZ84" s="983"/>
      <c r="CA84" s="983"/>
      <c r="CB84" s="983"/>
      <c r="CC84" s="983"/>
      <c r="CD84" s="983"/>
      <c r="CE84" s="983"/>
      <c r="CF84" s="983"/>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0"/>
      <c r="DW84" s="971"/>
      <c r="DX84" s="971"/>
      <c r="DY84" s="971"/>
      <c r="DZ84" s="972"/>
      <c r="EA84" s="199"/>
    </row>
    <row r="85" spans="1:131" s="200" customFormat="1" ht="26.25" customHeight="1" x14ac:dyDescent="0.15">
      <c r="A85" s="21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18"/>
      <c r="BF85" s="218"/>
      <c r="BG85" s="218"/>
      <c r="BH85" s="218"/>
      <c r="BI85" s="218"/>
      <c r="BJ85" s="218"/>
      <c r="BK85" s="218"/>
      <c r="BL85" s="218"/>
      <c r="BM85" s="218"/>
      <c r="BN85" s="218"/>
      <c r="BO85" s="218"/>
      <c r="BP85" s="218"/>
      <c r="BQ85" s="215">
        <v>79</v>
      </c>
      <c r="BR85" s="220"/>
      <c r="BS85" s="982"/>
      <c r="BT85" s="983"/>
      <c r="BU85" s="983"/>
      <c r="BV85" s="983"/>
      <c r="BW85" s="983"/>
      <c r="BX85" s="983"/>
      <c r="BY85" s="983"/>
      <c r="BZ85" s="983"/>
      <c r="CA85" s="983"/>
      <c r="CB85" s="983"/>
      <c r="CC85" s="983"/>
      <c r="CD85" s="983"/>
      <c r="CE85" s="983"/>
      <c r="CF85" s="983"/>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0"/>
      <c r="DW85" s="971"/>
      <c r="DX85" s="971"/>
      <c r="DY85" s="971"/>
      <c r="DZ85" s="972"/>
      <c r="EA85" s="199"/>
    </row>
    <row r="86" spans="1:131" s="200" customFormat="1" ht="26.25" customHeight="1" x14ac:dyDescent="0.15">
      <c r="A86" s="21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18"/>
      <c r="BF86" s="218"/>
      <c r="BG86" s="218"/>
      <c r="BH86" s="218"/>
      <c r="BI86" s="218"/>
      <c r="BJ86" s="218"/>
      <c r="BK86" s="218"/>
      <c r="BL86" s="218"/>
      <c r="BM86" s="218"/>
      <c r="BN86" s="218"/>
      <c r="BO86" s="218"/>
      <c r="BP86" s="218"/>
      <c r="BQ86" s="215">
        <v>80</v>
      </c>
      <c r="BR86" s="220"/>
      <c r="BS86" s="982"/>
      <c r="BT86" s="983"/>
      <c r="BU86" s="983"/>
      <c r="BV86" s="983"/>
      <c r="BW86" s="983"/>
      <c r="BX86" s="983"/>
      <c r="BY86" s="983"/>
      <c r="BZ86" s="983"/>
      <c r="CA86" s="983"/>
      <c r="CB86" s="983"/>
      <c r="CC86" s="983"/>
      <c r="CD86" s="983"/>
      <c r="CE86" s="983"/>
      <c r="CF86" s="983"/>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0"/>
      <c r="DW86" s="971"/>
      <c r="DX86" s="971"/>
      <c r="DY86" s="971"/>
      <c r="DZ86" s="972"/>
      <c r="EA86" s="199"/>
    </row>
    <row r="87" spans="1:131" s="200" customFormat="1" ht="26.25" customHeight="1" x14ac:dyDescent="0.15">
      <c r="A87" s="222">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18"/>
      <c r="BF87" s="218"/>
      <c r="BG87" s="218"/>
      <c r="BH87" s="218"/>
      <c r="BI87" s="218"/>
      <c r="BJ87" s="218"/>
      <c r="BK87" s="218"/>
      <c r="BL87" s="218"/>
      <c r="BM87" s="218"/>
      <c r="BN87" s="218"/>
      <c r="BO87" s="218"/>
      <c r="BP87" s="218"/>
      <c r="BQ87" s="215">
        <v>81</v>
      </c>
      <c r="BR87" s="220"/>
      <c r="BS87" s="982"/>
      <c r="BT87" s="983"/>
      <c r="BU87" s="983"/>
      <c r="BV87" s="983"/>
      <c r="BW87" s="983"/>
      <c r="BX87" s="983"/>
      <c r="BY87" s="983"/>
      <c r="BZ87" s="983"/>
      <c r="CA87" s="983"/>
      <c r="CB87" s="983"/>
      <c r="CC87" s="983"/>
      <c r="CD87" s="983"/>
      <c r="CE87" s="983"/>
      <c r="CF87" s="983"/>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0"/>
      <c r="DW87" s="971"/>
      <c r="DX87" s="971"/>
      <c r="DY87" s="971"/>
      <c r="DZ87" s="972"/>
      <c r="EA87" s="199"/>
    </row>
    <row r="88" spans="1:131" s="200" customFormat="1" ht="26.25" customHeight="1" thickBot="1" x14ac:dyDescent="0.2">
      <c r="A88" s="217" t="s">
        <v>366</v>
      </c>
      <c r="B88" s="973" t="s">
        <v>392</v>
      </c>
      <c r="C88" s="974"/>
      <c r="D88" s="974"/>
      <c r="E88" s="974"/>
      <c r="F88" s="974"/>
      <c r="G88" s="974"/>
      <c r="H88" s="974"/>
      <c r="I88" s="974"/>
      <c r="J88" s="974"/>
      <c r="K88" s="974"/>
      <c r="L88" s="974"/>
      <c r="M88" s="974"/>
      <c r="N88" s="974"/>
      <c r="O88" s="974"/>
      <c r="P88" s="975"/>
      <c r="Q88" s="991"/>
      <c r="R88" s="992"/>
      <c r="S88" s="992"/>
      <c r="T88" s="992"/>
      <c r="U88" s="992"/>
      <c r="V88" s="992"/>
      <c r="W88" s="992"/>
      <c r="X88" s="992"/>
      <c r="Y88" s="992"/>
      <c r="Z88" s="992"/>
      <c r="AA88" s="992"/>
      <c r="AB88" s="992"/>
      <c r="AC88" s="992"/>
      <c r="AD88" s="992"/>
      <c r="AE88" s="992"/>
      <c r="AF88" s="988">
        <f>SUM(AF68:AJ72)</f>
        <v>26381</v>
      </c>
      <c r="AG88" s="988"/>
      <c r="AH88" s="988"/>
      <c r="AI88" s="988"/>
      <c r="AJ88" s="988"/>
      <c r="AK88" s="992"/>
      <c r="AL88" s="992"/>
      <c r="AM88" s="992"/>
      <c r="AN88" s="992"/>
      <c r="AO88" s="992"/>
      <c r="AP88" s="988">
        <f>SUM(AP68)</f>
        <v>5331</v>
      </c>
      <c r="AQ88" s="988"/>
      <c r="AR88" s="988"/>
      <c r="AS88" s="988"/>
      <c r="AT88" s="988"/>
      <c r="AU88" s="988">
        <f>SUM(AU68)</f>
        <v>4128</v>
      </c>
      <c r="AV88" s="988"/>
      <c r="AW88" s="988"/>
      <c r="AX88" s="988"/>
      <c r="AY88" s="988"/>
      <c r="AZ88" s="989"/>
      <c r="BA88" s="989"/>
      <c r="BB88" s="989"/>
      <c r="BC88" s="989"/>
      <c r="BD88" s="990"/>
      <c r="BE88" s="218"/>
      <c r="BF88" s="218"/>
      <c r="BG88" s="218"/>
      <c r="BH88" s="218"/>
      <c r="BI88" s="218"/>
      <c r="BJ88" s="218"/>
      <c r="BK88" s="218"/>
      <c r="BL88" s="218"/>
      <c r="BM88" s="218"/>
      <c r="BN88" s="218"/>
      <c r="BO88" s="218"/>
      <c r="BP88" s="218"/>
      <c r="BQ88" s="215">
        <v>82</v>
      </c>
      <c r="BR88" s="220"/>
      <c r="BS88" s="982"/>
      <c r="BT88" s="983"/>
      <c r="BU88" s="983"/>
      <c r="BV88" s="983"/>
      <c r="BW88" s="983"/>
      <c r="BX88" s="983"/>
      <c r="BY88" s="983"/>
      <c r="BZ88" s="983"/>
      <c r="CA88" s="983"/>
      <c r="CB88" s="983"/>
      <c r="CC88" s="983"/>
      <c r="CD88" s="983"/>
      <c r="CE88" s="983"/>
      <c r="CF88" s="983"/>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0"/>
      <c r="DW88" s="971"/>
      <c r="DX88" s="971"/>
      <c r="DY88" s="971"/>
      <c r="DZ88" s="972"/>
      <c r="EA88" s="199"/>
    </row>
    <row r="89" spans="1:131" s="200" customFormat="1" ht="26.25" hidden="1" customHeight="1" x14ac:dyDescent="0.15">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82"/>
      <c r="BT89" s="983"/>
      <c r="BU89" s="983"/>
      <c r="BV89" s="983"/>
      <c r="BW89" s="983"/>
      <c r="BX89" s="983"/>
      <c r="BY89" s="983"/>
      <c r="BZ89" s="983"/>
      <c r="CA89" s="983"/>
      <c r="CB89" s="983"/>
      <c r="CC89" s="983"/>
      <c r="CD89" s="983"/>
      <c r="CE89" s="983"/>
      <c r="CF89" s="983"/>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0"/>
      <c r="DW89" s="971"/>
      <c r="DX89" s="971"/>
      <c r="DY89" s="971"/>
      <c r="DZ89" s="972"/>
      <c r="EA89" s="199"/>
    </row>
    <row r="90" spans="1:131" s="200" customFormat="1" ht="26.25" hidden="1" customHeight="1" x14ac:dyDescent="0.15">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82"/>
      <c r="BT90" s="983"/>
      <c r="BU90" s="983"/>
      <c r="BV90" s="983"/>
      <c r="BW90" s="983"/>
      <c r="BX90" s="983"/>
      <c r="BY90" s="983"/>
      <c r="BZ90" s="983"/>
      <c r="CA90" s="983"/>
      <c r="CB90" s="983"/>
      <c r="CC90" s="983"/>
      <c r="CD90" s="983"/>
      <c r="CE90" s="983"/>
      <c r="CF90" s="983"/>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0"/>
      <c r="DW90" s="971"/>
      <c r="DX90" s="971"/>
      <c r="DY90" s="971"/>
      <c r="DZ90" s="972"/>
      <c r="EA90" s="199"/>
    </row>
    <row r="91" spans="1:131" s="200" customFormat="1" ht="26.25" hidden="1" customHeight="1" x14ac:dyDescent="0.15">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82"/>
      <c r="BT91" s="983"/>
      <c r="BU91" s="983"/>
      <c r="BV91" s="983"/>
      <c r="BW91" s="983"/>
      <c r="BX91" s="983"/>
      <c r="BY91" s="983"/>
      <c r="BZ91" s="983"/>
      <c r="CA91" s="983"/>
      <c r="CB91" s="983"/>
      <c r="CC91" s="983"/>
      <c r="CD91" s="983"/>
      <c r="CE91" s="983"/>
      <c r="CF91" s="983"/>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0"/>
      <c r="DW91" s="971"/>
      <c r="DX91" s="971"/>
      <c r="DY91" s="971"/>
      <c r="DZ91" s="972"/>
      <c r="EA91" s="199"/>
    </row>
    <row r="92" spans="1:131" s="200" customFormat="1" ht="26.25" hidden="1" customHeight="1" x14ac:dyDescent="0.15">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82"/>
      <c r="BT92" s="983"/>
      <c r="BU92" s="983"/>
      <c r="BV92" s="983"/>
      <c r="BW92" s="983"/>
      <c r="BX92" s="983"/>
      <c r="BY92" s="983"/>
      <c r="BZ92" s="983"/>
      <c r="CA92" s="983"/>
      <c r="CB92" s="983"/>
      <c r="CC92" s="983"/>
      <c r="CD92" s="983"/>
      <c r="CE92" s="983"/>
      <c r="CF92" s="983"/>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0"/>
      <c r="DW92" s="971"/>
      <c r="DX92" s="971"/>
      <c r="DY92" s="971"/>
      <c r="DZ92" s="972"/>
      <c r="EA92" s="199"/>
    </row>
    <row r="93" spans="1:131" s="200" customFormat="1" ht="26.25" hidden="1" customHeight="1" x14ac:dyDescent="0.15">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82"/>
      <c r="BT93" s="983"/>
      <c r="BU93" s="983"/>
      <c r="BV93" s="983"/>
      <c r="BW93" s="983"/>
      <c r="BX93" s="983"/>
      <c r="BY93" s="983"/>
      <c r="BZ93" s="983"/>
      <c r="CA93" s="983"/>
      <c r="CB93" s="983"/>
      <c r="CC93" s="983"/>
      <c r="CD93" s="983"/>
      <c r="CE93" s="983"/>
      <c r="CF93" s="983"/>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0"/>
      <c r="DW93" s="971"/>
      <c r="DX93" s="971"/>
      <c r="DY93" s="971"/>
      <c r="DZ93" s="972"/>
      <c r="EA93" s="199"/>
    </row>
    <row r="94" spans="1:131" s="200" customFormat="1" ht="26.25" hidden="1" customHeight="1" x14ac:dyDescent="0.15">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82"/>
      <c r="BT94" s="983"/>
      <c r="BU94" s="983"/>
      <c r="BV94" s="983"/>
      <c r="BW94" s="983"/>
      <c r="BX94" s="983"/>
      <c r="BY94" s="983"/>
      <c r="BZ94" s="983"/>
      <c r="CA94" s="983"/>
      <c r="CB94" s="983"/>
      <c r="CC94" s="983"/>
      <c r="CD94" s="983"/>
      <c r="CE94" s="983"/>
      <c r="CF94" s="983"/>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0"/>
      <c r="DW94" s="971"/>
      <c r="DX94" s="971"/>
      <c r="DY94" s="971"/>
      <c r="DZ94" s="972"/>
      <c r="EA94" s="199"/>
    </row>
    <row r="95" spans="1:131" s="200" customFormat="1" ht="26.25" hidden="1" customHeight="1" x14ac:dyDescent="0.15">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82"/>
      <c r="BT95" s="983"/>
      <c r="BU95" s="983"/>
      <c r="BV95" s="983"/>
      <c r="BW95" s="983"/>
      <c r="BX95" s="983"/>
      <c r="BY95" s="983"/>
      <c r="BZ95" s="983"/>
      <c r="CA95" s="983"/>
      <c r="CB95" s="983"/>
      <c r="CC95" s="983"/>
      <c r="CD95" s="983"/>
      <c r="CE95" s="983"/>
      <c r="CF95" s="983"/>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0"/>
      <c r="DW95" s="971"/>
      <c r="DX95" s="971"/>
      <c r="DY95" s="971"/>
      <c r="DZ95" s="972"/>
      <c r="EA95" s="199"/>
    </row>
    <row r="96" spans="1:131" s="200" customFormat="1" ht="26.25" hidden="1" customHeight="1" x14ac:dyDescent="0.15">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82"/>
      <c r="BT96" s="983"/>
      <c r="BU96" s="983"/>
      <c r="BV96" s="983"/>
      <c r="BW96" s="983"/>
      <c r="BX96" s="983"/>
      <c r="BY96" s="983"/>
      <c r="BZ96" s="983"/>
      <c r="CA96" s="983"/>
      <c r="CB96" s="983"/>
      <c r="CC96" s="983"/>
      <c r="CD96" s="983"/>
      <c r="CE96" s="983"/>
      <c r="CF96" s="983"/>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0"/>
      <c r="DW96" s="971"/>
      <c r="DX96" s="971"/>
      <c r="DY96" s="971"/>
      <c r="DZ96" s="972"/>
      <c r="EA96" s="199"/>
    </row>
    <row r="97" spans="1:131" s="200" customFormat="1" ht="26.25" hidden="1" customHeight="1" x14ac:dyDescent="0.15">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82"/>
      <c r="BT97" s="983"/>
      <c r="BU97" s="983"/>
      <c r="BV97" s="983"/>
      <c r="BW97" s="983"/>
      <c r="BX97" s="983"/>
      <c r="BY97" s="983"/>
      <c r="BZ97" s="983"/>
      <c r="CA97" s="983"/>
      <c r="CB97" s="983"/>
      <c r="CC97" s="983"/>
      <c r="CD97" s="983"/>
      <c r="CE97" s="983"/>
      <c r="CF97" s="983"/>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0"/>
      <c r="DW97" s="971"/>
      <c r="DX97" s="971"/>
      <c r="DY97" s="971"/>
      <c r="DZ97" s="972"/>
      <c r="EA97" s="199"/>
    </row>
    <row r="98" spans="1:131" s="200" customFormat="1" ht="26.25" hidden="1" customHeight="1" x14ac:dyDescent="0.15">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82"/>
      <c r="BT98" s="983"/>
      <c r="BU98" s="983"/>
      <c r="BV98" s="983"/>
      <c r="BW98" s="983"/>
      <c r="BX98" s="983"/>
      <c r="BY98" s="983"/>
      <c r="BZ98" s="983"/>
      <c r="CA98" s="983"/>
      <c r="CB98" s="983"/>
      <c r="CC98" s="983"/>
      <c r="CD98" s="983"/>
      <c r="CE98" s="983"/>
      <c r="CF98" s="983"/>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0"/>
      <c r="DW98" s="971"/>
      <c r="DX98" s="971"/>
      <c r="DY98" s="971"/>
      <c r="DZ98" s="972"/>
      <c r="EA98" s="199"/>
    </row>
    <row r="99" spans="1:131" s="200" customFormat="1" ht="26.25" hidden="1" customHeight="1" x14ac:dyDescent="0.15">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82"/>
      <c r="BT99" s="983"/>
      <c r="BU99" s="983"/>
      <c r="BV99" s="983"/>
      <c r="BW99" s="983"/>
      <c r="BX99" s="983"/>
      <c r="BY99" s="983"/>
      <c r="BZ99" s="983"/>
      <c r="CA99" s="983"/>
      <c r="CB99" s="983"/>
      <c r="CC99" s="983"/>
      <c r="CD99" s="983"/>
      <c r="CE99" s="983"/>
      <c r="CF99" s="983"/>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0"/>
      <c r="DW99" s="971"/>
      <c r="DX99" s="971"/>
      <c r="DY99" s="971"/>
      <c r="DZ99" s="972"/>
      <c r="EA99" s="199"/>
    </row>
    <row r="100" spans="1:131" s="200" customFormat="1" ht="26.25" hidden="1" customHeight="1" x14ac:dyDescent="0.15">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82"/>
      <c r="BT100" s="983"/>
      <c r="BU100" s="983"/>
      <c r="BV100" s="983"/>
      <c r="BW100" s="983"/>
      <c r="BX100" s="983"/>
      <c r="BY100" s="983"/>
      <c r="BZ100" s="983"/>
      <c r="CA100" s="983"/>
      <c r="CB100" s="983"/>
      <c r="CC100" s="983"/>
      <c r="CD100" s="983"/>
      <c r="CE100" s="983"/>
      <c r="CF100" s="983"/>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0"/>
      <c r="DW100" s="971"/>
      <c r="DX100" s="971"/>
      <c r="DY100" s="971"/>
      <c r="DZ100" s="972"/>
      <c r="EA100" s="199"/>
    </row>
    <row r="101" spans="1:131" s="200" customFormat="1" ht="26.25" hidden="1" customHeight="1" x14ac:dyDescent="0.15">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82"/>
      <c r="BT101" s="983"/>
      <c r="BU101" s="983"/>
      <c r="BV101" s="983"/>
      <c r="BW101" s="983"/>
      <c r="BX101" s="983"/>
      <c r="BY101" s="983"/>
      <c r="BZ101" s="983"/>
      <c r="CA101" s="983"/>
      <c r="CB101" s="983"/>
      <c r="CC101" s="983"/>
      <c r="CD101" s="983"/>
      <c r="CE101" s="983"/>
      <c r="CF101" s="983"/>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0"/>
      <c r="DW101" s="971"/>
      <c r="DX101" s="971"/>
      <c r="DY101" s="971"/>
      <c r="DZ101" s="972"/>
      <c r="EA101" s="199"/>
    </row>
    <row r="102" spans="1:131" s="200" customFormat="1" ht="26.25" customHeight="1" thickBot="1" x14ac:dyDescent="0.2">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366</v>
      </c>
      <c r="BR102" s="973" t="s">
        <v>393</v>
      </c>
      <c r="BS102" s="974"/>
      <c r="BT102" s="974"/>
      <c r="BU102" s="974"/>
      <c r="BV102" s="974"/>
      <c r="BW102" s="974"/>
      <c r="BX102" s="974"/>
      <c r="BY102" s="974"/>
      <c r="BZ102" s="974"/>
      <c r="CA102" s="974"/>
      <c r="CB102" s="974"/>
      <c r="CC102" s="974"/>
      <c r="CD102" s="974"/>
      <c r="CE102" s="974"/>
      <c r="CF102" s="974"/>
      <c r="CG102" s="975"/>
      <c r="CH102" s="976"/>
      <c r="CI102" s="977"/>
      <c r="CJ102" s="977"/>
      <c r="CK102" s="977"/>
      <c r="CL102" s="978"/>
      <c r="CM102" s="976"/>
      <c r="CN102" s="977"/>
      <c r="CO102" s="977"/>
      <c r="CP102" s="977"/>
      <c r="CQ102" s="978"/>
      <c r="CR102" s="979">
        <f>SUM(CR7:CV11)</f>
        <v>4</v>
      </c>
      <c r="CS102" s="980"/>
      <c r="CT102" s="980"/>
      <c r="CU102" s="980"/>
      <c r="CV102" s="981"/>
      <c r="CW102" s="979">
        <f t="shared" ref="CW102" si="2">SUM(CW7:DA11)</f>
        <v>15</v>
      </c>
      <c r="CX102" s="980"/>
      <c r="CY102" s="980"/>
      <c r="CZ102" s="980"/>
      <c r="DA102" s="981"/>
      <c r="DB102" s="979" t="s">
        <v>550</v>
      </c>
      <c r="DC102" s="980"/>
      <c r="DD102" s="980"/>
      <c r="DE102" s="980"/>
      <c r="DF102" s="981"/>
      <c r="DG102" s="979">
        <f t="shared" ref="DG102" si="3">SUM(DG7:DK11)</f>
        <v>643</v>
      </c>
      <c r="DH102" s="980"/>
      <c r="DI102" s="980"/>
      <c r="DJ102" s="980"/>
      <c r="DK102" s="981"/>
      <c r="DL102" s="979" t="s">
        <v>551</v>
      </c>
      <c r="DM102" s="980"/>
      <c r="DN102" s="980"/>
      <c r="DO102" s="980"/>
      <c r="DP102" s="981"/>
      <c r="DQ102" s="979">
        <f t="shared" ref="DQ102" si="4">SUM(DQ7:DU11)</f>
        <v>29</v>
      </c>
      <c r="DR102" s="980"/>
      <c r="DS102" s="980"/>
      <c r="DT102" s="980"/>
      <c r="DU102" s="981"/>
      <c r="DV102" s="962"/>
      <c r="DW102" s="963"/>
      <c r="DX102" s="963"/>
      <c r="DY102" s="963"/>
      <c r="DZ102" s="964"/>
      <c r="EA102" s="199"/>
    </row>
    <row r="103" spans="1:131" s="200" customFormat="1" ht="26.25" customHeight="1" x14ac:dyDescent="0.15">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65" t="s">
        <v>394</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199"/>
    </row>
    <row r="104" spans="1:131" s="200" customFormat="1" ht="26.25" customHeight="1" x14ac:dyDescent="0.15">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66" t="s">
        <v>395</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199"/>
    </row>
    <row r="105" spans="1:131" s="200" customFormat="1" ht="11.25" customHeight="1" x14ac:dyDescent="0.15">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x14ac:dyDescent="0.15">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x14ac:dyDescent="0.2">
      <c r="A107" s="228" t="s">
        <v>396</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397</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x14ac:dyDescent="0.15">
      <c r="A108" s="967" t="s">
        <v>398</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399</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199" customFormat="1" ht="26.25" customHeight="1" x14ac:dyDescent="0.15">
      <c r="A109" s="922" t="s">
        <v>400</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5" t="s">
        <v>401</v>
      </c>
      <c r="AB109" s="923"/>
      <c r="AC109" s="923"/>
      <c r="AD109" s="923"/>
      <c r="AE109" s="924"/>
      <c r="AF109" s="925" t="s">
        <v>286</v>
      </c>
      <c r="AG109" s="923"/>
      <c r="AH109" s="923"/>
      <c r="AI109" s="923"/>
      <c r="AJ109" s="924"/>
      <c r="AK109" s="925" t="s">
        <v>285</v>
      </c>
      <c r="AL109" s="923"/>
      <c r="AM109" s="923"/>
      <c r="AN109" s="923"/>
      <c r="AO109" s="924"/>
      <c r="AP109" s="925" t="s">
        <v>402</v>
      </c>
      <c r="AQ109" s="923"/>
      <c r="AR109" s="923"/>
      <c r="AS109" s="923"/>
      <c r="AT109" s="954"/>
      <c r="AU109" s="922" t="s">
        <v>400</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5" t="s">
        <v>401</v>
      </c>
      <c r="BR109" s="923"/>
      <c r="BS109" s="923"/>
      <c r="BT109" s="923"/>
      <c r="BU109" s="924"/>
      <c r="BV109" s="925" t="s">
        <v>286</v>
      </c>
      <c r="BW109" s="923"/>
      <c r="BX109" s="923"/>
      <c r="BY109" s="923"/>
      <c r="BZ109" s="924"/>
      <c r="CA109" s="925" t="s">
        <v>285</v>
      </c>
      <c r="CB109" s="923"/>
      <c r="CC109" s="923"/>
      <c r="CD109" s="923"/>
      <c r="CE109" s="924"/>
      <c r="CF109" s="961" t="s">
        <v>402</v>
      </c>
      <c r="CG109" s="961"/>
      <c r="CH109" s="961"/>
      <c r="CI109" s="961"/>
      <c r="CJ109" s="961"/>
      <c r="CK109" s="925" t="s">
        <v>403</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5" t="s">
        <v>401</v>
      </c>
      <c r="DH109" s="923"/>
      <c r="DI109" s="923"/>
      <c r="DJ109" s="923"/>
      <c r="DK109" s="924"/>
      <c r="DL109" s="925" t="s">
        <v>286</v>
      </c>
      <c r="DM109" s="923"/>
      <c r="DN109" s="923"/>
      <c r="DO109" s="923"/>
      <c r="DP109" s="924"/>
      <c r="DQ109" s="925" t="s">
        <v>285</v>
      </c>
      <c r="DR109" s="923"/>
      <c r="DS109" s="923"/>
      <c r="DT109" s="923"/>
      <c r="DU109" s="924"/>
      <c r="DV109" s="925" t="s">
        <v>402</v>
      </c>
      <c r="DW109" s="923"/>
      <c r="DX109" s="923"/>
      <c r="DY109" s="923"/>
      <c r="DZ109" s="954"/>
    </row>
    <row r="110" spans="1:131" s="199" customFormat="1" ht="26.25" customHeight="1" x14ac:dyDescent="0.15">
      <c r="A110" s="825" t="s">
        <v>404</v>
      </c>
      <c r="B110" s="826"/>
      <c r="C110" s="826"/>
      <c r="D110" s="826"/>
      <c r="E110" s="826"/>
      <c r="F110" s="826"/>
      <c r="G110" s="826"/>
      <c r="H110" s="826"/>
      <c r="I110" s="826"/>
      <c r="J110" s="826"/>
      <c r="K110" s="826"/>
      <c r="L110" s="826"/>
      <c r="M110" s="826"/>
      <c r="N110" s="826"/>
      <c r="O110" s="826"/>
      <c r="P110" s="826"/>
      <c r="Q110" s="826"/>
      <c r="R110" s="826"/>
      <c r="S110" s="826"/>
      <c r="T110" s="826"/>
      <c r="U110" s="826"/>
      <c r="V110" s="826"/>
      <c r="W110" s="826"/>
      <c r="X110" s="826"/>
      <c r="Y110" s="826"/>
      <c r="Z110" s="827"/>
      <c r="AA110" s="915">
        <v>808197</v>
      </c>
      <c r="AB110" s="916"/>
      <c r="AC110" s="916"/>
      <c r="AD110" s="916"/>
      <c r="AE110" s="917"/>
      <c r="AF110" s="918">
        <v>743698</v>
      </c>
      <c r="AG110" s="916"/>
      <c r="AH110" s="916"/>
      <c r="AI110" s="916"/>
      <c r="AJ110" s="917"/>
      <c r="AK110" s="918">
        <v>716707</v>
      </c>
      <c r="AL110" s="916"/>
      <c r="AM110" s="916"/>
      <c r="AN110" s="916"/>
      <c r="AO110" s="917"/>
      <c r="AP110" s="919">
        <v>14.6</v>
      </c>
      <c r="AQ110" s="920"/>
      <c r="AR110" s="920"/>
      <c r="AS110" s="920"/>
      <c r="AT110" s="921"/>
      <c r="AU110" s="955" t="s">
        <v>61</v>
      </c>
      <c r="AV110" s="956"/>
      <c r="AW110" s="956"/>
      <c r="AX110" s="956"/>
      <c r="AY110" s="956"/>
      <c r="AZ110" s="881" t="s">
        <v>405</v>
      </c>
      <c r="BA110" s="826"/>
      <c r="BB110" s="826"/>
      <c r="BC110" s="826"/>
      <c r="BD110" s="826"/>
      <c r="BE110" s="826"/>
      <c r="BF110" s="826"/>
      <c r="BG110" s="826"/>
      <c r="BH110" s="826"/>
      <c r="BI110" s="826"/>
      <c r="BJ110" s="826"/>
      <c r="BK110" s="826"/>
      <c r="BL110" s="826"/>
      <c r="BM110" s="826"/>
      <c r="BN110" s="826"/>
      <c r="BO110" s="826"/>
      <c r="BP110" s="827"/>
      <c r="BQ110" s="882">
        <v>7948563</v>
      </c>
      <c r="BR110" s="863"/>
      <c r="BS110" s="863"/>
      <c r="BT110" s="863"/>
      <c r="BU110" s="863"/>
      <c r="BV110" s="863">
        <v>8254496</v>
      </c>
      <c r="BW110" s="863"/>
      <c r="BX110" s="863"/>
      <c r="BY110" s="863"/>
      <c r="BZ110" s="863"/>
      <c r="CA110" s="863">
        <v>8269089</v>
      </c>
      <c r="CB110" s="863"/>
      <c r="CC110" s="863"/>
      <c r="CD110" s="863"/>
      <c r="CE110" s="863"/>
      <c r="CF110" s="887">
        <v>168.5</v>
      </c>
      <c r="CG110" s="888"/>
      <c r="CH110" s="888"/>
      <c r="CI110" s="888"/>
      <c r="CJ110" s="888"/>
      <c r="CK110" s="951" t="s">
        <v>406</v>
      </c>
      <c r="CL110" s="837"/>
      <c r="CM110" s="912" t="s">
        <v>407</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882" t="s">
        <v>111</v>
      </c>
      <c r="DH110" s="863"/>
      <c r="DI110" s="863"/>
      <c r="DJ110" s="863"/>
      <c r="DK110" s="863"/>
      <c r="DL110" s="863" t="s">
        <v>111</v>
      </c>
      <c r="DM110" s="863"/>
      <c r="DN110" s="863"/>
      <c r="DO110" s="863"/>
      <c r="DP110" s="863"/>
      <c r="DQ110" s="863" t="s">
        <v>111</v>
      </c>
      <c r="DR110" s="863"/>
      <c r="DS110" s="863"/>
      <c r="DT110" s="863"/>
      <c r="DU110" s="863"/>
      <c r="DV110" s="864" t="s">
        <v>111</v>
      </c>
      <c r="DW110" s="864"/>
      <c r="DX110" s="864"/>
      <c r="DY110" s="864"/>
      <c r="DZ110" s="865"/>
    </row>
    <row r="111" spans="1:131" s="199" customFormat="1" ht="26.25" customHeight="1" x14ac:dyDescent="0.15">
      <c r="A111" s="792" t="s">
        <v>408</v>
      </c>
      <c r="B111" s="793"/>
      <c r="C111" s="793"/>
      <c r="D111" s="793"/>
      <c r="E111" s="793"/>
      <c r="F111" s="793"/>
      <c r="G111" s="793"/>
      <c r="H111" s="793"/>
      <c r="I111" s="793"/>
      <c r="J111" s="793"/>
      <c r="K111" s="793"/>
      <c r="L111" s="793"/>
      <c r="M111" s="793"/>
      <c r="N111" s="793"/>
      <c r="O111" s="793"/>
      <c r="P111" s="793"/>
      <c r="Q111" s="793"/>
      <c r="R111" s="793"/>
      <c r="S111" s="793"/>
      <c r="T111" s="793"/>
      <c r="U111" s="793"/>
      <c r="V111" s="793"/>
      <c r="W111" s="793"/>
      <c r="X111" s="793"/>
      <c r="Y111" s="793"/>
      <c r="Z111" s="950"/>
      <c r="AA111" s="943" t="s">
        <v>111</v>
      </c>
      <c r="AB111" s="944"/>
      <c r="AC111" s="944"/>
      <c r="AD111" s="944"/>
      <c r="AE111" s="945"/>
      <c r="AF111" s="946" t="s">
        <v>111</v>
      </c>
      <c r="AG111" s="944"/>
      <c r="AH111" s="944"/>
      <c r="AI111" s="944"/>
      <c r="AJ111" s="945"/>
      <c r="AK111" s="946" t="s">
        <v>111</v>
      </c>
      <c r="AL111" s="944"/>
      <c r="AM111" s="944"/>
      <c r="AN111" s="944"/>
      <c r="AO111" s="945"/>
      <c r="AP111" s="947" t="s">
        <v>111</v>
      </c>
      <c r="AQ111" s="948"/>
      <c r="AR111" s="948"/>
      <c r="AS111" s="948"/>
      <c r="AT111" s="949"/>
      <c r="AU111" s="957"/>
      <c r="AV111" s="958"/>
      <c r="AW111" s="958"/>
      <c r="AX111" s="958"/>
      <c r="AY111" s="958"/>
      <c r="AZ111" s="833" t="s">
        <v>409</v>
      </c>
      <c r="BA111" s="768"/>
      <c r="BB111" s="768"/>
      <c r="BC111" s="768"/>
      <c r="BD111" s="768"/>
      <c r="BE111" s="768"/>
      <c r="BF111" s="768"/>
      <c r="BG111" s="768"/>
      <c r="BH111" s="768"/>
      <c r="BI111" s="768"/>
      <c r="BJ111" s="768"/>
      <c r="BK111" s="768"/>
      <c r="BL111" s="768"/>
      <c r="BM111" s="768"/>
      <c r="BN111" s="768"/>
      <c r="BO111" s="768"/>
      <c r="BP111" s="769"/>
      <c r="BQ111" s="834">
        <v>660658</v>
      </c>
      <c r="BR111" s="835"/>
      <c r="BS111" s="835"/>
      <c r="BT111" s="835"/>
      <c r="BU111" s="835"/>
      <c r="BV111" s="835">
        <v>632520</v>
      </c>
      <c r="BW111" s="835"/>
      <c r="BX111" s="835"/>
      <c r="BY111" s="835"/>
      <c r="BZ111" s="835"/>
      <c r="CA111" s="835">
        <v>749396</v>
      </c>
      <c r="CB111" s="835"/>
      <c r="CC111" s="835"/>
      <c r="CD111" s="835"/>
      <c r="CE111" s="835"/>
      <c r="CF111" s="896">
        <v>15.3</v>
      </c>
      <c r="CG111" s="897"/>
      <c r="CH111" s="897"/>
      <c r="CI111" s="897"/>
      <c r="CJ111" s="897"/>
      <c r="CK111" s="952"/>
      <c r="CL111" s="839"/>
      <c r="CM111" s="842" t="s">
        <v>410</v>
      </c>
      <c r="CN111" s="843"/>
      <c r="CO111" s="843"/>
      <c r="CP111" s="843"/>
      <c r="CQ111" s="843"/>
      <c r="CR111" s="843"/>
      <c r="CS111" s="843"/>
      <c r="CT111" s="843"/>
      <c r="CU111" s="843"/>
      <c r="CV111" s="843"/>
      <c r="CW111" s="843"/>
      <c r="CX111" s="843"/>
      <c r="CY111" s="843"/>
      <c r="CZ111" s="843"/>
      <c r="DA111" s="843"/>
      <c r="DB111" s="843"/>
      <c r="DC111" s="843"/>
      <c r="DD111" s="843"/>
      <c r="DE111" s="843"/>
      <c r="DF111" s="844"/>
      <c r="DG111" s="834" t="s">
        <v>111</v>
      </c>
      <c r="DH111" s="835"/>
      <c r="DI111" s="835"/>
      <c r="DJ111" s="835"/>
      <c r="DK111" s="835"/>
      <c r="DL111" s="835" t="s">
        <v>111</v>
      </c>
      <c r="DM111" s="835"/>
      <c r="DN111" s="835"/>
      <c r="DO111" s="835"/>
      <c r="DP111" s="835"/>
      <c r="DQ111" s="835" t="s">
        <v>111</v>
      </c>
      <c r="DR111" s="835"/>
      <c r="DS111" s="835"/>
      <c r="DT111" s="835"/>
      <c r="DU111" s="835"/>
      <c r="DV111" s="812" t="s">
        <v>111</v>
      </c>
      <c r="DW111" s="812"/>
      <c r="DX111" s="812"/>
      <c r="DY111" s="812"/>
      <c r="DZ111" s="813"/>
    </row>
    <row r="112" spans="1:131" s="199" customFormat="1" ht="26.25" customHeight="1" x14ac:dyDescent="0.15">
      <c r="A112" s="937" t="s">
        <v>411</v>
      </c>
      <c r="B112" s="938"/>
      <c r="C112" s="768" t="s">
        <v>412</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97" t="s">
        <v>111</v>
      </c>
      <c r="AB112" s="798"/>
      <c r="AC112" s="798"/>
      <c r="AD112" s="798"/>
      <c r="AE112" s="799"/>
      <c r="AF112" s="800" t="s">
        <v>111</v>
      </c>
      <c r="AG112" s="798"/>
      <c r="AH112" s="798"/>
      <c r="AI112" s="798"/>
      <c r="AJ112" s="799"/>
      <c r="AK112" s="800" t="s">
        <v>111</v>
      </c>
      <c r="AL112" s="798"/>
      <c r="AM112" s="798"/>
      <c r="AN112" s="798"/>
      <c r="AO112" s="799"/>
      <c r="AP112" s="845" t="s">
        <v>111</v>
      </c>
      <c r="AQ112" s="846"/>
      <c r="AR112" s="846"/>
      <c r="AS112" s="846"/>
      <c r="AT112" s="847"/>
      <c r="AU112" s="957"/>
      <c r="AV112" s="958"/>
      <c r="AW112" s="958"/>
      <c r="AX112" s="958"/>
      <c r="AY112" s="958"/>
      <c r="AZ112" s="833" t="s">
        <v>413</v>
      </c>
      <c r="BA112" s="768"/>
      <c r="BB112" s="768"/>
      <c r="BC112" s="768"/>
      <c r="BD112" s="768"/>
      <c r="BE112" s="768"/>
      <c r="BF112" s="768"/>
      <c r="BG112" s="768"/>
      <c r="BH112" s="768"/>
      <c r="BI112" s="768"/>
      <c r="BJ112" s="768"/>
      <c r="BK112" s="768"/>
      <c r="BL112" s="768"/>
      <c r="BM112" s="768"/>
      <c r="BN112" s="768"/>
      <c r="BO112" s="768"/>
      <c r="BP112" s="769"/>
      <c r="BQ112" s="834">
        <v>1325550</v>
      </c>
      <c r="BR112" s="835"/>
      <c r="BS112" s="835"/>
      <c r="BT112" s="835"/>
      <c r="BU112" s="835"/>
      <c r="BV112" s="835">
        <v>1382343</v>
      </c>
      <c r="BW112" s="835"/>
      <c r="BX112" s="835"/>
      <c r="BY112" s="835"/>
      <c r="BZ112" s="835"/>
      <c r="CA112" s="835">
        <v>1491489</v>
      </c>
      <c r="CB112" s="835"/>
      <c r="CC112" s="835"/>
      <c r="CD112" s="835"/>
      <c r="CE112" s="835"/>
      <c r="CF112" s="896">
        <v>30.4</v>
      </c>
      <c r="CG112" s="897"/>
      <c r="CH112" s="897"/>
      <c r="CI112" s="897"/>
      <c r="CJ112" s="897"/>
      <c r="CK112" s="952"/>
      <c r="CL112" s="839"/>
      <c r="CM112" s="842" t="s">
        <v>414</v>
      </c>
      <c r="CN112" s="843"/>
      <c r="CO112" s="843"/>
      <c r="CP112" s="843"/>
      <c r="CQ112" s="843"/>
      <c r="CR112" s="843"/>
      <c r="CS112" s="843"/>
      <c r="CT112" s="843"/>
      <c r="CU112" s="843"/>
      <c r="CV112" s="843"/>
      <c r="CW112" s="843"/>
      <c r="CX112" s="843"/>
      <c r="CY112" s="843"/>
      <c r="CZ112" s="843"/>
      <c r="DA112" s="843"/>
      <c r="DB112" s="843"/>
      <c r="DC112" s="843"/>
      <c r="DD112" s="843"/>
      <c r="DE112" s="843"/>
      <c r="DF112" s="844"/>
      <c r="DG112" s="834" t="s">
        <v>111</v>
      </c>
      <c r="DH112" s="835"/>
      <c r="DI112" s="835"/>
      <c r="DJ112" s="835"/>
      <c r="DK112" s="835"/>
      <c r="DL112" s="835" t="s">
        <v>111</v>
      </c>
      <c r="DM112" s="835"/>
      <c r="DN112" s="835"/>
      <c r="DO112" s="835"/>
      <c r="DP112" s="835"/>
      <c r="DQ112" s="835" t="s">
        <v>111</v>
      </c>
      <c r="DR112" s="835"/>
      <c r="DS112" s="835"/>
      <c r="DT112" s="835"/>
      <c r="DU112" s="835"/>
      <c r="DV112" s="812" t="s">
        <v>111</v>
      </c>
      <c r="DW112" s="812"/>
      <c r="DX112" s="812"/>
      <c r="DY112" s="812"/>
      <c r="DZ112" s="813"/>
    </row>
    <row r="113" spans="1:130" s="199" customFormat="1" ht="26.25" customHeight="1" x14ac:dyDescent="0.15">
      <c r="A113" s="939"/>
      <c r="B113" s="940"/>
      <c r="C113" s="768" t="s">
        <v>415</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43">
        <v>133274</v>
      </c>
      <c r="AB113" s="944"/>
      <c r="AC113" s="944"/>
      <c r="AD113" s="944"/>
      <c r="AE113" s="945"/>
      <c r="AF113" s="946">
        <v>144311</v>
      </c>
      <c r="AG113" s="944"/>
      <c r="AH113" s="944"/>
      <c r="AI113" s="944"/>
      <c r="AJ113" s="945"/>
      <c r="AK113" s="946">
        <v>152323</v>
      </c>
      <c r="AL113" s="944"/>
      <c r="AM113" s="944"/>
      <c r="AN113" s="944"/>
      <c r="AO113" s="945"/>
      <c r="AP113" s="947">
        <v>3.1</v>
      </c>
      <c r="AQ113" s="948"/>
      <c r="AR113" s="948"/>
      <c r="AS113" s="948"/>
      <c r="AT113" s="949"/>
      <c r="AU113" s="957"/>
      <c r="AV113" s="958"/>
      <c r="AW113" s="958"/>
      <c r="AX113" s="958"/>
      <c r="AY113" s="958"/>
      <c r="AZ113" s="833" t="s">
        <v>416</v>
      </c>
      <c r="BA113" s="768"/>
      <c r="BB113" s="768"/>
      <c r="BC113" s="768"/>
      <c r="BD113" s="768"/>
      <c r="BE113" s="768"/>
      <c r="BF113" s="768"/>
      <c r="BG113" s="768"/>
      <c r="BH113" s="768"/>
      <c r="BI113" s="768"/>
      <c r="BJ113" s="768"/>
      <c r="BK113" s="768"/>
      <c r="BL113" s="768"/>
      <c r="BM113" s="768"/>
      <c r="BN113" s="768"/>
      <c r="BO113" s="768"/>
      <c r="BP113" s="769"/>
      <c r="BQ113" s="834">
        <v>2834584</v>
      </c>
      <c r="BR113" s="835"/>
      <c r="BS113" s="835"/>
      <c r="BT113" s="835"/>
      <c r="BU113" s="835"/>
      <c r="BV113" s="835">
        <v>3121076</v>
      </c>
      <c r="BW113" s="835"/>
      <c r="BX113" s="835"/>
      <c r="BY113" s="835"/>
      <c r="BZ113" s="835"/>
      <c r="CA113" s="835">
        <v>4127951</v>
      </c>
      <c r="CB113" s="835"/>
      <c r="CC113" s="835"/>
      <c r="CD113" s="835"/>
      <c r="CE113" s="835"/>
      <c r="CF113" s="896">
        <v>84.1</v>
      </c>
      <c r="CG113" s="897"/>
      <c r="CH113" s="897"/>
      <c r="CI113" s="897"/>
      <c r="CJ113" s="897"/>
      <c r="CK113" s="952"/>
      <c r="CL113" s="839"/>
      <c r="CM113" s="842" t="s">
        <v>417</v>
      </c>
      <c r="CN113" s="843"/>
      <c r="CO113" s="843"/>
      <c r="CP113" s="843"/>
      <c r="CQ113" s="843"/>
      <c r="CR113" s="843"/>
      <c r="CS113" s="843"/>
      <c r="CT113" s="843"/>
      <c r="CU113" s="843"/>
      <c r="CV113" s="843"/>
      <c r="CW113" s="843"/>
      <c r="CX113" s="843"/>
      <c r="CY113" s="843"/>
      <c r="CZ113" s="843"/>
      <c r="DA113" s="843"/>
      <c r="DB113" s="843"/>
      <c r="DC113" s="843"/>
      <c r="DD113" s="843"/>
      <c r="DE113" s="843"/>
      <c r="DF113" s="844"/>
      <c r="DG113" s="797" t="s">
        <v>111</v>
      </c>
      <c r="DH113" s="798"/>
      <c r="DI113" s="798"/>
      <c r="DJ113" s="798"/>
      <c r="DK113" s="799"/>
      <c r="DL113" s="800" t="s">
        <v>111</v>
      </c>
      <c r="DM113" s="798"/>
      <c r="DN113" s="798"/>
      <c r="DO113" s="798"/>
      <c r="DP113" s="799"/>
      <c r="DQ113" s="800" t="s">
        <v>111</v>
      </c>
      <c r="DR113" s="798"/>
      <c r="DS113" s="798"/>
      <c r="DT113" s="798"/>
      <c r="DU113" s="799"/>
      <c r="DV113" s="845" t="s">
        <v>111</v>
      </c>
      <c r="DW113" s="846"/>
      <c r="DX113" s="846"/>
      <c r="DY113" s="846"/>
      <c r="DZ113" s="847"/>
    </row>
    <row r="114" spans="1:130" s="199" customFormat="1" ht="26.25" customHeight="1" x14ac:dyDescent="0.15">
      <c r="A114" s="939"/>
      <c r="B114" s="940"/>
      <c r="C114" s="768" t="s">
        <v>418</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97">
        <v>18186</v>
      </c>
      <c r="AB114" s="798"/>
      <c r="AC114" s="798"/>
      <c r="AD114" s="798"/>
      <c r="AE114" s="799"/>
      <c r="AF114" s="800">
        <v>19990</v>
      </c>
      <c r="AG114" s="798"/>
      <c r="AH114" s="798"/>
      <c r="AI114" s="798"/>
      <c r="AJ114" s="799"/>
      <c r="AK114" s="800">
        <v>26890</v>
      </c>
      <c r="AL114" s="798"/>
      <c r="AM114" s="798"/>
      <c r="AN114" s="798"/>
      <c r="AO114" s="799"/>
      <c r="AP114" s="845">
        <v>0.5</v>
      </c>
      <c r="AQ114" s="846"/>
      <c r="AR114" s="846"/>
      <c r="AS114" s="846"/>
      <c r="AT114" s="847"/>
      <c r="AU114" s="957"/>
      <c r="AV114" s="958"/>
      <c r="AW114" s="958"/>
      <c r="AX114" s="958"/>
      <c r="AY114" s="958"/>
      <c r="AZ114" s="833" t="s">
        <v>419</v>
      </c>
      <c r="BA114" s="768"/>
      <c r="BB114" s="768"/>
      <c r="BC114" s="768"/>
      <c r="BD114" s="768"/>
      <c r="BE114" s="768"/>
      <c r="BF114" s="768"/>
      <c r="BG114" s="768"/>
      <c r="BH114" s="768"/>
      <c r="BI114" s="768"/>
      <c r="BJ114" s="768"/>
      <c r="BK114" s="768"/>
      <c r="BL114" s="768"/>
      <c r="BM114" s="768"/>
      <c r="BN114" s="768"/>
      <c r="BO114" s="768"/>
      <c r="BP114" s="769"/>
      <c r="BQ114" s="834">
        <v>2722496</v>
      </c>
      <c r="BR114" s="835"/>
      <c r="BS114" s="835"/>
      <c r="BT114" s="835"/>
      <c r="BU114" s="835"/>
      <c r="BV114" s="835">
        <v>2610594</v>
      </c>
      <c r="BW114" s="835"/>
      <c r="BX114" s="835"/>
      <c r="BY114" s="835"/>
      <c r="BZ114" s="835"/>
      <c r="CA114" s="835">
        <v>2601748</v>
      </c>
      <c r="CB114" s="835"/>
      <c r="CC114" s="835"/>
      <c r="CD114" s="835"/>
      <c r="CE114" s="835"/>
      <c r="CF114" s="896">
        <v>53</v>
      </c>
      <c r="CG114" s="897"/>
      <c r="CH114" s="897"/>
      <c r="CI114" s="897"/>
      <c r="CJ114" s="897"/>
      <c r="CK114" s="952"/>
      <c r="CL114" s="839"/>
      <c r="CM114" s="842" t="s">
        <v>420</v>
      </c>
      <c r="CN114" s="843"/>
      <c r="CO114" s="843"/>
      <c r="CP114" s="843"/>
      <c r="CQ114" s="843"/>
      <c r="CR114" s="843"/>
      <c r="CS114" s="843"/>
      <c r="CT114" s="843"/>
      <c r="CU114" s="843"/>
      <c r="CV114" s="843"/>
      <c r="CW114" s="843"/>
      <c r="CX114" s="843"/>
      <c r="CY114" s="843"/>
      <c r="CZ114" s="843"/>
      <c r="DA114" s="843"/>
      <c r="DB114" s="843"/>
      <c r="DC114" s="843"/>
      <c r="DD114" s="843"/>
      <c r="DE114" s="843"/>
      <c r="DF114" s="844"/>
      <c r="DG114" s="797" t="s">
        <v>111</v>
      </c>
      <c r="DH114" s="798"/>
      <c r="DI114" s="798"/>
      <c r="DJ114" s="798"/>
      <c r="DK114" s="799"/>
      <c r="DL114" s="800" t="s">
        <v>111</v>
      </c>
      <c r="DM114" s="798"/>
      <c r="DN114" s="798"/>
      <c r="DO114" s="798"/>
      <c r="DP114" s="799"/>
      <c r="DQ114" s="800" t="s">
        <v>111</v>
      </c>
      <c r="DR114" s="798"/>
      <c r="DS114" s="798"/>
      <c r="DT114" s="798"/>
      <c r="DU114" s="799"/>
      <c r="DV114" s="845" t="s">
        <v>111</v>
      </c>
      <c r="DW114" s="846"/>
      <c r="DX114" s="846"/>
      <c r="DY114" s="846"/>
      <c r="DZ114" s="847"/>
    </row>
    <row r="115" spans="1:130" s="199" customFormat="1" ht="26.25" customHeight="1" x14ac:dyDescent="0.15">
      <c r="A115" s="939"/>
      <c r="B115" s="940"/>
      <c r="C115" s="768" t="s">
        <v>421</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43">
        <v>21813</v>
      </c>
      <c r="AB115" s="944"/>
      <c r="AC115" s="944"/>
      <c r="AD115" s="944"/>
      <c r="AE115" s="945"/>
      <c r="AF115" s="946">
        <v>28138</v>
      </c>
      <c r="AG115" s="944"/>
      <c r="AH115" s="944"/>
      <c r="AI115" s="944"/>
      <c r="AJ115" s="945"/>
      <c r="AK115" s="946">
        <v>18124</v>
      </c>
      <c r="AL115" s="944"/>
      <c r="AM115" s="944"/>
      <c r="AN115" s="944"/>
      <c r="AO115" s="945"/>
      <c r="AP115" s="947">
        <v>0.4</v>
      </c>
      <c r="AQ115" s="948"/>
      <c r="AR115" s="948"/>
      <c r="AS115" s="948"/>
      <c r="AT115" s="949"/>
      <c r="AU115" s="957"/>
      <c r="AV115" s="958"/>
      <c r="AW115" s="958"/>
      <c r="AX115" s="958"/>
      <c r="AY115" s="958"/>
      <c r="AZ115" s="833" t="s">
        <v>422</v>
      </c>
      <c r="BA115" s="768"/>
      <c r="BB115" s="768"/>
      <c r="BC115" s="768"/>
      <c r="BD115" s="768"/>
      <c r="BE115" s="768"/>
      <c r="BF115" s="768"/>
      <c r="BG115" s="768"/>
      <c r="BH115" s="768"/>
      <c r="BI115" s="768"/>
      <c r="BJ115" s="768"/>
      <c r="BK115" s="768"/>
      <c r="BL115" s="768"/>
      <c r="BM115" s="768"/>
      <c r="BN115" s="768"/>
      <c r="BO115" s="768"/>
      <c r="BP115" s="769"/>
      <c r="BQ115" s="834">
        <v>79780</v>
      </c>
      <c r="BR115" s="835"/>
      <c r="BS115" s="835"/>
      <c r="BT115" s="835"/>
      <c r="BU115" s="835"/>
      <c r="BV115" s="835">
        <v>53663</v>
      </c>
      <c r="BW115" s="835"/>
      <c r="BX115" s="835"/>
      <c r="BY115" s="835"/>
      <c r="BZ115" s="835"/>
      <c r="CA115" s="835">
        <v>29019</v>
      </c>
      <c r="CB115" s="835"/>
      <c r="CC115" s="835"/>
      <c r="CD115" s="835"/>
      <c r="CE115" s="835"/>
      <c r="CF115" s="896">
        <v>0.6</v>
      </c>
      <c r="CG115" s="897"/>
      <c r="CH115" s="897"/>
      <c r="CI115" s="897"/>
      <c r="CJ115" s="897"/>
      <c r="CK115" s="952"/>
      <c r="CL115" s="839"/>
      <c r="CM115" s="833" t="s">
        <v>423</v>
      </c>
      <c r="CN115" s="936"/>
      <c r="CO115" s="936"/>
      <c r="CP115" s="936"/>
      <c r="CQ115" s="936"/>
      <c r="CR115" s="936"/>
      <c r="CS115" s="936"/>
      <c r="CT115" s="936"/>
      <c r="CU115" s="936"/>
      <c r="CV115" s="936"/>
      <c r="CW115" s="936"/>
      <c r="CX115" s="936"/>
      <c r="CY115" s="936"/>
      <c r="CZ115" s="936"/>
      <c r="DA115" s="936"/>
      <c r="DB115" s="936"/>
      <c r="DC115" s="936"/>
      <c r="DD115" s="936"/>
      <c r="DE115" s="936"/>
      <c r="DF115" s="769"/>
      <c r="DG115" s="797">
        <v>660658</v>
      </c>
      <c r="DH115" s="798"/>
      <c r="DI115" s="798"/>
      <c r="DJ115" s="798"/>
      <c r="DK115" s="799"/>
      <c r="DL115" s="800">
        <v>632520</v>
      </c>
      <c r="DM115" s="798"/>
      <c r="DN115" s="798"/>
      <c r="DO115" s="798"/>
      <c r="DP115" s="799"/>
      <c r="DQ115" s="800">
        <v>614396</v>
      </c>
      <c r="DR115" s="798"/>
      <c r="DS115" s="798"/>
      <c r="DT115" s="798"/>
      <c r="DU115" s="799"/>
      <c r="DV115" s="845">
        <v>12.5</v>
      </c>
      <c r="DW115" s="846"/>
      <c r="DX115" s="846"/>
      <c r="DY115" s="846"/>
      <c r="DZ115" s="847"/>
    </row>
    <row r="116" spans="1:130" s="199" customFormat="1" ht="26.25" customHeight="1" x14ac:dyDescent="0.15">
      <c r="A116" s="941"/>
      <c r="B116" s="942"/>
      <c r="C116" s="901" t="s">
        <v>424</v>
      </c>
      <c r="D116" s="901"/>
      <c r="E116" s="901"/>
      <c r="F116" s="901"/>
      <c r="G116" s="901"/>
      <c r="H116" s="901"/>
      <c r="I116" s="901"/>
      <c r="J116" s="901"/>
      <c r="K116" s="901"/>
      <c r="L116" s="901"/>
      <c r="M116" s="901"/>
      <c r="N116" s="901"/>
      <c r="O116" s="901"/>
      <c r="P116" s="901"/>
      <c r="Q116" s="901"/>
      <c r="R116" s="901"/>
      <c r="S116" s="901"/>
      <c r="T116" s="901"/>
      <c r="U116" s="901"/>
      <c r="V116" s="901"/>
      <c r="W116" s="901"/>
      <c r="X116" s="901"/>
      <c r="Y116" s="901"/>
      <c r="Z116" s="902"/>
      <c r="AA116" s="797">
        <v>634</v>
      </c>
      <c r="AB116" s="798"/>
      <c r="AC116" s="798"/>
      <c r="AD116" s="798"/>
      <c r="AE116" s="799"/>
      <c r="AF116" s="800">
        <v>258</v>
      </c>
      <c r="AG116" s="798"/>
      <c r="AH116" s="798"/>
      <c r="AI116" s="798"/>
      <c r="AJ116" s="799"/>
      <c r="AK116" s="800">
        <v>114</v>
      </c>
      <c r="AL116" s="798"/>
      <c r="AM116" s="798"/>
      <c r="AN116" s="798"/>
      <c r="AO116" s="799"/>
      <c r="AP116" s="845">
        <v>0</v>
      </c>
      <c r="AQ116" s="846"/>
      <c r="AR116" s="846"/>
      <c r="AS116" s="846"/>
      <c r="AT116" s="847"/>
      <c r="AU116" s="957"/>
      <c r="AV116" s="958"/>
      <c r="AW116" s="958"/>
      <c r="AX116" s="958"/>
      <c r="AY116" s="958"/>
      <c r="AZ116" s="884" t="s">
        <v>425</v>
      </c>
      <c r="BA116" s="885"/>
      <c r="BB116" s="885"/>
      <c r="BC116" s="885"/>
      <c r="BD116" s="885"/>
      <c r="BE116" s="885"/>
      <c r="BF116" s="885"/>
      <c r="BG116" s="885"/>
      <c r="BH116" s="885"/>
      <c r="BI116" s="885"/>
      <c r="BJ116" s="885"/>
      <c r="BK116" s="885"/>
      <c r="BL116" s="885"/>
      <c r="BM116" s="885"/>
      <c r="BN116" s="885"/>
      <c r="BO116" s="885"/>
      <c r="BP116" s="886"/>
      <c r="BQ116" s="834" t="s">
        <v>111</v>
      </c>
      <c r="BR116" s="835"/>
      <c r="BS116" s="835"/>
      <c r="BT116" s="835"/>
      <c r="BU116" s="835"/>
      <c r="BV116" s="835" t="s">
        <v>111</v>
      </c>
      <c r="BW116" s="835"/>
      <c r="BX116" s="835"/>
      <c r="BY116" s="835"/>
      <c r="BZ116" s="835"/>
      <c r="CA116" s="835" t="s">
        <v>111</v>
      </c>
      <c r="CB116" s="835"/>
      <c r="CC116" s="835"/>
      <c r="CD116" s="835"/>
      <c r="CE116" s="835"/>
      <c r="CF116" s="896" t="s">
        <v>111</v>
      </c>
      <c r="CG116" s="897"/>
      <c r="CH116" s="897"/>
      <c r="CI116" s="897"/>
      <c r="CJ116" s="897"/>
      <c r="CK116" s="952"/>
      <c r="CL116" s="839"/>
      <c r="CM116" s="842" t="s">
        <v>426</v>
      </c>
      <c r="CN116" s="843"/>
      <c r="CO116" s="843"/>
      <c r="CP116" s="843"/>
      <c r="CQ116" s="843"/>
      <c r="CR116" s="843"/>
      <c r="CS116" s="843"/>
      <c r="CT116" s="843"/>
      <c r="CU116" s="843"/>
      <c r="CV116" s="843"/>
      <c r="CW116" s="843"/>
      <c r="CX116" s="843"/>
      <c r="CY116" s="843"/>
      <c r="CZ116" s="843"/>
      <c r="DA116" s="843"/>
      <c r="DB116" s="843"/>
      <c r="DC116" s="843"/>
      <c r="DD116" s="843"/>
      <c r="DE116" s="843"/>
      <c r="DF116" s="844"/>
      <c r="DG116" s="797" t="s">
        <v>111</v>
      </c>
      <c r="DH116" s="798"/>
      <c r="DI116" s="798"/>
      <c r="DJ116" s="798"/>
      <c r="DK116" s="799"/>
      <c r="DL116" s="800" t="s">
        <v>111</v>
      </c>
      <c r="DM116" s="798"/>
      <c r="DN116" s="798"/>
      <c r="DO116" s="798"/>
      <c r="DP116" s="799"/>
      <c r="DQ116" s="800" t="s">
        <v>111</v>
      </c>
      <c r="DR116" s="798"/>
      <c r="DS116" s="798"/>
      <c r="DT116" s="798"/>
      <c r="DU116" s="799"/>
      <c r="DV116" s="845" t="s">
        <v>111</v>
      </c>
      <c r="DW116" s="846"/>
      <c r="DX116" s="846"/>
      <c r="DY116" s="846"/>
      <c r="DZ116" s="847"/>
    </row>
    <row r="117" spans="1:130" s="199" customFormat="1" ht="26.25" customHeight="1" x14ac:dyDescent="0.15">
      <c r="A117" s="922" t="s">
        <v>169</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898" t="s">
        <v>427</v>
      </c>
      <c r="Z117" s="924"/>
      <c r="AA117" s="929">
        <v>982104</v>
      </c>
      <c r="AB117" s="930"/>
      <c r="AC117" s="930"/>
      <c r="AD117" s="930"/>
      <c r="AE117" s="931"/>
      <c r="AF117" s="932">
        <v>936395</v>
      </c>
      <c r="AG117" s="930"/>
      <c r="AH117" s="930"/>
      <c r="AI117" s="930"/>
      <c r="AJ117" s="931"/>
      <c r="AK117" s="932">
        <v>914158</v>
      </c>
      <c r="AL117" s="930"/>
      <c r="AM117" s="930"/>
      <c r="AN117" s="930"/>
      <c r="AO117" s="931"/>
      <c r="AP117" s="933"/>
      <c r="AQ117" s="934"/>
      <c r="AR117" s="934"/>
      <c r="AS117" s="934"/>
      <c r="AT117" s="935"/>
      <c r="AU117" s="957"/>
      <c r="AV117" s="958"/>
      <c r="AW117" s="958"/>
      <c r="AX117" s="958"/>
      <c r="AY117" s="958"/>
      <c r="AZ117" s="884" t="s">
        <v>428</v>
      </c>
      <c r="BA117" s="885"/>
      <c r="BB117" s="885"/>
      <c r="BC117" s="885"/>
      <c r="BD117" s="885"/>
      <c r="BE117" s="885"/>
      <c r="BF117" s="885"/>
      <c r="BG117" s="885"/>
      <c r="BH117" s="885"/>
      <c r="BI117" s="885"/>
      <c r="BJ117" s="885"/>
      <c r="BK117" s="885"/>
      <c r="BL117" s="885"/>
      <c r="BM117" s="885"/>
      <c r="BN117" s="885"/>
      <c r="BO117" s="885"/>
      <c r="BP117" s="886"/>
      <c r="BQ117" s="834" t="s">
        <v>111</v>
      </c>
      <c r="BR117" s="835"/>
      <c r="BS117" s="835"/>
      <c r="BT117" s="835"/>
      <c r="BU117" s="835"/>
      <c r="BV117" s="835" t="s">
        <v>111</v>
      </c>
      <c r="BW117" s="835"/>
      <c r="BX117" s="835"/>
      <c r="BY117" s="835"/>
      <c r="BZ117" s="835"/>
      <c r="CA117" s="835" t="s">
        <v>111</v>
      </c>
      <c r="CB117" s="835"/>
      <c r="CC117" s="835"/>
      <c r="CD117" s="835"/>
      <c r="CE117" s="835"/>
      <c r="CF117" s="896" t="s">
        <v>111</v>
      </c>
      <c r="CG117" s="897"/>
      <c r="CH117" s="897"/>
      <c r="CI117" s="897"/>
      <c r="CJ117" s="897"/>
      <c r="CK117" s="952"/>
      <c r="CL117" s="839"/>
      <c r="CM117" s="842" t="s">
        <v>429</v>
      </c>
      <c r="CN117" s="843"/>
      <c r="CO117" s="843"/>
      <c r="CP117" s="843"/>
      <c r="CQ117" s="843"/>
      <c r="CR117" s="843"/>
      <c r="CS117" s="843"/>
      <c r="CT117" s="843"/>
      <c r="CU117" s="843"/>
      <c r="CV117" s="843"/>
      <c r="CW117" s="843"/>
      <c r="CX117" s="843"/>
      <c r="CY117" s="843"/>
      <c r="CZ117" s="843"/>
      <c r="DA117" s="843"/>
      <c r="DB117" s="843"/>
      <c r="DC117" s="843"/>
      <c r="DD117" s="843"/>
      <c r="DE117" s="843"/>
      <c r="DF117" s="844"/>
      <c r="DG117" s="797" t="s">
        <v>111</v>
      </c>
      <c r="DH117" s="798"/>
      <c r="DI117" s="798"/>
      <c r="DJ117" s="798"/>
      <c r="DK117" s="799"/>
      <c r="DL117" s="800" t="s">
        <v>111</v>
      </c>
      <c r="DM117" s="798"/>
      <c r="DN117" s="798"/>
      <c r="DO117" s="798"/>
      <c r="DP117" s="799"/>
      <c r="DQ117" s="800" t="s">
        <v>111</v>
      </c>
      <c r="DR117" s="798"/>
      <c r="DS117" s="798"/>
      <c r="DT117" s="798"/>
      <c r="DU117" s="799"/>
      <c r="DV117" s="845" t="s">
        <v>111</v>
      </c>
      <c r="DW117" s="846"/>
      <c r="DX117" s="846"/>
      <c r="DY117" s="846"/>
      <c r="DZ117" s="847"/>
    </row>
    <row r="118" spans="1:130" s="199" customFormat="1" ht="26.25" customHeight="1" x14ac:dyDescent="0.15">
      <c r="A118" s="922" t="s">
        <v>403</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5" t="s">
        <v>401</v>
      </c>
      <c r="AB118" s="923"/>
      <c r="AC118" s="923"/>
      <c r="AD118" s="923"/>
      <c r="AE118" s="924"/>
      <c r="AF118" s="925" t="s">
        <v>286</v>
      </c>
      <c r="AG118" s="923"/>
      <c r="AH118" s="923"/>
      <c r="AI118" s="923"/>
      <c r="AJ118" s="924"/>
      <c r="AK118" s="925" t="s">
        <v>285</v>
      </c>
      <c r="AL118" s="923"/>
      <c r="AM118" s="923"/>
      <c r="AN118" s="923"/>
      <c r="AO118" s="924"/>
      <c r="AP118" s="926" t="s">
        <v>402</v>
      </c>
      <c r="AQ118" s="927"/>
      <c r="AR118" s="927"/>
      <c r="AS118" s="927"/>
      <c r="AT118" s="928"/>
      <c r="AU118" s="957"/>
      <c r="AV118" s="958"/>
      <c r="AW118" s="958"/>
      <c r="AX118" s="958"/>
      <c r="AY118" s="958"/>
      <c r="AZ118" s="900" t="s">
        <v>430</v>
      </c>
      <c r="BA118" s="901"/>
      <c r="BB118" s="901"/>
      <c r="BC118" s="901"/>
      <c r="BD118" s="901"/>
      <c r="BE118" s="901"/>
      <c r="BF118" s="901"/>
      <c r="BG118" s="901"/>
      <c r="BH118" s="901"/>
      <c r="BI118" s="901"/>
      <c r="BJ118" s="901"/>
      <c r="BK118" s="901"/>
      <c r="BL118" s="901"/>
      <c r="BM118" s="901"/>
      <c r="BN118" s="901"/>
      <c r="BO118" s="901"/>
      <c r="BP118" s="902"/>
      <c r="BQ118" s="903">
        <v>901</v>
      </c>
      <c r="BR118" s="866"/>
      <c r="BS118" s="866"/>
      <c r="BT118" s="866"/>
      <c r="BU118" s="866"/>
      <c r="BV118" s="866" t="s">
        <v>111</v>
      </c>
      <c r="BW118" s="866"/>
      <c r="BX118" s="866"/>
      <c r="BY118" s="866"/>
      <c r="BZ118" s="866"/>
      <c r="CA118" s="866" t="s">
        <v>111</v>
      </c>
      <c r="CB118" s="866"/>
      <c r="CC118" s="866"/>
      <c r="CD118" s="866"/>
      <c r="CE118" s="866"/>
      <c r="CF118" s="896" t="s">
        <v>111</v>
      </c>
      <c r="CG118" s="897"/>
      <c r="CH118" s="897"/>
      <c r="CI118" s="897"/>
      <c r="CJ118" s="897"/>
      <c r="CK118" s="952"/>
      <c r="CL118" s="839"/>
      <c r="CM118" s="842" t="s">
        <v>431</v>
      </c>
      <c r="CN118" s="843"/>
      <c r="CO118" s="843"/>
      <c r="CP118" s="843"/>
      <c r="CQ118" s="843"/>
      <c r="CR118" s="843"/>
      <c r="CS118" s="843"/>
      <c r="CT118" s="843"/>
      <c r="CU118" s="843"/>
      <c r="CV118" s="843"/>
      <c r="CW118" s="843"/>
      <c r="CX118" s="843"/>
      <c r="CY118" s="843"/>
      <c r="CZ118" s="843"/>
      <c r="DA118" s="843"/>
      <c r="DB118" s="843"/>
      <c r="DC118" s="843"/>
      <c r="DD118" s="843"/>
      <c r="DE118" s="843"/>
      <c r="DF118" s="844"/>
      <c r="DG118" s="797" t="s">
        <v>111</v>
      </c>
      <c r="DH118" s="798"/>
      <c r="DI118" s="798"/>
      <c r="DJ118" s="798"/>
      <c r="DK118" s="799"/>
      <c r="DL118" s="800" t="s">
        <v>111</v>
      </c>
      <c r="DM118" s="798"/>
      <c r="DN118" s="798"/>
      <c r="DO118" s="798"/>
      <c r="DP118" s="799"/>
      <c r="DQ118" s="800" t="s">
        <v>111</v>
      </c>
      <c r="DR118" s="798"/>
      <c r="DS118" s="798"/>
      <c r="DT118" s="798"/>
      <c r="DU118" s="799"/>
      <c r="DV118" s="845" t="s">
        <v>111</v>
      </c>
      <c r="DW118" s="846"/>
      <c r="DX118" s="846"/>
      <c r="DY118" s="846"/>
      <c r="DZ118" s="847"/>
    </row>
    <row r="119" spans="1:130" s="199" customFormat="1" ht="26.25" customHeight="1" x14ac:dyDescent="0.15">
      <c r="A119" s="836" t="s">
        <v>406</v>
      </c>
      <c r="B119" s="837"/>
      <c r="C119" s="912" t="s">
        <v>407</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111</v>
      </c>
      <c r="AB119" s="916"/>
      <c r="AC119" s="916"/>
      <c r="AD119" s="916"/>
      <c r="AE119" s="917"/>
      <c r="AF119" s="918" t="s">
        <v>111</v>
      </c>
      <c r="AG119" s="916"/>
      <c r="AH119" s="916"/>
      <c r="AI119" s="916"/>
      <c r="AJ119" s="917"/>
      <c r="AK119" s="918" t="s">
        <v>111</v>
      </c>
      <c r="AL119" s="916"/>
      <c r="AM119" s="916"/>
      <c r="AN119" s="916"/>
      <c r="AO119" s="917"/>
      <c r="AP119" s="919" t="s">
        <v>111</v>
      </c>
      <c r="AQ119" s="920"/>
      <c r="AR119" s="920"/>
      <c r="AS119" s="920"/>
      <c r="AT119" s="921"/>
      <c r="AU119" s="959"/>
      <c r="AV119" s="960"/>
      <c r="AW119" s="960"/>
      <c r="AX119" s="960"/>
      <c r="AY119" s="960"/>
      <c r="AZ119" s="230" t="s">
        <v>169</v>
      </c>
      <c r="BA119" s="230"/>
      <c r="BB119" s="230"/>
      <c r="BC119" s="230"/>
      <c r="BD119" s="230"/>
      <c r="BE119" s="230"/>
      <c r="BF119" s="230"/>
      <c r="BG119" s="230"/>
      <c r="BH119" s="230"/>
      <c r="BI119" s="230"/>
      <c r="BJ119" s="230"/>
      <c r="BK119" s="230"/>
      <c r="BL119" s="230"/>
      <c r="BM119" s="230"/>
      <c r="BN119" s="230"/>
      <c r="BO119" s="898" t="s">
        <v>432</v>
      </c>
      <c r="BP119" s="899"/>
      <c r="BQ119" s="903">
        <v>15572532</v>
      </c>
      <c r="BR119" s="866"/>
      <c r="BS119" s="866"/>
      <c r="BT119" s="866"/>
      <c r="BU119" s="866"/>
      <c r="BV119" s="866">
        <v>16054692</v>
      </c>
      <c r="BW119" s="866"/>
      <c r="BX119" s="866"/>
      <c r="BY119" s="866"/>
      <c r="BZ119" s="866"/>
      <c r="CA119" s="866">
        <v>17268692</v>
      </c>
      <c r="CB119" s="866"/>
      <c r="CC119" s="866"/>
      <c r="CD119" s="866"/>
      <c r="CE119" s="866"/>
      <c r="CF119" s="764"/>
      <c r="CG119" s="765"/>
      <c r="CH119" s="765"/>
      <c r="CI119" s="765"/>
      <c r="CJ119" s="855"/>
      <c r="CK119" s="953"/>
      <c r="CL119" s="841"/>
      <c r="CM119" s="859" t="s">
        <v>433</v>
      </c>
      <c r="CN119" s="860"/>
      <c r="CO119" s="860"/>
      <c r="CP119" s="860"/>
      <c r="CQ119" s="860"/>
      <c r="CR119" s="860"/>
      <c r="CS119" s="860"/>
      <c r="CT119" s="860"/>
      <c r="CU119" s="860"/>
      <c r="CV119" s="860"/>
      <c r="CW119" s="860"/>
      <c r="CX119" s="860"/>
      <c r="CY119" s="860"/>
      <c r="CZ119" s="860"/>
      <c r="DA119" s="860"/>
      <c r="DB119" s="860"/>
      <c r="DC119" s="860"/>
      <c r="DD119" s="860"/>
      <c r="DE119" s="860"/>
      <c r="DF119" s="861"/>
      <c r="DG119" s="780" t="s">
        <v>111</v>
      </c>
      <c r="DH119" s="781"/>
      <c r="DI119" s="781"/>
      <c r="DJ119" s="781"/>
      <c r="DK119" s="782"/>
      <c r="DL119" s="783" t="s">
        <v>111</v>
      </c>
      <c r="DM119" s="781"/>
      <c r="DN119" s="781"/>
      <c r="DO119" s="781"/>
      <c r="DP119" s="782"/>
      <c r="DQ119" s="783">
        <v>135000</v>
      </c>
      <c r="DR119" s="781"/>
      <c r="DS119" s="781"/>
      <c r="DT119" s="781"/>
      <c r="DU119" s="782"/>
      <c r="DV119" s="869">
        <v>2.8</v>
      </c>
      <c r="DW119" s="870"/>
      <c r="DX119" s="870"/>
      <c r="DY119" s="870"/>
      <c r="DZ119" s="871"/>
    </row>
    <row r="120" spans="1:130" s="199" customFormat="1" ht="26.25" customHeight="1" x14ac:dyDescent="0.15">
      <c r="A120" s="838"/>
      <c r="B120" s="839"/>
      <c r="C120" s="842" t="s">
        <v>410</v>
      </c>
      <c r="D120" s="843"/>
      <c r="E120" s="843"/>
      <c r="F120" s="843"/>
      <c r="G120" s="843"/>
      <c r="H120" s="843"/>
      <c r="I120" s="843"/>
      <c r="J120" s="843"/>
      <c r="K120" s="843"/>
      <c r="L120" s="843"/>
      <c r="M120" s="843"/>
      <c r="N120" s="843"/>
      <c r="O120" s="843"/>
      <c r="P120" s="843"/>
      <c r="Q120" s="843"/>
      <c r="R120" s="843"/>
      <c r="S120" s="843"/>
      <c r="T120" s="843"/>
      <c r="U120" s="843"/>
      <c r="V120" s="843"/>
      <c r="W120" s="843"/>
      <c r="X120" s="843"/>
      <c r="Y120" s="843"/>
      <c r="Z120" s="844"/>
      <c r="AA120" s="797" t="s">
        <v>111</v>
      </c>
      <c r="AB120" s="798"/>
      <c r="AC120" s="798"/>
      <c r="AD120" s="798"/>
      <c r="AE120" s="799"/>
      <c r="AF120" s="800" t="s">
        <v>111</v>
      </c>
      <c r="AG120" s="798"/>
      <c r="AH120" s="798"/>
      <c r="AI120" s="798"/>
      <c r="AJ120" s="799"/>
      <c r="AK120" s="800" t="s">
        <v>111</v>
      </c>
      <c r="AL120" s="798"/>
      <c r="AM120" s="798"/>
      <c r="AN120" s="798"/>
      <c r="AO120" s="799"/>
      <c r="AP120" s="845" t="s">
        <v>111</v>
      </c>
      <c r="AQ120" s="846"/>
      <c r="AR120" s="846"/>
      <c r="AS120" s="846"/>
      <c r="AT120" s="847"/>
      <c r="AU120" s="904" t="s">
        <v>434</v>
      </c>
      <c r="AV120" s="905"/>
      <c r="AW120" s="905"/>
      <c r="AX120" s="905"/>
      <c r="AY120" s="906"/>
      <c r="AZ120" s="881" t="s">
        <v>435</v>
      </c>
      <c r="BA120" s="826"/>
      <c r="BB120" s="826"/>
      <c r="BC120" s="826"/>
      <c r="BD120" s="826"/>
      <c r="BE120" s="826"/>
      <c r="BF120" s="826"/>
      <c r="BG120" s="826"/>
      <c r="BH120" s="826"/>
      <c r="BI120" s="826"/>
      <c r="BJ120" s="826"/>
      <c r="BK120" s="826"/>
      <c r="BL120" s="826"/>
      <c r="BM120" s="826"/>
      <c r="BN120" s="826"/>
      <c r="BO120" s="826"/>
      <c r="BP120" s="827"/>
      <c r="BQ120" s="882">
        <v>786336</v>
      </c>
      <c r="BR120" s="863"/>
      <c r="BS120" s="863"/>
      <c r="BT120" s="863"/>
      <c r="BU120" s="863"/>
      <c r="BV120" s="863">
        <v>1255810</v>
      </c>
      <c r="BW120" s="863"/>
      <c r="BX120" s="863"/>
      <c r="BY120" s="863"/>
      <c r="BZ120" s="863"/>
      <c r="CA120" s="863">
        <v>1912878</v>
      </c>
      <c r="CB120" s="863"/>
      <c r="CC120" s="863"/>
      <c r="CD120" s="863"/>
      <c r="CE120" s="863"/>
      <c r="CF120" s="887">
        <v>39</v>
      </c>
      <c r="CG120" s="888"/>
      <c r="CH120" s="888"/>
      <c r="CI120" s="888"/>
      <c r="CJ120" s="888"/>
      <c r="CK120" s="889" t="s">
        <v>436</v>
      </c>
      <c r="CL120" s="873"/>
      <c r="CM120" s="873"/>
      <c r="CN120" s="873"/>
      <c r="CO120" s="874"/>
      <c r="CP120" s="893" t="s">
        <v>385</v>
      </c>
      <c r="CQ120" s="894"/>
      <c r="CR120" s="894"/>
      <c r="CS120" s="894"/>
      <c r="CT120" s="894"/>
      <c r="CU120" s="894"/>
      <c r="CV120" s="894"/>
      <c r="CW120" s="894"/>
      <c r="CX120" s="894"/>
      <c r="CY120" s="894"/>
      <c r="CZ120" s="894"/>
      <c r="DA120" s="894"/>
      <c r="DB120" s="894"/>
      <c r="DC120" s="894"/>
      <c r="DD120" s="894"/>
      <c r="DE120" s="894"/>
      <c r="DF120" s="895"/>
      <c r="DG120" s="882">
        <v>1316550</v>
      </c>
      <c r="DH120" s="863"/>
      <c r="DI120" s="863"/>
      <c r="DJ120" s="863"/>
      <c r="DK120" s="863"/>
      <c r="DL120" s="863">
        <v>1382343</v>
      </c>
      <c r="DM120" s="863"/>
      <c r="DN120" s="863"/>
      <c r="DO120" s="863"/>
      <c r="DP120" s="863"/>
      <c r="DQ120" s="863">
        <v>1491489</v>
      </c>
      <c r="DR120" s="863"/>
      <c r="DS120" s="863"/>
      <c r="DT120" s="863"/>
      <c r="DU120" s="863"/>
      <c r="DV120" s="864">
        <v>30.4</v>
      </c>
      <c r="DW120" s="864"/>
      <c r="DX120" s="864"/>
      <c r="DY120" s="864"/>
      <c r="DZ120" s="865"/>
    </row>
    <row r="121" spans="1:130" s="199" customFormat="1" ht="26.25" customHeight="1" x14ac:dyDescent="0.15">
      <c r="A121" s="838"/>
      <c r="B121" s="839"/>
      <c r="C121" s="884" t="s">
        <v>437</v>
      </c>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6"/>
      <c r="AA121" s="797" t="s">
        <v>111</v>
      </c>
      <c r="AB121" s="798"/>
      <c r="AC121" s="798"/>
      <c r="AD121" s="798"/>
      <c r="AE121" s="799"/>
      <c r="AF121" s="800" t="s">
        <v>111</v>
      </c>
      <c r="AG121" s="798"/>
      <c r="AH121" s="798"/>
      <c r="AI121" s="798"/>
      <c r="AJ121" s="799"/>
      <c r="AK121" s="800" t="s">
        <v>111</v>
      </c>
      <c r="AL121" s="798"/>
      <c r="AM121" s="798"/>
      <c r="AN121" s="798"/>
      <c r="AO121" s="799"/>
      <c r="AP121" s="845" t="s">
        <v>111</v>
      </c>
      <c r="AQ121" s="846"/>
      <c r="AR121" s="846"/>
      <c r="AS121" s="846"/>
      <c r="AT121" s="847"/>
      <c r="AU121" s="907"/>
      <c r="AV121" s="908"/>
      <c r="AW121" s="908"/>
      <c r="AX121" s="908"/>
      <c r="AY121" s="909"/>
      <c r="AZ121" s="833" t="s">
        <v>438</v>
      </c>
      <c r="BA121" s="768"/>
      <c r="BB121" s="768"/>
      <c r="BC121" s="768"/>
      <c r="BD121" s="768"/>
      <c r="BE121" s="768"/>
      <c r="BF121" s="768"/>
      <c r="BG121" s="768"/>
      <c r="BH121" s="768"/>
      <c r="BI121" s="768"/>
      <c r="BJ121" s="768"/>
      <c r="BK121" s="768"/>
      <c r="BL121" s="768"/>
      <c r="BM121" s="768"/>
      <c r="BN121" s="768"/>
      <c r="BO121" s="768"/>
      <c r="BP121" s="769"/>
      <c r="BQ121" s="834">
        <v>3701050</v>
      </c>
      <c r="BR121" s="835"/>
      <c r="BS121" s="835"/>
      <c r="BT121" s="835"/>
      <c r="BU121" s="835"/>
      <c r="BV121" s="835">
        <v>4431793</v>
      </c>
      <c r="BW121" s="835"/>
      <c r="BX121" s="835"/>
      <c r="BY121" s="835"/>
      <c r="BZ121" s="835"/>
      <c r="CA121" s="835">
        <v>5599310</v>
      </c>
      <c r="CB121" s="835"/>
      <c r="CC121" s="835"/>
      <c r="CD121" s="835"/>
      <c r="CE121" s="835"/>
      <c r="CF121" s="896">
        <v>114.1</v>
      </c>
      <c r="CG121" s="897"/>
      <c r="CH121" s="897"/>
      <c r="CI121" s="897"/>
      <c r="CJ121" s="897"/>
      <c r="CK121" s="890"/>
      <c r="CL121" s="876"/>
      <c r="CM121" s="876"/>
      <c r="CN121" s="876"/>
      <c r="CO121" s="877"/>
      <c r="CP121" s="856" t="s">
        <v>384</v>
      </c>
      <c r="CQ121" s="857"/>
      <c r="CR121" s="857"/>
      <c r="CS121" s="857"/>
      <c r="CT121" s="857"/>
      <c r="CU121" s="857"/>
      <c r="CV121" s="857"/>
      <c r="CW121" s="857"/>
      <c r="CX121" s="857"/>
      <c r="CY121" s="857"/>
      <c r="CZ121" s="857"/>
      <c r="DA121" s="857"/>
      <c r="DB121" s="857"/>
      <c r="DC121" s="857"/>
      <c r="DD121" s="857"/>
      <c r="DE121" s="857"/>
      <c r="DF121" s="858"/>
      <c r="DG121" s="834" t="s">
        <v>111</v>
      </c>
      <c r="DH121" s="835"/>
      <c r="DI121" s="835"/>
      <c r="DJ121" s="835"/>
      <c r="DK121" s="835"/>
      <c r="DL121" s="835" t="s">
        <v>111</v>
      </c>
      <c r="DM121" s="835"/>
      <c r="DN121" s="835"/>
      <c r="DO121" s="835"/>
      <c r="DP121" s="835"/>
      <c r="DQ121" s="835" t="s">
        <v>111</v>
      </c>
      <c r="DR121" s="835"/>
      <c r="DS121" s="835"/>
      <c r="DT121" s="835"/>
      <c r="DU121" s="835"/>
      <c r="DV121" s="812" t="s">
        <v>111</v>
      </c>
      <c r="DW121" s="812"/>
      <c r="DX121" s="812"/>
      <c r="DY121" s="812"/>
      <c r="DZ121" s="813"/>
    </row>
    <row r="122" spans="1:130" s="199" customFormat="1" ht="26.25" customHeight="1" x14ac:dyDescent="0.15">
      <c r="A122" s="838"/>
      <c r="B122" s="839"/>
      <c r="C122" s="842" t="s">
        <v>420</v>
      </c>
      <c r="D122" s="843"/>
      <c r="E122" s="843"/>
      <c r="F122" s="843"/>
      <c r="G122" s="843"/>
      <c r="H122" s="843"/>
      <c r="I122" s="843"/>
      <c r="J122" s="843"/>
      <c r="K122" s="843"/>
      <c r="L122" s="843"/>
      <c r="M122" s="843"/>
      <c r="N122" s="843"/>
      <c r="O122" s="843"/>
      <c r="P122" s="843"/>
      <c r="Q122" s="843"/>
      <c r="R122" s="843"/>
      <c r="S122" s="843"/>
      <c r="T122" s="843"/>
      <c r="U122" s="843"/>
      <c r="V122" s="843"/>
      <c r="W122" s="843"/>
      <c r="X122" s="843"/>
      <c r="Y122" s="843"/>
      <c r="Z122" s="844"/>
      <c r="AA122" s="797" t="s">
        <v>111</v>
      </c>
      <c r="AB122" s="798"/>
      <c r="AC122" s="798"/>
      <c r="AD122" s="798"/>
      <c r="AE122" s="799"/>
      <c r="AF122" s="800" t="s">
        <v>111</v>
      </c>
      <c r="AG122" s="798"/>
      <c r="AH122" s="798"/>
      <c r="AI122" s="798"/>
      <c r="AJ122" s="799"/>
      <c r="AK122" s="800" t="s">
        <v>111</v>
      </c>
      <c r="AL122" s="798"/>
      <c r="AM122" s="798"/>
      <c r="AN122" s="798"/>
      <c r="AO122" s="799"/>
      <c r="AP122" s="845" t="s">
        <v>111</v>
      </c>
      <c r="AQ122" s="846"/>
      <c r="AR122" s="846"/>
      <c r="AS122" s="846"/>
      <c r="AT122" s="847"/>
      <c r="AU122" s="907"/>
      <c r="AV122" s="908"/>
      <c r="AW122" s="908"/>
      <c r="AX122" s="908"/>
      <c r="AY122" s="909"/>
      <c r="AZ122" s="900" t="s">
        <v>439</v>
      </c>
      <c r="BA122" s="901"/>
      <c r="BB122" s="901"/>
      <c r="BC122" s="901"/>
      <c r="BD122" s="901"/>
      <c r="BE122" s="901"/>
      <c r="BF122" s="901"/>
      <c r="BG122" s="901"/>
      <c r="BH122" s="901"/>
      <c r="BI122" s="901"/>
      <c r="BJ122" s="901"/>
      <c r="BK122" s="901"/>
      <c r="BL122" s="901"/>
      <c r="BM122" s="901"/>
      <c r="BN122" s="901"/>
      <c r="BO122" s="901"/>
      <c r="BP122" s="902"/>
      <c r="BQ122" s="903">
        <v>8085752</v>
      </c>
      <c r="BR122" s="866"/>
      <c r="BS122" s="866"/>
      <c r="BT122" s="866"/>
      <c r="BU122" s="866"/>
      <c r="BV122" s="866">
        <v>8522100</v>
      </c>
      <c r="BW122" s="866"/>
      <c r="BX122" s="866"/>
      <c r="BY122" s="866"/>
      <c r="BZ122" s="866"/>
      <c r="CA122" s="866">
        <v>8746669</v>
      </c>
      <c r="CB122" s="866"/>
      <c r="CC122" s="866"/>
      <c r="CD122" s="866"/>
      <c r="CE122" s="866"/>
      <c r="CF122" s="867">
        <v>178.2</v>
      </c>
      <c r="CG122" s="868"/>
      <c r="CH122" s="868"/>
      <c r="CI122" s="868"/>
      <c r="CJ122" s="868"/>
      <c r="CK122" s="890"/>
      <c r="CL122" s="876"/>
      <c r="CM122" s="876"/>
      <c r="CN122" s="876"/>
      <c r="CO122" s="877"/>
      <c r="CP122" s="856" t="s">
        <v>380</v>
      </c>
      <c r="CQ122" s="857"/>
      <c r="CR122" s="857"/>
      <c r="CS122" s="857"/>
      <c r="CT122" s="857"/>
      <c r="CU122" s="857"/>
      <c r="CV122" s="857"/>
      <c r="CW122" s="857"/>
      <c r="CX122" s="857"/>
      <c r="CY122" s="857"/>
      <c r="CZ122" s="857"/>
      <c r="DA122" s="857"/>
      <c r="DB122" s="857"/>
      <c r="DC122" s="857"/>
      <c r="DD122" s="857"/>
      <c r="DE122" s="857"/>
      <c r="DF122" s="858"/>
      <c r="DG122" s="834" t="s">
        <v>111</v>
      </c>
      <c r="DH122" s="835"/>
      <c r="DI122" s="835"/>
      <c r="DJ122" s="835"/>
      <c r="DK122" s="835"/>
      <c r="DL122" s="835" t="s">
        <v>111</v>
      </c>
      <c r="DM122" s="835"/>
      <c r="DN122" s="835"/>
      <c r="DO122" s="835"/>
      <c r="DP122" s="835"/>
      <c r="DQ122" s="835" t="s">
        <v>111</v>
      </c>
      <c r="DR122" s="835"/>
      <c r="DS122" s="835"/>
      <c r="DT122" s="835"/>
      <c r="DU122" s="835"/>
      <c r="DV122" s="812" t="s">
        <v>111</v>
      </c>
      <c r="DW122" s="812"/>
      <c r="DX122" s="812"/>
      <c r="DY122" s="812"/>
      <c r="DZ122" s="813"/>
    </row>
    <row r="123" spans="1:130" s="199" customFormat="1" ht="26.25" customHeight="1" x14ac:dyDescent="0.15">
      <c r="A123" s="838"/>
      <c r="B123" s="839"/>
      <c r="C123" s="842" t="s">
        <v>426</v>
      </c>
      <c r="D123" s="843"/>
      <c r="E123" s="843"/>
      <c r="F123" s="843"/>
      <c r="G123" s="843"/>
      <c r="H123" s="843"/>
      <c r="I123" s="843"/>
      <c r="J123" s="843"/>
      <c r="K123" s="843"/>
      <c r="L123" s="843"/>
      <c r="M123" s="843"/>
      <c r="N123" s="843"/>
      <c r="O123" s="843"/>
      <c r="P123" s="843"/>
      <c r="Q123" s="843"/>
      <c r="R123" s="843"/>
      <c r="S123" s="843"/>
      <c r="T123" s="843"/>
      <c r="U123" s="843"/>
      <c r="V123" s="843"/>
      <c r="W123" s="843"/>
      <c r="X123" s="843"/>
      <c r="Y123" s="843"/>
      <c r="Z123" s="844"/>
      <c r="AA123" s="797" t="s">
        <v>111</v>
      </c>
      <c r="AB123" s="798"/>
      <c r="AC123" s="798"/>
      <c r="AD123" s="798"/>
      <c r="AE123" s="799"/>
      <c r="AF123" s="800" t="s">
        <v>111</v>
      </c>
      <c r="AG123" s="798"/>
      <c r="AH123" s="798"/>
      <c r="AI123" s="798"/>
      <c r="AJ123" s="799"/>
      <c r="AK123" s="800" t="s">
        <v>111</v>
      </c>
      <c r="AL123" s="798"/>
      <c r="AM123" s="798"/>
      <c r="AN123" s="798"/>
      <c r="AO123" s="799"/>
      <c r="AP123" s="845" t="s">
        <v>111</v>
      </c>
      <c r="AQ123" s="846"/>
      <c r="AR123" s="846"/>
      <c r="AS123" s="846"/>
      <c r="AT123" s="847"/>
      <c r="AU123" s="910"/>
      <c r="AV123" s="911"/>
      <c r="AW123" s="911"/>
      <c r="AX123" s="911"/>
      <c r="AY123" s="911"/>
      <c r="AZ123" s="230" t="s">
        <v>169</v>
      </c>
      <c r="BA123" s="230"/>
      <c r="BB123" s="230"/>
      <c r="BC123" s="230"/>
      <c r="BD123" s="230"/>
      <c r="BE123" s="230"/>
      <c r="BF123" s="230"/>
      <c r="BG123" s="230"/>
      <c r="BH123" s="230"/>
      <c r="BI123" s="230"/>
      <c r="BJ123" s="230"/>
      <c r="BK123" s="230"/>
      <c r="BL123" s="230"/>
      <c r="BM123" s="230"/>
      <c r="BN123" s="230"/>
      <c r="BO123" s="898" t="s">
        <v>440</v>
      </c>
      <c r="BP123" s="899"/>
      <c r="BQ123" s="853">
        <v>12573138</v>
      </c>
      <c r="BR123" s="854"/>
      <c r="BS123" s="854"/>
      <c r="BT123" s="854"/>
      <c r="BU123" s="854"/>
      <c r="BV123" s="854">
        <v>14209703</v>
      </c>
      <c r="BW123" s="854"/>
      <c r="BX123" s="854"/>
      <c r="BY123" s="854"/>
      <c r="BZ123" s="854"/>
      <c r="CA123" s="854">
        <v>16258857</v>
      </c>
      <c r="CB123" s="854"/>
      <c r="CC123" s="854"/>
      <c r="CD123" s="854"/>
      <c r="CE123" s="854"/>
      <c r="CF123" s="764"/>
      <c r="CG123" s="765"/>
      <c r="CH123" s="765"/>
      <c r="CI123" s="765"/>
      <c r="CJ123" s="855"/>
      <c r="CK123" s="890"/>
      <c r="CL123" s="876"/>
      <c r="CM123" s="876"/>
      <c r="CN123" s="876"/>
      <c r="CO123" s="877"/>
      <c r="CP123" s="856" t="s">
        <v>379</v>
      </c>
      <c r="CQ123" s="857"/>
      <c r="CR123" s="857"/>
      <c r="CS123" s="857"/>
      <c r="CT123" s="857"/>
      <c r="CU123" s="857"/>
      <c r="CV123" s="857"/>
      <c r="CW123" s="857"/>
      <c r="CX123" s="857"/>
      <c r="CY123" s="857"/>
      <c r="CZ123" s="857"/>
      <c r="DA123" s="857"/>
      <c r="DB123" s="857"/>
      <c r="DC123" s="857"/>
      <c r="DD123" s="857"/>
      <c r="DE123" s="857"/>
      <c r="DF123" s="858"/>
      <c r="DG123" s="797" t="s">
        <v>111</v>
      </c>
      <c r="DH123" s="798"/>
      <c r="DI123" s="798"/>
      <c r="DJ123" s="798"/>
      <c r="DK123" s="799"/>
      <c r="DL123" s="800" t="s">
        <v>111</v>
      </c>
      <c r="DM123" s="798"/>
      <c r="DN123" s="798"/>
      <c r="DO123" s="798"/>
      <c r="DP123" s="799"/>
      <c r="DQ123" s="800" t="s">
        <v>111</v>
      </c>
      <c r="DR123" s="798"/>
      <c r="DS123" s="798"/>
      <c r="DT123" s="798"/>
      <c r="DU123" s="799"/>
      <c r="DV123" s="845" t="s">
        <v>111</v>
      </c>
      <c r="DW123" s="846"/>
      <c r="DX123" s="846"/>
      <c r="DY123" s="846"/>
      <c r="DZ123" s="847"/>
    </row>
    <row r="124" spans="1:130" s="199" customFormat="1" ht="26.25" customHeight="1" thickBot="1" x14ac:dyDescent="0.2">
      <c r="A124" s="838"/>
      <c r="B124" s="839"/>
      <c r="C124" s="842" t="s">
        <v>429</v>
      </c>
      <c r="D124" s="843"/>
      <c r="E124" s="843"/>
      <c r="F124" s="843"/>
      <c r="G124" s="843"/>
      <c r="H124" s="843"/>
      <c r="I124" s="843"/>
      <c r="J124" s="843"/>
      <c r="K124" s="843"/>
      <c r="L124" s="843"/>
      <c r="M124" s="843"/>
      <c r="N124" s="843"/>
      <c r="O124" s="843"/>
      <c r="P124" s="843"/>
      <c r="Q124" s="843"/>
      <c r="R124" s="843"/>
      <c r="S124" s="843"/>
      <c r="T124" s="843"/>
      <c r="U124" s="843"/>
      <c r="V124" s="843"/>
      <c r="W124" s="843"/>
      <c r="X124" s="843"/>
      <c r="Y124" s="843"/>
      <c r="Z124" s="844"/>
      <c r="AA124" s="797" t="s">
        <v>111</v>
      </c>
      <c r="AB124" s="798"/>
      <c r="AC124" s="798"/>
      <c r="AD124" s="798"/>
      <c r="AE124" s="799"/>
      <c r="AF124" s="800" t="s">
        <v>111</v>
      </c>
      <c r="AG124" s="798"/>
      <c r="AH124" s="798"/>
      <c r="AI124" s="798"/>
      <c r="AJ124" s="799"/>
      <c r="AK124" s="800" t="s">
        <v>111</v>
      </c>
      <c r="AL124" s="798"/>
      <c r="AM124" s="798"/>
      <c r="AN124" s="798"/>
      <c r="AO124" s="799"/>
      <c r="AP124" s="845" t="s">
        <v>111</v>
      </c>
      <c r="AQ124" s="846"/>
      <c r="AR124" s="846"/>
      <c r="AS124" s="846"/>
      <c r="AT124" s="847"/>
      <c r="AU124" s="848" t="s">
        <v>441</v>
      </c>
      <c r="AV124" s="849"/>
      <c r="AW124" s="849"/>
      <c r="AX124" s="849"/>
      <c r="AY124" s="849"/>
      <c r="AZ124" s="849"/>
      <c r="BA124" s="849"/>
      <c r="BB124" s="849"/>
      <c r="BC124" s="849"/>
      <c r="BD124" s="849"/>
      <c r="BE124" s="849"/>
      <c r="BF124" s="849"/>
      <c r="BG124" s="849"/>
      <c r="BH124" s="849"/>
      <c r="BI124" s="849"/>
      <c r="BJ124" s="849"/>
      <c r="BK124" s="849"/>
      <c r="BL124" s="849"/>
      <c r="BM124" s="849"/>
      <c r="BN124" s="849"/>
      <c r="BO124" s="849"/>
      <c r="BP124" s="850"/>
      <c r="BQ124" s="851">
        <v>62.4</v>
      </c>
      <c r="BR124" s="852"/>
      <c r="BS124" s="852"/>
      <c r="BT124" s="852"/>
      <c r="BU124" s="852"/>
      <c r="BV124" s="852">
        <v>37.1</v>
      </c>
      <c r="BW124" s="852"/>
      <c r="BX124" s="852"/>
      <c r="BY124" s="852"/>
      <c r="BZ124" s="852"/>
      <c r="CA124" s="852">
        <v>20.5</v>
      </c>
      <c r="CB124" s="852"/>
      <c r="CC124" s="852"/>
      <c r="CD124" s="852"/>
      <c r="CE124" s="852"/>
      <c r="CF124" s="742"/>
      <c r="CG124" s="743"/>
      <c r="CH124" s="743"/>
      <c r="CI124" s="743"/>
      <c r="CJ124" s="883"/>
      <c r="CK124" s="891"/>
      <c r="CL124" s="891"/>
      <c r="CM124" s="891"/>
      <c r="CN124" s="891"/>
      <c r="CO124" s="892"/>
      <c r="CP124" s="856" t="s">
        <v>442</v>
      </c>
      <c r="CQ124" s="857"/>
      <c r="CR124" s="857"/>
      <c r="CS124" s="857"/>
      <c r="CT124" s="857"/>
      <c r="CU124" s="857"/>
      <c r="CV124" s="857"/>
      <c r="CW124" s="857"/>
      <c r="CX124" s="857"/>
      <c r="CY124" s="857"/>
      <c r="CZ124" s="857"/>
      <c r="DA124" s="857"/>
      <c r="DB124" s="857"/>
      <c r="DC124" s="857"/>
      <c r="DD124" s="857"/>
      <c r="DE124" s="857"/>
      <c r="DF124" s="858"/>
      <c r="DG124" s="780">
        <v>9000</v>
      </c>
      <c r="DH124" s="781"/>
      <c r="DI124" s="781"/>
      <c r="DJ124" s="781"/>
      <c r="DK124" s="782"/>
      <c r="DL124" s="783" t="s">
        <v>111</v>
      </c>
      <c r="DM124" s="781"/>
      <c r="DN124" s="781"/>
      <c r="DO124" s="781"/>
      <c r="DP124" s="782"/>
      <c r="DQ124" s="783" t="s">
        <v>111</v>
      </c>
      <c r="DR124" s="781"/>
      <c r="DS124" s="781"/>
      <c r="DT124" s="781"/>
      <c r="DU124" s="782"/>
      <c r="DV124" s="869" t="s">
        <v>111</v>
      </c>
      <c r="DW124" s="870"/>
      <c r="DX124" s="870"/>
      <c r="DY124" s="870"/>
      <c r="DZ124" s="871"/>
    </row>
    <row r="125" spans="1:130" s="199" customFormat="1" ht="26.25" customHeight="1" x14ac:dyDescent="0.15">
      <c r="A125" s="838"/>
      <c r="B125" s="839"/>
      <c r="C125" s="842" t="s">
        <v>431</v>
      </c>
      <c r="D125" s="843"/>
      <c r="E125" s="843"/>
      <c r="F125" s="843"/>
      <c r="G125" s="843"/>
      <c r="H125" s="843"/>
      <c r="I125" s="843"/>
      <c r="J125" s="843"/>
      <c r="K125" s="843"/>
      <c r="L125" s="843"/>
      <c r="M125" s="843"/>
      <c r="N125" s="843"/>
      <c r="O125" s="843"/>
      <c r="P125" s="843"/>
      <c r="Q125" s="843"/>
      <c r="R125" s="843"/>
      <c r="S125" s="843"/>
      <c r="T125" s="843"/>
      <c r="U125" s="843"/>
      <c r="V125" s="843"/>
      <c r="W125" s="843"/>
      <c r="X125" s="843"/>
      <c r="Y125" s="843"/>
      <c r="Z125" s="844"/>
      <c r="AA125" s="797" t="s">
        <v>111</v>
      </c>
      <c r="AB125" s="798"/>
      <c r="AC125" s="798"/>
      <c r="AD125" s="798"/>
      <c r="AE125" s="799"/>
      <c r="AF125" s="800" t="s">
        <v>111</v>
      </c>
      <c r="AG125" s="798"/>
      <c r="AH125" s="798"/>
      <c r="AI125" s="798"/>
      <c r="AJ125" s="799"/>
      <c r="AK125" s="800" t="s">
        <v>111</v>
      </c>
      <c r="AL125" s="798"/>
      <c r="AM125" s="798"/>
      <c r="AN125" s="798"/>
      <c r="AO125" s="799"/>
      <c r="AP125" s="845" t="s">
        <v>111</v>
      </c>
      <c r="AQ125" s="846"/>
      <c r="AR125" s="846"/>
      <c r="AS125" s="846"/>
      <c r="AT125" s="84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72" t="s">
        <v>443</v>
      </c>
      <c r="CL125" s="873"/>
      <c r="CM125" s="873"/>
      <c r="CN125" s="873"/>
      <c r="CO125" s="874"/>
      <c r="CP125" s="881" t="s">
        <v>444</v>
      </c>
      <c r="CQ125" s="826"/>
      <c r="CR125" s="826"/>
      <c r="CS125" s="826"/>
      <c r="CT125" s="826"/>
      <c r="CU125" s="826"/>
      <c r="CV125" s="826"/>
      <c r="CW125" s="826"/>
      <c r="CX125" s="826"/>
      <c r="CY125" s="826"/>
      <c r="CZ125" s="826"/>
      <c r="DA125" s="826"/>
      <c r="DB125" s="826"/>
      <c r="DC125" s="826"/>
      <c r="DD125" s="826"/>
      <c r="DE125" s="826"/>
      <c r="DF125" s="827"/>
      <c r="DG125" s="882" t="s">
        <v>111</v>
      </c>
      <c r="DH125" s="863"/>
      <c r="DI125" s="863"/>
      <c r="DJ125" s="863"/>
      <c r="DK125" s="863"/>
      <c r="DL125" s="863" t="s">
        <v>111</v>
      </c>
      <c r="DM125" s="863"/>
      <c r="DN125" s="863"/>
      <c r="DO125" s="863"/>
      <c r="DP125" s="863"/>
      <c r="DQ125" s="863" t="s">
        <v>111</v>
      </c>
      <c r="DR125" s="863"/>
      <c r="DS125" s="863"/>
      <c r="DT125" s="863"/>
      <c r="DU125" s="863"/>
      <c r="DV125" s="864" t="s">
        <v>111</v>
      </c>
      <c r="DW125" s="864"/>
      <c r="DX125" s="864"/>
      <c r="DY125" s="864"/>
      <c r="DZ125" s="865"/>
    </row>
    <row r="126" spans="1:130" s="199" customFormat="1" ht="26.25" customHeight="1" thickBot="1" x14ac:dyDescent="0.2">
      <c r="A126" s="838"/>
      <c r="B126" s="839"/>
      <c r="C126" s="842" t="s">
        <v>433</v>
      </c>
      <c r="D126" s="843"/>
      <c r="E126" s="843"/>
      <c r="F126" s="843"/>
      <c r="G126" s="843"/>
      <c r="H126" s="843"/>
      <c r="I126" s="843"/>
      <c r="J126" s="843"/>
      <c r="K126" s="843"/>
      <c r="L126" s="843"/>
      <c r="M126" s="843"/>
      <c r="N126" s="843"/>
      <c r="O126" s="843"/>
      <c r="P126" s="843"/>
      <c r="Q126" s="843"/>
      <c r="R126" s="843"/>
      <c r="S126" s="843"/>
      <c r="T126" s="843"/>
      <c r="U126" s="843"/>
      <c r="V126" s="843"/>
      <c r="W126" s="843"/>
      <c r="X126" s="843"/>
      <c r="Y126" s="843"/>
      <c r="Z126" s="844"/>
      <c r="AA126" s="797">
        <v>21813</v>
      </c>
      <c r="AB126" s="798"/>
      <c r="AC126" s="798"/>
      <c r="AD126" s="798"/>
      <c r="AE126" s="799"/>
      <c r="AF126" s="800">
        <v>28138</v>
      </c>
      <c r="AG126" s="798"/>
      <c r="AH126" s="798"/>
      <c r="AI126" s="798"/>
      <c r="AJ126" s="799"/>
      <c r="AK126" s="800">
        <v>18124</v>
      </c>
      <c r="AL126" s="798"/>
      <c r="AM126" s="798"/>
      <c r="AN126" s="798"/>
      <c r="AO126" s="799"/>
      <c r="AP126" s="845">
        <v>0.4</v>
      </c>
      <c r="AQ126" s="846"/>
      <c r="AR126" s="846"/>
      <c r="AS126" s="846"/>
      <c r="AT126" s="84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75"/>
      <c r="CL126" s="876"/>
      <c r="CM126" s="876"/>
      <c r="CN126" s="876"/>
      <c r="CO126" s="877"/>
      <c r="CP126" s="833" t="s">
        <v>445</v>
      </c>
      <c r="CQ126" s="768"/>
      <c r="CR126" s="768"/>
      <c r="CS126" s="768"/>
      <c r="CT126" s="768"/>
      <c r="CU126" s="768"/>
      <c r="CV126" s="768"/>
      <c r="CW126" s="768"/>
      <c r="CX126" s="768"/>
      <c r="CY126" s="768"/>
      <c r="CZ126" s="768"/>
      <c r="DA126" s="768"/>
      <c r="DB126" s="768"/>
      <c r="DC126" s="768"/>
      <c r="DD126" s="768"/>
      <c r="DE126" s="768"/>
      <c r="DF126" s="769"/>
      <c r="DG126" s="834">
        <v>79780</v>
      </c>
      <c r="DH126" s="835"/>
      <c r="DI126" s="835"/>
      <c r="DJ126" s="835"/>
      <c r="DK126" s="835"/>
      <c r="DL126" s="835">
        <v>53663</v>
      </c>
      <c r="DM126" s="835"/>
      <c r="DN126" s="835"/>
      <c r="DO126" s="835"/>
      <c r="DP126" s="835"/>
      <c r="DQ126" s="835">
        <v>29019</v>
      </c>
      <c r="DR126" s="835"/>
      <c r="DS126" s="835"/>
      <c r="DT126" s="835"/>
      <c r="DU126" s="835"/>
      <c r="DV126" s="812">
        <v>0.6</v>
      </c>
      <c r="DW126" s="812"/>
      <c r="DX126" s="812"/>
      <c r="DY126" s="812"/>
      <c r="DZ126" s="813"/>
    </row>
    <row r="127" spans="1:130" s="199" customFormat="1" ht="26.25" customHeight="1" x14ac:dyDescent="0.15">
      <c r="A127" s="840"/>
      <c r="B127" s="841"/>
      <c r="C127" s="859" t="s">
        <v>446</v>
      </c>
      <c r="D127" s="860"/>
      <c r="E127" s="860"/>
      <c r="F127" s="860"/>
      <c r="G127" s="860"/>
      <c r="H127" s="860"/>
      <c r="I127" s="860"/>
      <c r="J127" s="860"/>
      <c r="K127" s="860"/>
      <c r="L127" s="860"/>
      <c r="M127" s="860"/>
      <c r="N127" s="860"/>
      <c r="O127" s="860"/>
      <c r="P127" s="860"/>
      <c r="Q127" s="860"/>
      <c r="R127" s="860"/>
      <c r="S127" s="860"/>
      <c r="T127" s="860"/>
      <c r="U127" s="860"/>
      <c r="V127" s="860"/>
      <c r="W127" s="860"/>
      <c r="X127" s="860"/>
      <c r="Y127" s="860"/>
      <c r="Z127" s="861"/>
      <c r="AA127" s="797" t="s">
        <v>111</v>
      </c>
      <c r="AB127" s="798"/>
      <c r="AC127" s="798"/>
      <c r="AD127" s="798"/>
      <c r="AE127" s="799"/>
      <c r="AF127" s="800" t="s">
        <v>111</v>
      </c>
      <c r="AG127" s="798"/>
      <c r="AH127" s="798"/>
      <c r="AI127" s="798"/>
      <c r="AJ127" s="799"/>
      <c r="AK127" s="800" t="s">
        <v>111</v>
      </c>
      <c r="AL127" s="798"/>
      <c r="AM127" s="798"/>
      <c r="AN127" s="798"/>
      <c r="AO127" s="799"/>
      <c r="AP127" s="845" t="s">
        <v>111</v>
      </c>
      <c r="AQ127" s="846"/>
      <c r="AR127" s="846"/>
      <c r="AS127" s="846"/>
      <c r="AT127" s="847"/>
      <c r="AU127" s="235"/>
      <c r="AV127" s="235"/>
      <c r="AW127" s="235"/>
      <c r="AX127" s="862" t="s">
        <v>447</v>
      </c>
      <c r="AY127" s="830"/>
      <c r="AZ127" s="830"/>
      <c r="BA127" s="830"/>
      <c r="BB127" s="830"/>
      <c r="BC127" s="830"/>
      <c r="BD127" s="830"/>
      <c r="BE127" s="831"/>
      <c r="BF127" s="829" t="s">
        <v>448</v>
      </c>
      <c r="BG127" s="830"/>
      <c r="BH127" s="830"/>
      <c r="BI127" s="830"/>
      <c r="BJ127" s="830"/>
      <c r="BK127" s="830"/>
      <c r="BL127" s="831"/>
      <c r="BM127" s="829" t="s">
        <v>449</v>
      </c>
      <c r="BN127" s="830"/>
      <c r="BO127" s="830"/>
      <c r="BP127" s="830"/>
      <c r="BQ127" s="830"/>
      <c r="BR127" s="830"/>
      <c r="BS127" s="831"/>
      <c r="BT127" s="829" t="s">
        <v>450</v>
      </c>
      <c r="BU127" s="830"/>
      <c r="BV127" s="830"/>
      <c r="BW127" s="830"/>
      <c r="BX127" s="830"/>
      <c r="BY127" s="830"/>
      <c r="BZ127" s="832"/>
      <c r="CA127" s="235"/>
      <c r="CB127" s="235"/>
      <c r="CC127" s="235"/>
      <c r="CD127" s="236"/>
      <c r="CE127" s="236"/>
      <c r="CF127" s="236"/>
      <c r="CG127" s="233"/>
      <c r="CH127" s="233"/>
      <c r="CI127" s="233"/>
      <c r="CJ127" s="234"/>
      <c r="CK127" s="875"/>
      <c r="CL127" s="876"/>
      <c r="CM127" s="876"/>
      <c r="CN127" s="876"/>
      <c r="CO127" s="877"/>
      <c r="CP127" s="833" t="s">
        <v>451</v>
      </c>
      <c r="CQ127" s="768"/>
      <c r="CR127" s="768"/>
      <c r="CS127" s="768"/>
      <c r="CT127" s="768"/>
      <c r="CU127" s="768"/>
      <c r="CV127" s="768"/>
      <c r="CW127" s="768"/>
      <c r="CX127" s="768"/>
      <c r="CY127" s="768"/>
      <c r="CZ127" s="768"/>
      <c r="DA127" s="768"/>
      <c r="DB127" s="768"/>
      <c r="DC127" s="768"/>
      <c r="DD127" s="768"/>
      <c r="DE127" s="768"/>
      <c r="DF127" s="769"/>
      <c r="DG127" s="834" t="s">
        <v>111</v>
      </c>
      <c r="DH127" s="835"/>
      <c r="DI127" s="835"/>
      <c r="DJ127" s="835"/>
      <c r="DK127" s="835"/>
      <c r="DL127" s="835" t="s">
        <v>111</v>
      </c>
      <c r="DM127" s="835"/>
      <c r="DN127" s="835"/>
      <c r="DO127" s="835"/>
      <c r="DP127" s="835"/>
      <c r="DQ127" s="835" t="s">
        <v>111</v>
      </c>
      <c r="DR127" s="835"/>
      <c r="DS127" s="835"/>
      <c r="DT127" s="835"/>
      <c r="DU127" s="835"/>
      <c r="DV127" s="812" t="s">
        <v>111</v>
      </c>
      <c r="DW127" s="812"/>
      <c r="DX127" s="812"/>
      <c r="DY127" s="812"/>
      <c r="DZ127" s="813"/>
    </row>
    <row r="128" spans="1:130" s="199" customFormat="1" ht="26.25" customHeight="1" thickBot="1" x14ac:dyDescent="0.2">
      <c r="A128" s="814" t="s">
        <v>452</v>
      </c>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6" t="s">
        <v>453</v>
      </c>
      <c r="X128" s="816"/>
      <c r="Y128" s="816"/>
      <c r="Z128" s="817"/>
      <c r="AA128" s="818">
        <v>288235</v>
      </c>
      <c r="AB128" s="819"/>
      <c r="AC128" s="819"/>
      <c r="AD128" s="819"/>
      <c r="AE128" s="820"/>
      <c r="AF128" s="821">
        <v>298081</v>
      </c>
      <c r="AG128" s="819"/>
      <c r="AH128" s="819"/>
      <c r="AI128" s="819"/>
      <c r="AJ128" s="820"/>
      <c r="AK128" s="821">
        <v>257032</v>
      </c>
      <c r="AL128" s="819"/>
      <c r="AM128" s="819"/>
      <c r="AN128" s="819"/>
      <c r="AO128" s="820"/>
      <c r="AP128" s="822"/>
      <c r="AQ128" s="823"/>
      <c r="AR128" s="823"/>
      <c r="AS128" s="823"/>
      <c r="AT128" s="824"/>
      <c r="AU128" s="235"/>
      <c r="AV128" s="235"/>
      <c r="AW128" s="235"/>
      <c r="AX128" s="825" t="s">
        <v>454</v>
      </c>
      <c r="AY128" s="826"/>
      <c r="AZ128" s="826"/>
      <c r="BA128" s="826"/>
      <c r="BB128" s="826"/>
      <c r="BC128" s="826"/>
      <c r="BD128" s="826"/>
      <c r="BE128" s="827"/>
      <c r="BF128" s="804" t="s">
        <v>111</v>
      </c>
      <c r="BG128" s="805"/>
      <c r="BH128" s="805"/>
      <c r="BI128" s="805"/>
      <c r="BJ128" s="805"/>
      <c r="BK128" s="805"/>
      <c r="BL128" s="828"/>
      <c r="BM128" s="804">
        <v>14.68</v>
      </c>
      <c r="BN128" s="805"/>
      <c r="BO128" s="805"/>
      <c r="BP128" s="805"/>
      <c r="BQ128" s="805"/>
      <c r="BR128" s="805"/>
      <c r="BS128" s="828"/>
      <c r="BT128" s="804">
        <v>20</v>
      </c>
      <c r="BU128" s="805"/>
      <c r="BV128" s="805"/>
      <c r="BW128" s="805"/>
      <c r="BX128" s="805"/>
      <c r="BY128" s="805"/>
      <c r="BZ128" s="806"/>
      <c r="CA128" s="236"/>
      <c r="CB128" s="236"/>
      <c r="CC128" s="236"/>
      <c r="CD128" s="236"/>
      <c r="CE128" s="236"/>
      <c r="CF128" s="236"/>
      <c r="CG128" s="233"/>
      <c r="CH128" s="233"/>
      <c r="CI128" s="233"/>
      <c r="CJ128" s="234"/>
      <c r="CK128" s="878"/>
      <c r="CL128" s="879"/>
      <c r="CM128" s="879"/>
      <c r="CN128" s="879"/>
      <c r="CO128" s="880"/>
      <c r="CP128" s="807" t="s">
        <v>455</v>
      </c>
      <c r="CQ128" s="746"/>
      <c r="CR128" s="746"/>
      <c r="CS128" s="746"/>
      <c r="CT128" s="746"/>
      <c r="CU128" s="746"/>
      <c r="CV128" s="746"/>
      <c r="CW128" s="746"/>
      <c r="CX128" s="746"/>
      <c r="CY128" s="746"/>
      <c r="CZ128" s="746"/>
      <c r="DA128" s="746"/>
      <c r="DB128" s="746"/>
      <c r="DC128" s="746"/>
      <c r="DD128" s="746"/>
      <c r="DE128" s="746"/>
      <c r="DF128" s="747"/>
      <c r="DG128" s="808" t="s">
        <v>111</v>
      </c>
      <c r="DH128" s="809"/>
      <c r="DI128" s="809"/>
      <c r="DJ128" s="809"/>
      <c r="DK128" s="809"/>
      <c r="DL128" s="809" t="s">
        <v>111</v>
      </c>
      <c r="DM128" s="809"/>
      <c r="DN128" s="809"/>
      <c r="DO128" s="809"/>
      <c r="DP128" s="809"/>
      <c r="DQ128" s="809" t="s">
        <v>111</v>
      </c>
      <c r="DR128" s="809"/>
      <c r="DS128" s="809"/>
      <c r="DT128" s="809"/>
      <c r="DU128" s="809"/>
      <c r="DV128" s="810" t="s">
        <v>111</v>
      </c>
      <c r="DW128" s="810"/>
      <c r="DX128" s="810"/>
      <c r="DY128" s="810"/>
      <c r="DZ128" s="811"/>
    </row>
    <row r="129" spans="1:131" s="199" customFormat="1" ht="26.25" customHeight="1" x14ac:dyDescent="0.15">
      <c r="A129" s="792" t="s">
        <v>91</v>
      </c>
      <c r="B129" s="793"/>
      <c r="C129" s="793"/>
      <c r="D129" s="793"/>
      <c r="E129" s="793"/>
      <c r="F129" s="793"/>
      <c r="G129" s="793"/>
      <c r="H129" s="793"/>
      <c r="I129" s="793"/>
      <c r="J129" s="793"/>
      <c r="K129" s="793"/>
      <c r="L129" s="793"/>
      <c r="M129" s="793"/>
      <c r="N129" s="793"/>
      <c r="O129" s="793"/>
      <c r="P129" s="793"/>
      <c r="Q129" s="793"/>
      <c r="R129" s="793"/>
      <c r="S129" s="793"/>
      <c r="T129" s="793"/>
      <c r="U129" s="793"/>
      <c r="V129" s="793"/>
      <c r="W129" s="794" t="s">
        <v>456</v>
      </c>
      <c r="X129" s="795"/>
      <c r="Y129" s="795"/>
      <c r="Z129" s="796"/>
      <c r="AA129" s="797">
        <v>5455851</v>
      </c>
      <c r="AB129" s="798"/>
      <c r="AC129" s="798"/>
      <c r="AD129" s="798"/>
      <c r="AE129" s="799"/>
      <c r="AF129" s="800">
        <v>5583554</v>
      </c>
      <c r="AG129" s="798"/>
      <c r="AH129" s="798"/>
      <c r="AI129" s="798"/>
      <c r="AJ129" s="799"/>
      <c r="AK129" s="800">
        <v>5524290</v>
      </c>
      <c r="AL129" s="798"/>
      <c r="AM129" s="798"/>
      <c r="AN129" s="798"/>
      <c r="AO129" s="799"/>
      <c r="AP129" s="801"/>
      <c r="AQ129" s="802"/>
      <c r="AR129" s="802"/>
      <c r="AS129" s="802"/>
      <c r="AT129" s="803"/>
      <c r="AU129" s="237"/>
      <c r="AV129" s="237"/>
      <c r="AW129" s="237"/>
      <c r="AX129" s="767" t="s">
        <v>457</v>
      </c>
      <c r="AY129" s="768"/>
      <c r="AZ129" s="768"/>
      <c r="BA129" s="768"/>
      <c r="BB129" s="768"/>
      <c r="BC129" s="768"/>
      <c r="BD129" s="768"/>
      <c r="BE129" s="769"/>
      <c r="BF129" s="787" t="s">
        <v>111</v>
      </c>
      <c r="BG129" s="788"/>
      <c r="BH129" s="788"/>
      <c r="BI129" s="788"/>
      <c r="BJ129" s="788"/>
      <c r="BK129" s="788"/>
      <c r="BL129" s="789"/>
      <c r="BM129" s="787">
        <v>19.68</v>
      </c>
      <c r="BN129" s="788"/>
      <c r="BO129" s="788"/>
      <c r="BP129" s="788"/>
      <c r="BQ129" s="788"/>
      <c r="BR129" s="788"/>
      <c r="BS129" s="789"/>
      <c r="BT129" s="787">
        <v>30</v>
      </c>
      <c r="BU129" s="790"/>
      <c r="BV129" s="790"/>
      <c r="BW129" s="790"/>
      <c r="BX129" s="790"/>
      <c r="BY129" s="790"/>
      <c r="BZ129" s="79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x14ac:dyDescent="0.15">
      <c r="A130" s="792" t="s">
        <v>458</v>
      </c>
      <c r="B130" s="793"/>
      <c r="C130" s="793"/>
      <c r="D130" s="793"/>
      <c r="E130" s="793"/>
      <c r="F130" s="793"/>
      <c r="G130" s="793"/>
      <c r="H130" s="793"/>
      <c r="I130" s="793"/>
      <c r="J130" s="793"/>
      <c r="K130" s="793"/>
      <c r="L130" s="793"/>
      <c r="M130" s="793"/>
      <c r="N130" s="793"/>
      <c r="O130" s="793"/>
      <c r="P130" s="793"/>
      <c r="Q130" s="793"/>
      <c r="R130" s="793"/>
      <c r="S130" s="793"/>
      <c r="T130" s="793"/>
      <c r="U130" s="793"/>
      <c r="V130" s="793"/>
      <c r="W130" s="794" t="s">
        <v>459</v>
      </c>
      <c r="X130" s="795"/>
      <c r="Y130" s="795"/>
      <c r="Z130" s="796"/>
      <c r="AA130" s="797">
        <v>652698</v>
      </c>
      <c r="AB130" s="798"/>
      <c r="AC130" s="798"/>
      <c r="AD130" s="798"/>
      <c r="AE130" s="799"/>
      <c r="AF130" s="800">
        <v>616385</v>
      </c>
      <c r="AG130" s="798"/>
      <c r="AH130" s="798"/>
      <c r="AI130" s="798"/>
      <c r="AJ130" s="799"/>
      <c r="AK130" s="800">
        <v>615796</v>
      </c>
      <c r="AL130" s="798"/>
      <c r="AM130" s="798"/>
      <c r="AN130" s="798"/>
      <c r="AO130" s="799"/>
      <c r="AP130" s="801"/>
      <c r="AQ130" s="802"/>
      <c r="AR130" s="802"/>
      <c r="AS130" s="802"/>
      <c r="AT130" s="803"/>
      <c r="AU130" s="237"/>
      <c r="AV130" s="237"/>
      <c r="AW130" s="237"/>
      <c r="AX130" s="767" t="s">
        <v>460</v>
      </c>
      <c r="AY130" s="768"/>
      <c r="AZ130" s="768"/>
      <c r="BA130" s="768"/>
      <c r="BB130" s="768"/>
      <c r="BC130" s="768"/>
      <c r="BD130" s="768"/>
      <c r="BE130" s="769"/>
      <c r="BF130" s="770">
        <v>0.7</v>
      </c>
      <c r="BG130" s="771"/>
      <c r="BH130" s="771"/>
      <c r="BI130" s="771"/>
      <c r="BJ130" s="771"/>
      <c r="BK130" s="771"/>
      <c r="BL130" s="772"/>
      <c r="BM130" s="770">
        <v>25</v>
      </c>
      <c r="BN130" s="771"/>
      <c r="BO130" s="771"/>
      <c r="BP130" s="771"/>
      <c r="BQ130" s="771"/>
      <c r="BR130" s="771"/>
      <c r="BS130" s="772"/>
      <c r="BT130" s="770">
        <v>35</v>
      </c>
      <c r="BU130" s="773"/>
      <c r="BV130" s="773"/>
      <c r="BW130" s="773"/>
      <c r="BX130" s="773"/>
      <c r="BY130" s="773"/>
      <c r="BZ130" s="77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x14ac:dyDescent="0.2">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461</v>
      </c>
      <c r="X131" s="778"/>
      <c r="Y131" s="778"/>
      <c r="Z131" s="779"/>
      <c r="AA131" s="780">
        <v>4803153</v>
      </c>
      <c r="AB131" s="781"/>
      <c r="AC131" s="781"/>
      <c r="AD131" s="781"/>
      <c r="AE131" s="782"/>
      <c r="AF131" s="783">
        <v>4967169</v>
      </c>
      <c r="AG131" s="781"/>
      <c r="AH131" s="781"/>
      <c r="AI131" s="781"/>
      <c r="AJ131" s="782"/>
      <c r="AK131" s="783">
        <v>4908494</v>
      </c>
      <c r="AL131" s="781"/>
      <c r="AM131" s="781"/>
      <c r="AN131" s="781"/>
      <c r="AO131" s="782"/>
      <c r="AP131" s="784"/>
      <c r="AQ131" s="785"/>
      <c r="AR131" s="785"/>
      <c r="AS131" s="785"/>
      <c r="AT131" s="786"/>
      <c r="AU131" s="237"/>
      <c r="AV131" s="237"/>
      <c r="AW131" s="237"/>
      <c r="AX131" s="745" t="s">
        <v>462</v>
      </c>
      <c r="AY131" s="746"/>
      <c r="AZ131" s="746"/>
      <c r="BA131" s="746"/>
      <c r="BB131" s="746"/>
      <c r="BC131" s="746"/>
      <c r="BD131" s="746"/>
      <c r="BE131" s="747"/>
      <c r="BF131" s="748">
        <v>20.5</v>
      </c>
      <c r="BG131" s="749"/>
      <c r="BH131" s="749"/>
      <c r="BI131" s="749"/>
      <c r="BJ131" s="749"/>
      <c r="BK131" s="749"/>
      <c r="BL131" s="750"/>
      <c r="BM131" s="748">
        <v>350</v>
      </c>
      <c r="BN131" s="749"/>
      <c r="BO131" s="749"/>
      <c r="BP131" s="749"/>
      <c r="BQ131" s="749"/>
      <c r="BR131" s="749"/>
      <c r="BS131" s="750"/>
      <c r="BT131" s="751"/>
      <c r="BU131" s="752"/>
      <c r="BV131" s="752"/>
      <c r="BW131" s="752"/>
      <c r="BX131" s="752"/>
      <c r="BY131" s="752"/>
      <c r="BZ131" s="75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x14ac:dyDescent="0.15">
      <c r="A132" s="754" t="s">
        <v>463</v>
      </c>
      <c r="B132" s="755"/>
      <c r="C132" s="755"/>
      <c r="D132" s="755"/>
      <c r="E132" s="755"/>
      <c r="F132" s="755"/>
      <c r="G132" s="755"/>
      <c r="H132" s="755"/>
      <c r="I132" s="755"/>
      <c r="J132" s="755"/>
      <c r="K132" s="755"/>
      <c r="L132" s="755"/>
      <c r="M132" s="755"/>
      <c r="N132" s="755"/>
      <c r="O132" s="755"/>
      <c r="P132" s="755"/>
      <c r="Q132" s="755"/>
      <c r="R132" s="755"/>
      <c r="S132" s="755"/>
      <c r="T132" s="755"/>
      <c r="U132" s="755"/>
      <c r="V132" s="758" t="s">
        <v>464</v>
      </c>
      <c r="W132" s="758"/>
      <c r="X132" s="758"/>
      <c r="Y132" s="758"/>
      <c r="Z132" s="759"/>
      <c r="AA132" s="760">
        <v>0.85716611600000003</v>
      </c>
      <c r="AB132" s="761"/>
      <c r="AC132" s="761"/>
      <c r="AD132" s="761"/>
      <c r="AE132" s="762"/>
      <c r="AF132" s="763">
        <v>0.44147883799999998</v>
      </c>
      <c r="AG132" s="761"/>
      <c r="AH132" s="761"/>
      <c r="AI132" s="761"/>
      <c r="AJ132" s="762"/>
      <c r="AK132" s="763">
        <v>0.84200978999999998</v>
      </c>
      <c r="AL132" s="761"/>
      <c r="AM132" s="761"/>
      <c r="AN132" s="761"/>
      <c r="AO132" s="762"/>
      <c r="AP132" s="764"/>
      <c r="AQ132" s="765"/>
      <c r="AR132" s="765"/>
      <c r="AS132" s="765"/>
      <c r="AT132" s="76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x14ac:dyDescent="0.2">
      <c r="A133" s="756"/>
      <c r="B133" s="757"/>
      <c r="C133" s="757"/>
      <c r="D133" s="757"/>
      <c r="E133" s="757"/>
      <c r="F133" s="757"/>
      <c r="G133" s="757"/>
      <c r="H133" s="757"/>
      <c r="I133" s="757"/>
      <c r="J133" s="757"/>
      <c r="K133" s="757"/>
      <c r="L133" s="757"/>
      <c r="M133" s="757"/>
      <c r="N133" s="757"/>
      <c r="O133" s="757"/>
      <c r="P133" s="757"/>
      <c r="Q133" s="757"/>
      <c r="R133" s="757"/>
      <c r="S133" s="757"/>
      <c r="T133" s="757"/>
      <c r="U133" s="757"/>
      <c r="V133" s="737" t="s">
        <v>465</v>
      </c>
      <c r="W133" s="737"/>
      <c r="X133" s="737"/>
      <c r="Y133" s="737"/>
      <c r="Z133" s="738"/>
      <c r="AA133" s="739">
        <v>3.1</v>
      </c>
      <c r="AB133" s="740"/>
      <c r="AC133" s="740"/>
      <c r="AD133" s="740"/>
      <c r="AE133" s="741"/>
      <c r="AF133" s="739">
        <v>1.6</v>
      </c>
      <c r="AG133" s="740"/>
      <c r="AH133" s="740"/>
      <c r="AI133" s="740"/>
      <c r="AJ133" s="741"/>
      <c r="AK133" s="739">
        <v>0.7</v>
      </c>
      <c r="AL133" s="740"/>
      <c r="AM133" s="740"/>
      <c r="AN133" s="740"/>
      <c r="AO133" s="741"/>
      <c r="AP133" s="742"/>
      <c r="AQ133" s="743"/>
      <c r="AR133" s="743"/>
      <c r="AS133" s="743"/>
      <c r="AT133" s="74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x14ac:dyDescent="0.15">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x14ac:dyDescent="0.15">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x14ac:dyDescent="0.15"/>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55" workbookViewId="0"/>
  </sheetViews>
  <sheetFormatPr defaultColWidth="0" defaultRowHeight="13.5" customHeight="1" zeroHeight="1" x14ac:dyDescent="0.15"/>
  <cols>
    <col min="1" max="36" width="9" style="244" customWidth="1"/>
    <col min="37" max="16384" width="9" style="243" hidden="1"/>
  </cols>
  <sheetData>
    <row r="1" spans="2:36"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x14ac:dyDescent="0.15"/>
    <row r="3" spans="2:36" x14ac:dyDescent="0.15"/>
    <row r="4" spans="2:36" x14ac:dyDescent="0.15"/>
    <row r="5" spans="2:36" x14ac:dyDescent="0.15"/>
    <row r="6" spans="2:36" x14ac:dyDescent="0.15"/>
    <row r="7" spans="2:36" x14ac:dyDescent="0.15"/>
    <row r="8" spans="2:36" x14ac:dyDescent="0.15"/>
    <row r="9" spans="2:36" x14ac:dyDescent="0.15"/>
    <row r="10" spans="2:36" x14ac:dyDescent="0.15"/>
    <row r="11" spans="2:36" x14ac:dyDescent="0.15"/>
    <row r="12" spans="2:36" x14ac:dyDescent="0.15"/>
    <row r="13" spans="2:36" x14ac:dyDescent="0.15"/>
    <row r="14" spans="2:36" x14ac:dyDescent="0.15"/>
    <row r="15" spans="2:36" x14ac:dyDescent="0.15"/>
    <row r="16" spans="2:36" x14ac:dyDescent="0.15">
      <c r="AJ16" s="243"/>
    </row>
    <row r="17" spans="34:36" x14ac:dyDescent="0.15">
      <c r="AJ17" s="243"/>
    </row>
    <row r="18" spans="34:36" x14ac:dyDescent="0.15"/>
    <row r="19" spans="34:36" x14ac:dyDescent="0.15"/>
    <row r="20" spans="34:36" x14ac:dyDescent="0.15">
      <c r="AI20" s="243"/>
      <c r="AJ20" s="243"/>
    </row>
    <row r="21" spans="34:36" x14ac:dyDescent="0.15">
      <c r="AJ21" s="243"/>
    </row>
    <row r="22" spans="34:36" x14ac:dyDescent="0.15"/>
    <row r="23" spans="34:36" x14ac:dyDescent="0.15">
      <c r="AI23" s="243"/>
      <c r="AJ23" s="243"/>
    </row>
    <row r="24" spans="34:36" x14ac:dyDescent="0.15">
      <c r="AJ24" s="243"/>
    </row>
    <row r="25" spans="34:36" x14ac:dyDescent="0.15">
      <c r="AJ25" s="243"/>
    </row>
    <row r="26" spans="34:36" x14ac:dyDescent="0.15">
      <c r="AI26" s="243"/>
      <c r="AJ26" s="243"/>
    </row>
    <row r="27" spans="34:36" x14ac:dyDescent="0.15"/>
    <row r="28" spans="34:36" x14ac:dyDescent="0.15">
      <c r="AI28" s="243"/>
      <c r="AJ28" s="243"/>
    </row>
    <row r="29" spans="34:36" x14ac:dyDescent="0.15">
      <c r="AJ29" s="243"/>
    </row>
    <row r="30" spans="34:36" x14ac:dyDescent="0.15"/>
    <row r="31" spans="34:36" x14ac:dyDescent="0.15">
      <c r="AH31" s="243"/>
      <c r="AI31" s="243"/>
      <c r="AJ31" s="243"/>
    </row>
    <row r="32" spans="34:36" x14ac:dyDescent="0.15"/>
    <row r="33" spans="28:36" x14ac:dyDescent="0.15">
      <c r="AI33" s="243"/>
      <c r="AJ33" s="243"/>
    </row>
    <row r="34" spans="28:36" x14ac:dyDescent="0.15">
      <c r="AF34" s="243"/>
    </row>
    <row r="35" spans="28:36" x14ac:dyDescent="0.15">
      <c r="AB35" s="243"/>
      <c r="AC35" s="243"/>
      <c r="AD35" s="243"/>
      <c r="AF35" s="243"/>
      <c r="AG35" s="243"/>
      <c r="AH35" s="243"/>
      <c r="AI35" s="243"/>
      <c r="AJ35" s="243"/>
    </row>
    <row r="36" spans="28:36" x14ac:dyDescent="0.15"/>
    <row r="37" spans="28:36" x14ac:dyDescent="0.15">
      <c r="AE37" s="243"/>
      <c r="AJ37" s="243"/>
    </row>
    <row r="38" spans="28:36" x14ac:dyDescent="0.15">
      <c r="AB38" s="243"/>
      <c r="AC38" s="243"/>
      <c r="AD38" s="243"/>
      <c r="AE38" s="243"/>
      <c r="AG38" s="243"/>
      <c r="AH38" s="243"/>
      <c r="AI38" s="243"/>
      <c r="AJ38" s="243"/>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3"/>
      <c r="AH49" s="243"/>
      <c r="AI49" s="243"/>
      <c r="AJ49" s="243"/>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3"/>
      <c r="AA63" s="243"/>
    </row>
    <row r="64" spans="22:36" x14ac:dyDescent="0.15">
      <c r="V64" s="243"/>
    </row>
    <row r="65" spans="15:36" x14ac:dyDescent="0.15">
      <c r="X65" s="243"/>
      <c r="Z65" s="243"/>
      <c r="AC65" s="243"/>
    </row>
    <row r="66" spans="15:36" x14ac:dyDescent="0.15">
      <c r="Q66" s="243"/>
      <c r="S66" s="243"/>
      <c r="U66" s="243"/>
      <c r="AF66" s="243"/>
    </row>
    <row r="67" spans="15:36" x14ac:dyDescent="0.15">
      <c r="O67" s="243"/>
      <c r="P67" s="243"/>
      <c r="R67" s="243"/>
      <c r="T67" s="243"/>
      <c r="Y67" s="243"/>
      <c r="AB67" s="243"/>
      <c r="AD67" s="243"/>
      <c r="AE67" s="243"/>
      <c r="AG67" s="243"/>
      <c r="AH67" s="243"/>
      <c r="AI67" s="243"/>
      <c r="AJ67" s="243"/>
    </row>
    <row r="68" spans="15:36" x14ac:dyDescent="0.15"/>
    <row r="69" spans="15:36" x14ac:dyDescent="0.15"/>
    <row r="70" spans="15:36" x14ac:dyDescent="0.15"/>
    <row r="71" spans="15:36" x14ac:dyDescent="0.15"/>
    <row r="72" spans="15:36" x14ac:dyDescent="0.15">
      <c r="AJ72" s="243"/>
    </row>
    <row r="73" spans="15:36" x14ac:dyDescent="0.15">
      <c r="AJ73" s="243"/>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3"/>
    </row>
    <row r="97" spans="24:36" x14ac:dyDescent="0.15">
      <c r="AA97" s="243"/>
    </row>
    <row r="98" spans="24:36" hidden="1" x14ac:dyDescent="0.15">
      <c r="AA98" s="243"/>
    </row>
    <row r="99" spans="24:36" hidden="1" x14ac:dyDescent="0.15">
      <c r="AA99" s="243"/>
    </row>
    <row r="100" spans="24:36" hidden="1" x14ac:dyDescent="0.15"/>
    <row r="101" spans="24:36" ht="12" hidden="1" customHeight="1" x14ac:dyDescent="0.15">
      <c r="X101" s="243"/>
      <c r="Y101" s="243"/>
      <c r="Z101" s="243"/>
      <c r="AC101" s="243"/>
    </row>
    <row r="102" spans="24:36" ht="1.5" hidden="1" customHeight="1" x14ac:dyDescent="0.15">
      <c r="AC102" s="243"/>
      <c r="AF102" s="243"/>
    </row>
    <row r="103" spans="24:36" hidden="1" x14ac:dyDescent="0.15">
      <c r="AB103" s="243"/>
      <c r="AD103" s="243"/>
      <c r="AE103" s="243"/>
      <c r="AF103" s="243"/>
      <c r="AG103" s="243"/>
      <c r="AH103" s="243"/>
      <c r="AI103" s="243"/>
      <c r="AJ103" s="243"/>
    </row>
    <row r="104" spans="24:36" hidden="1" x14ac:dyDescent="0.15">
      <c r="AD104" s="243"/>
      <c r="AE104" s="243"/>
      <c r="AG104" s="243"/>
      <c r="AH104" s="243"/>
      <c r="AI104" s="243"/>
      <c r="AJ104" s="243"/>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851F"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90" zoomScaleNormal="90" zoomScaleSheetLayoutView="55" workbookViewId="0"/>
  </sheetViews>
  <sheetFormatPr defaultColWidth="0" defaultRowHeight="13.5" customHeight="1" zeroHeight="1" x14ac:dyDescent="0.15"/>
  <cols>
    <col min="1" max="1" width="9.125" style="244" customWidth="1"/>
    <col min="2" max="15" width="9" style="244" customWidth="1"/>
    <col min="16" max="16" width="9.125" style="244" bestFit="1" customWidth="1"/>
    <col min="17" max="34" width="9" style="244" customWidth="1"/>
    <col min="35" max="16384" width="9" style="243" hidden="1"/>
  </cols>
  <sheetData>
    <row r="1" spans="2:34"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row r="3" spans="2:34" x14ac:dyDescent="0.15"/>
    <row r="4" spans="2:34" x14ac:dyDescent="0.15">
      <c r="R4" s="243"/>
      <c r="S4" s="243"/>
      <c r="T4" s="243"/>
      <c r="U4" s="243"/>
      <c r="V4" s="243"/>
      <c r="W4" s="243"/>
      <c r="X4" s="243"/>
      <c r="Y4" s="243"/>
      <c r="Z4" s="243"/>
      <c r="AA4" s="243"/>
      <c r="AB4" s="243"/>
      <c r="AC4" s="243"/>
      <c r="AD4" s="243"/>
      <c r="AE4" s="243"/>
      <c r="AF4" s="243"/>
      <c r="AG4" s="243"/>
      <c r="AH4" s="243"/>
    </row>
    <row r="5" spans="2:34" x14ac:dyDescent="0.15">
      <c r="R5" s="243"/>
      <c r="S5" s="243"/>
      <c r="T5" s="243"/>
      <c r="U5" s="243"/>
      <c r="V5" s="243"/>
      <c r="W5" s="243"/>
      <c r="X5" s="243"/>
      <c r="Y5" s="243"/>
      <c r="Z5" s="243"/>
      <c r="AA5" s="243"/>
      <c r="AB5" s="243"/>
      <c r="AC5" s="243"/>
      <c r="AD5" s="243"/>
      <c r="AE5" s="243"/>
      <c r="AF5" s="243"/>
      <c r="AG5" s="243"/>
      <c r="AH5" s="243"/>
    </row>
    <row r="6" spans="2:34" x14ac:dyDescent="0.15"/>
    <row r="7" spans="2:34" x14ac:dyDescent="0.15"/>
    <row r="8" spans="2:34" x14ac:dyDescent="0.15"/>
    <row r="9" spans="2:34" x14ac:dyDescent="0.15"/>
    <row r="10" spans="2:34" x14ac:dyDescent="0.15"/>
    <row r="11" spans="2:34" x14ac:dyDescent="0.15"/>
    <row r="12" spans="2:34" x14ac:dyDescent="0.15"/>
    <row r="13" spans="2:34" x14ac:dyDescent="0.15"/>
    <row r="14" spans="2:34" x14ac:dyDescent="0.15"/>
    <row r="15" spans="2:34" x14ac:dyDescent="0.15"/>
    <row r="16" spans="2:34" x14ac:dyDescent="0.15"/>
    <row r="17" spans="9:34" x14ac:dyDescent="0.15"/>
    <row r="18" spans="9:34" x14ac:dyDescent="0.15">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x14ac:dyDescent="0.15"/>
    <row r="20" spans="9:34" x14ac:dyDescent="0.15"/>
    <row r="21" spans="9:34" x14ac:dyDescent="0.15">
      <c r="AH21" s="243"/>
    </row>
    <row r="22" spans="9:34" x14ac:dyDescent="0.15">
      <c r="AE22" s="243"/>
      <c r="AF22" s="243"/>
      <c r="AG22" s="243"/>
      <c r="AH22" s="243"/>
    </row>
    <row r="23" spans="9:34" x14ac:dyDescent="0.15">
      <c r="U23" s="243"/>
      <c r="V23" s="243"/>
      <c r="W23" s="243"/>
      <c r="X23" s="243"/>
      <c r="Y23" s="243"/>
      <c r="Z23" s="243"/>
      <c r="AA23" s="243"/>
      <c r="AB23" s="243"/>
      <c r="AC23" s="243"/>
      <c r="AD23" s="243"/>
      <c r="AE23" s="243"/>
      <c r="AF23" s="243"/>
      <c r="AG23" s="243"/>
      <c r="AH23" s="243"/>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3"/>
      <c r="W35" s="243"/>
      <c r="X35" s="243"/>
      <c r="Y35" s="243"/>
      <c r="Z35" s="243"/>
      <c r="AA35" s="243"/>
      <c r="AB35" s="243"/>
      <c r="AC35" s="243"/>
      <c r="AD35" s="243"/>
      <c r="AE35" s="243"/>
      <c r="AF35" s="243"/>
      <c r="AG35" s="243"/>
      <c r="AH35" s="243"/>
    </row>
    <row r="36" spans="15:34" x14ac:dyDescent="0.15"/>
    <row r="37" spans="15:34" x14ac:dyDescent="0.15">
      <c r="AH37" s="243"/>
    </row>
    <row r="38" spans="15:34" x14ac:dyDescent="0.15">
      <c r="AE38" s="243"/>
      <c r="AF38" s="243"/>
      <c r="AG38" s="243"/>
      <c r="AH38" s="243"/>
    </row>
    <row r="39" spans="15:34" x14ac:dyDescent="0.15"/>
    <row r="40" spans="15:34" x14ac:dyDescent="0.15"/>
    <row r="41" spans="15:34" x14ac:dyDescent="0.15"/>
    <row r="42" spans="15:34" x14ac:dyDescent="0.15"/>
    <row r="43" spans="15:34" x14ac:dyDescent="0.15">
      <c r="O43" s="243"/>
      <c r="P43" s="243"/>
      <c r="Q43" s="243"/>
      <c r="R43" s="243"/>
      <c r="S43" s="243"/>
      <c r="T43" s="243"/>
      <c r="U43" s="243"/>
      <c r="V43" s="243"/>
      <c r="W43" s="243"/>
      <c r="X43" s="243"/>
      <c r="Y43" s="243"/>
      <c r="Z43" s="243"/>
      <c r="AA43" s="243"/>
      <c r="AB43" s="243"/>
      <c r="AC43" s="243"/>
      <c r="AD43" s="243"/>
      <c r="AE43" s="243"/>
      <c r="AF43" s="243"/>
      <c r="AG43" s="243"/>
      <c r="AH43" s="243"/>
    </row>
    <row r="44" spans="15:34" x14ac:dyDescent="0.15">
      <c r="AH44" s="243"/>
    </row>
    <row r="45" spans="15:34" x14ac:dyDescent="0.15"/>
    <row r="46" spans="15:34" x14ac:dyDescent="0.15">
      <c r="W46" s="243"/>
      <c r="X46" s="243"/>
      <c r="Y46" s="243"/>
      <c r="Z46" s="243"/>
      <c r="AA46" s="243"/>
      <c r="AB46" s="243"/>
      <c r="AC46" s="243"/>
      <c r="AD46" s="243"/>
      <c r="AE46" s="243"/>
      <c r="AF46" s="243"/>
      <c r="AG46" s="243"/>
      <c r="AH46" s="243"/>
    </row>
    <row r="47" spans="15:34" x14ac:dyDescent="0.15"/>
    <row r="48" spans="15:34" x14ac:dyDescent="0.15"/>
    <row r="49" spans="22:34" x14ac:dyDescent="0.15"/>
    <row r="50" spans="22:34" x14ac:dyDescent="0.15">
      <c r="V50" s="243"/>
      <c r="W50" s="243"/>
      <c r="X50" s="243"/>
      <c r="Y50" s="243"/>
      <c r="Z50" s="243"/>
      <c r="AA50" s="243"/>
      <c r="AB50" s="243"/>
      <c r="AC50" s="243"/>
      <c r="AD50" s="243"/>
      <c r="AE50" s="243"/>
      <c r="AF50" s="243"/>
      <c r="AG50" s="243"/>
      <c r="AH50" s="243"/>
    </row>
    <row r="51" spans="22:34" x14ac:dyDescent="0.15"/>
    <row r="52" spans="22:34" x14ac:dyDescent="0.15"/>
    <row r="53" spans="22:34" x14ac:dyDescent="0.15">
      <c r="AH53" s="243"/>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3"/>
      <c r="Z67" s="243"/>
      <c r="AA67" s="243"/>
      <c r="AB67" s="243"/>
      <c r="AC67" s="243"/>
      <c r="AD67" s="243"/>
      <c r="AE67" s="243"/>
      <c r="AF67" s="243"/>
      <c r="AG67" s="243"/>
      <c r="AH67" s="243"/>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zoomScale="70" zoomScaleSheetLayoutView="70" workbookViewId="0"/>
  </sheetViews>
  <sheetFormatPr defaultColWidth="0" defaultRowHeight="13.5" customHeight="1" zeroHeight="1" x14ac:dyDescent="0.15"/>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x14ac:dyDescent="0.15">
      <c r="O1" s="246"/>
      <c r="P1" s="246"/>
    </row>
    <row r="2" spans="1:16" x14ac:dyDescent="0.15">
      <c r="O2" s="246"/>
      <c r="P2" s="246"/>
    </row>
    <row r="3" spans="1:16" x14ac:dyDescent="0.15">
      <c r="O3" s="246"/>
      <c r="P3" s="246"/>
    </row>
    <row r="4" spans="1:16" x14ac:dyDescent="0.15">
      <c r="O4" s="246"/>
      <c r="P4" s="246"/>
    </row>
    <row r="5" spans="1:16" ht="17.25" x14ac:dyDescent="0.15">
      <c r="A5" s="247" t="s">
        <v>466</v>
      </c>
      <c r="B5" s="248"/>
      <c r="C5" s="248"/>
      <c r="D5" s="248"/>
      <c r="E5" s="248"/>
      <c r="F5" s="248"/>
      <c r="G5" s="248"/>
      <c r="H5" s="248"/>
      <c r="I5" s="248"/>
      <c r="J5" s="248"/>
      <c r="K5" s="248"/>
      <c r="L5" s="248"/>
      <c r="M5" s="248"/>
      <c r="N5" s="248"/>
      <c r="O5" s="249"/>
    </row>
    <row r="6" spans="1:16" x14ac:dyDescent="0.15">
      <c r="A6" s="250"/>
      <c r="B6" s="246"/>
      <c r="C6" s="246"/>
      <c r="D6" s="246"/>
      <c r="E6" s="246"/>
      <c r="F6" s="246"/>
      <c r="G6" s="251" t="s">
        <v>467</v>
      </c>
      <c r="H6" s="251"/>
      <c r="I6" s="251"/>
      <c r="J6" s="251"/>
      <c r="K6" s="246"/>
      <c r="L6" s="246"/>
      <c r="M6" s="246"/>
      <c r="N6" s="246"/>
    </row>
    <row r="7" spans="1:16" x14ac:dyDescent="0.15">
      <c r="A7" s="250"/>
      <c r="B7" s="246"/>
      <c r="C7" s="246"/>
      <c r="D7" s="246"/>
      <c r="E7" s="246"/>
      <c r="F7" s="246"/>
      <c r="G7" s="253"/>
      <c r="H7" s="254"/>
      <c r="I7" s="254"/>
      <c r="J7" s="255"/>
      <c r="K7" s="1151" t="s">
        <v>468</v>
      </c>
      <c r="L7" s="256"/>
      <c r="M7" s="257" t="s">
        <v>469</v>
      </c>
      <c r="N7" s="258"/>
    </row>
    <row r="8" spans="1:16" x14ac:dyDescent="0.15">
      <c r="A8" s="250"/>
      <c r="B8" s="246"/>
      <c r="C8" s="246"/>
      <c r="D8" s="246"/>
      <c r="E8" s="246"/>
      <c r="F8" s="246"/>
      <c r="G8" s="259"/>
      <c r="H8" s="260"/>
      <c r="I8" s="260"/>
      <c r="J8" s="261"/>
      <c r="K8" s="1152"/>
      <c r="L8" s="262" t="s">
        <v>470</v>
      </c>
      <c r="M8" s="263" t="s">
        <v>471</v>
      </c>
      <c r="N8" s="264" t="s">
        <v>472</v>
      </c>
    </row>
    <row r="9" spans="1:16" x14ac:dyDescent="0.15">
      <c r="A9" s="250"/>
      <c r="B9" s="246"/>
      <c r="C9" s="246"/>
      <c r="D9" s="246"/>
      <c r="E9" s="246"/>
      <c r="F9" s="246"/>
      <c r="G9" s="1165" t="s">
        <v>473</v>
      </c>
      <c r="H9" s="1166"/>
      <c r="I9" s="1166"/>
      <c r="J9" s="1167"/>
      <c r="K9" s="265">
        <v>2240744</v>
      </c>
      <c r="L9" s="266">
        <v>87246</v>
      </c>
      <c r="M9" s="267">
        <v>55845</v>
      </c>
      <c r="N9" s="268">
        <v>56.2</v>
      </c>
    </row>
    <row r="10" spans="1:16" x14ac:dyDescent="0.15">
      <c r="A10" s="250"/>
      <c r="B10" s="246"/>
      <c r="C10" s="246"/>
      <c r="D10" s="246"/>
      <c r="E10" s="246"/>
      <c r="F10" s="246"/>
      <c r="G10" s="1165" t="s">
        <v>474</v>
      </c>
      <c r="H10" s="1166"/>
      <c r="I10" s="1166"/>
      <c r="J10" s="1167"/>
      <c r="K10" s="269">
        <v>172673</v>
      </c>
      <c r="L10" s="270">
        <v>6723</v>
      </c>
      <c r="M10" s="271">
        <v>5607</v>
      </c>
      <c r="N10" s="272">
        <v>19.899999999999999</v>
      </c>
    </row>
    <row r="11" spans="1:16" ht="13.5" customHeight="1" x14ac:dyDescent="0.15">
      <c r="A11" s="250"/>
      <c r="B11" s="246"/>
      <c r="C11" s="246"/>
      <c r="D11" s="246"/>
      <c r="E11" s="246"/>
      <c r="F11" s="246"/>
      <c r="G11" s="1165" t="s">
        <v>475</v>
      </c>
      <c r="H11" s="1166"/>
      <c r="I11" s="1166"/>
      <c r="J11" s="1167"/>
      <c r="K11" s="269">
        <v>16519</v>
      </c>
      <c r="L11" s="270">
        <v>643</v>
      </c>
      <c r="M11" s="271">
        <v>8384</v>
      </c>
      <c r="N11" s="272">
        <v>-92.3</v>
      </c>
    </row>
    <row r="12" spans="1:16" ht="13.5" customHeight="1" x14ac:dyDescent="0.15">
      <c r="A12" s="250"/>
      <c r="B12" s="246"/>
      <c r="C12" s="246"/>
      <c r="D12" s="246"/>
      <c r="E12" s="246"/>
      <c r="F12" s="246"/>
      <c r="G12" s="1165" t="s">
        <v>476</v>
      </c>
      <c r="H12" s="1166"/>
      <c r="I12" s="1166"/>
      <c r="J12" s="1167"/>
      <c r="K12" s="269" t="s">
        <v>477</v>
      </c>
      <c r="L12" s="270" t="s">
        <v>477</v>
      </c>
      <c r="M12" s="271">
        <v>147</v>
      </c>
      <c r="N12" s="272" t="s">
        <v>477</v>
      </c>
    </row>
    <row r="13" spans="1:16" ht="13.5" customHeight="1" x14ac:dyDescent="0.15">
      <c r="A13" s="250"/>
      <c r="B13" s="246"/>
      <c r="C13" s="246"/>
      <c r="D13" s="246"/>
      <c r="E13" s="246"/>
      <c r="F13" s="246"/>
      <c r="G13" s="1165" t="s">
        <v>478</v>
      </c>
      <c r="H13" s="1166"/>
      <c r="I13" s="1166"/>
      <c r="J13" s="1167"/>
      <c r="K13" s="269" t="s">
        <v>477</v>
      </c>
      <c r="L13" s="270" t="s">
        <v>477</v>
      </c>
      <c r="M13" s="271">
        <v>6</v>
      </c>
      <c r="N13" s="272" t="s">
        <v>477</v>
      </c>
    </row>
    <row r="14" spans="1:16" ht="13.5" customHeight="1" x14ac:dyDescent="0.15">
      <c r="A14" s="250"/>
      <c r="B14" s="246"/>
      <c r="C14" s="246"/>
      <c r="D14" s="246"/>
      <c r="E14" s="246"/>
      <c r="F14" s="246"/>
      <c r="G14" s="1165" t="s">
        <v>479</v>
      </c>
      <c r="H14" s="1166"/>
      <c r="I14" s="1166"/>
      <c r="J14" s="1167"/>
      <c r="K14" s="269">
        <v>104877</v>
      </c>
      <c r="L14" s="270">
        <v>4084</v>
      </c>
      <c r="M14" s="271">
        <v>2653</v>
      </c>
      <c r="N14" s="272">
        <v>53.9</v>
      </c>
    </row>
    <row r="15" spans="1:16" ht="13.5" customHeight="1" x14ac:dyDescent="0.15">
      <c r="A15" s="250"/>
      <c r="B15" s="246"/>
      <c r="C15" s="246"/>
      <c r="D15" s="246"/>
      <c r="E15" s="246"/>
      <c r="F15" s="246"/>
      <c r="G15" s="1165" t="s">
        <v>480</v>
      </c>
      <c r="H15" s="1166"/>
      <c r="I15" s="1166"/>
      <c r="J15" s="1167"/>
      <c r="K15" s="269">
        <v>11547</v>
      </c>
      <c r="L15" s="270">
        <v>450</v>
      </c>
      <c r="M15" s="271">
        <v>1240</v>
      </c>
      <c r="N15" s="272">
        <v>-63.7</v>
      </c>
    </row>
    <row r="16" spans="1:16" x14ac:dyDescent="0.15">
      <c r="A16" s="250"/>
      <c r="B16" s="246"/>
      <c r="C16" s="246"/>
      <c r="D16" s="246"/>
      <c r="E16" s="246"/>
      <c r="F16" s="246"/>
      <c r="G16" s="1168" t="s">
        <v>481</v>
      </c>
      <c r="H16" s="1169"/>
      <c r="I16" s="1169"/>
      <c r="J16" s="1170"/>
      <c r="K16" s="270">
        <v>-221104</v>
      </c>
      <c r="L16" s="270">
        <v>-8609</v>
      </c>
      <c r="M16" s="271">
        <v>-5294</v>
      </c>
      <c r="N16" s="272">
        <v>62.6</v>
      </c>
    </row>
    <row r="17" spans="1:16" x14ac:dyDescent="0.15">
      <c r="A17" s="250"/>
      <c r="B17" s="246"/>
      <c r="C17" s="246"/>
      <c r="D17" s="246"/>
      <c r="E17" s="246"/>
      <c r="F17" s="246"/>
      <c r="G17" s="1168" t="s">
        <v>169</v>
      </c>
      <c r="H17" s="1169"/>
      <c r="I17" s="1169"/>
      <c r="J17" s="1170"/>
      <c r="K17" s="270">
        <v>2325256</v>
      </c>
      <c r="L17" s="270">
        <v>90537</v>
      </c>
      <c r="M17" s="271">
        <v>68586</v>
      </c>
      <c r="N17" s="272">
        <v>32</v>
      </c>
    </row>
    <row r="18" spans="1:16" x14ac:dyDescent="0.15">
      <c r="A18" s="250"/>
      <c r="B18" s="246"/>
      <c r="C18" s="246"/>
      <c r="D18" s="246"/>
      <c r="E18" s="246"/>
      <c r="F18" s="246"/>
      <c r="G18" s="246"/>
      <c r="H18" s="246"/>
      <c r="I18" s="246"/>
      <c r="J18" s="246"/>
      <c r="K18" s="246"/>
      <c r="L18" s="246"/>
      <c r="M18" s="273"/>
      <c r="N18" s="273"/>
    </row>
    <row r="19" spans="1:16" x14ac:dyDescent="0.15">
      <c r="A19" s="250"/>
      <c r="B19" s="246"/>
      <c r="C19" s="246"/>
      <c r="D19" s="246"/>
      <c r="E19" s="246"/>
      <c r="F19" s="246"/>
      <c r="G19" s="246" t="s">
        <v>482</v>
      </c>
      <c r="H19" s="246"/>
      <c r="I19" s="246"/>
      <c r="J19" s="246"/>
      <c r="K19" s="246"/>
      <c r="L19" s="246"/>
      <c r="M19" s="246"/>
      <c r="N19" s="246"/>
    </row>
    <row r="20" spans="1:16" x14ac:dyDescent="0.15">
      <c r="A20" s="250"/>
      <c r="B20" s="246"/>
      <c r="C20" s="246"/>
      <c r="D20" s="246"/>
      <c r="E20" s="246"/>
      <c r="F20" s="246"/>
      <c r="G20" s="274"/>
      <c r="H20" s="275"/>
      <c r="I20" s="275"/>
      <c r="J20" s="276"/>
      <c r="K20" s="277" t="s">
        <v>483</v>
      </c>
      <c r="L20" s="278" t="s">
        <v>484</v>
      </c>
      <c r="M20" s="279" t="s">
        <v>485</v>
      </c>
      <c r="N20" s="280"/>
    </row>
    <row r="21" spans="1:16" s="286" customFormat="1" x14ac:dyDescent="0.15">
      <c r="A21" s="281"/>
      <c r="B21" s="251"/>
      <c r="C21" s="251"/>
      <c r="D21" s="251"/>
      <c r="E21" s="251"/>
      <c r="F21" s="251"/>
      <c r="G21" s="1162" t="s">
        <v>486</v>
      </c>
      <c r="H21" s="1163"/>
      <c r="I21" s="1163"/>
      <c r="J21" s="1164"/>
      <c r="K21" s="282">
        <v>11.37</v>
      </c>
      <c r="L21" s="283">
        <v>6.42</v>
      </c>
      <c r="M21" s="284">
        <v>4.95</v>
      </c>
      <c r="N21" s="251"/>
      <c r="O21" s="285"/>
      <c r="P21" s="281"/>
    </row>
    <row r="22" spans="1:16" s="286" customFormat="1" x14ac:dyDescent="0.15">
      <c r="A22" s="281"/>
      <c r="B22" s="251"/>
      <c r="C22" s="251"/>
      <c r="D22" s="251"/>
      <c r="E22" s="251"/>
      <c r="F22" s="251"/>
      <c r="G22" s="1162" t="s">
        <v>487</v>
      </c>
      <c r="H22" s="1163"/>
      <c r="I22" s="1163"/>
      <c r="J22" s="1164"/>
      <c r="K22" s="287">
        <v>98</v>
      </c>
      <c r="L22" s="288">
        <v>97.3</v>
      </c>
      <c r="M22" s="289">
        <v>0.7</v>
      </c>
      <c r="N22" s="273"/>
      <c r="O22" s="285"/>
      <c r="P22" s="281"/>
    </row>
    <row r="23" spans="1:16" s="286" customFormat="1" x14ac:dyDescent="0.15">
      <c r="A23" s="281"/>
      <c r="B23" s="251"/>
      <c r="C23" s="251"/>
      <c r="D23" s="251"/>
      <c r="E23" s="251"/>
      <c r="F23" s="251"/>
      <c r="G23" s="251"/>
      <c r="H23" s="251"/>
      <c r="I23" s="251"/>
      <c r="J23" s="251"/>
      <c r="K23" s="251"/>
      <c r="L23" s="273"/>
      <c r="M23" s="273"/>
      <c r="N23" s="273"/>
      <c r="O23" s="285"/>
      <c r="P23" s="281"/>
    </row>
    <row r="24" spans="1:16" s="286" customFormat="1" x14ac:dyDescent="0.15">
      <c r="A24" s="281"/>
      <c r="B24" s="251"/>
      <c r="C24" s="251"/>
      <c r="D24" s="251"/>
      <c r="E24" s="251"/>
      <c r="F24" s="251"/>
      <c r="G24" s="251"/>
      <c r="H24" s="251"/>
      <c r="I24" s="251"/>
      <c r="J24" s="251"/>
      <c r="K24" s="251"/>
      <c r="L24" s="273"/>
      <c r="M24" s="273"/>
      <c r="N24" s="273"/>
      <c r="O24" s="285"/>
      <c r="P24" s="281"/>
    </row>
    <row r="25" spans="1:16" s="286" customFormat="1" x14ac:dyDescent="0.15">
      <c r="A25" s="290"/>
      <c r="B25" s="291"/>
      <c r="C25" s="291"/>
      <c r="D25" s="291"/>
      <c r="E25" s="291"/>
      <c r="F25" s="291"/>
      <c r="G25" s="291"/>
      <c r="H25" s="291"/>
      <c r="I25" s="291"/>
      <c r="J25" s="291"/>
      <c r="K25" s="291"/>
      <c r="L25" s="292"/>
      <c r="M25" s="292"/>
      <c r="N25" s="292"/>
      <c r="O25" s="293"/>
      <c r="P25" s="281"/>
    </row>
    <row r="26" spans="1:16" s="286" customFormat="1" x14ac:dyDescent="0.15">
      <c r="A26" s="251" t="s">
        <v>488</v>
      </c>
      <c r="B26" s="251"/>
      <c r="C26" s="251"/>
      <c r="D26" s="251"/>
      <c r="E26" s="251"/>
      <c r="F26" s="251"/>
      <c r="G26" s="251"/>
      <c r="H26" s="251"/>
      <c r="I26" s="251"/>
      <c r="J26" s="251"/>
      <c r="K26" s="251"/>
      <c r="L26" s="273"/>
      <c r="M26" s="273"/>
      <c r="N26" s="273"/>
      <c r="O26" s="251"/>
      <c r="P26" s="251"/>
    </row>
    <row r="27" spans="1:16" x14ac:dyDescent="0.15">
      <c r="K27" s="246"/>
      <c r="L27" s="246"/>
      <c r="M27" s="246"/>
      <c r="N27" s="246"/>
      <c r="O27" s="246"/>
      <c r="P27" s="246"/>
    </row>
    <row r="28" spans="1:16" ht="17.25" x14ac:dyDescent="0.15">
      <c r="A28" s="247" t="s">
        <v>489</v>
      </c>
      <c r="B28" s="248"/>
      <c r="C28" s="248"/>
      <c r="D28" s="248"/>
      <c r="E28" s="248"/>
      <c r="F28" s="248"/>
      <c r="G28" s="248"/>
      <c r="H28" s="248"/>
      <c r="I28" s="248"/>
      <c r="J28" s="248"/>
      <c r="K28" s="248"/>
      <c r="L28" s="248"/>
      <c r="M28" s="248"/>
      <c r="N28" s="248"/>
      <c r="O28" s="294"/>
    </row>
    <row r="29" spans="1:16" x14ac:dyDescent="0.15">
      <c r="A29" s="250"/>
      <c r="B29" s="246"/>
      <c r="C29" s="246"/>
      <c r="D29" s="246"/>
      <c r="E29" s="246"/>
      <c r="F29" s="246"/>
      <c r="G29" s="251" t="s">
        <v>490</v>
      </c>
      <c r="H29" s="251"/>
      <c r="I29" s="251"/>
      <c r="J29" s="251"/>
      <c r="K29" s="246"/>
      <c r="L29" s="246"/>
      <c r="M29" s="246"/>
      <c r="N29" s="246"/>
      <c r="O29" s="295"/>
    </row>
    <row r="30" spans="1:16" x14ac:dyDescent="0.15">
      <c r="A30" s="250"/>
      <c r="B30" s="246"/>
      <c r="C30" s="246"/>
      <c r="D30" s="246"/>
      <c r="E30" s="246"/>
      <c r="F30" s="246"/>
      <c r="G30" s="253"/>
      <c r="H30" s="254"/>
      <c r="I30" s="254"/>
      <c r="J30" s="255"/>
      <c r="K30" s="1151" t="s">
        <v>468</v>
      </c>
      <c r="L30" s="256"/>
      <c r="M30" s="257" t="s">
        <v>469</v>
      </c>
      <c r="N30" s="258"/>
    </row>
    <row r="31" spans="1:16" x14ac:dyDescent="0.15">
      <c r="A31" s="250"/>
      <c r="B31" s="246"/>
      <c r="C31" s="246"/>
      <c r="D31" s="246"/>
      <c r="E31" s="246"/>
      <c r="F31" s="246"/>
      <c r="G31" s="259"/>
      <c r="H31" s="260"/>
      <c r="I31" s="260"/>
      <c r="J31" s="261"/>
      <c r="K31" s="1152"/>
      <c r="L31" s="262" t="s">
        <v>470</v>
      </c>
      <c r="M31" s="263" t="s">
        <v>471</v>
      </c>
      <c r="N31" s="264" t="s">
        <v>472</v>
      </c>
    </row>
    <row r="32" spans="1:16" ht="27" customHeight="1" x14ac:dyDescent="0.15">
      <c r="A32" s="250"/>
      <c r="B32" s="246"/>
      <c r="C32" s="246"/>
      <c r="D32" s="246"/>
      <c r="E32" s="246"/>
      <c r="F32" s="246"/>
      <c r="G32" s="1153" t="s">
        <v>491</v>
      </c>
      <c r="H32" s="1154"/>
      <c r="I32" s="1154"/>
      <c r="J32" s="1155"/>
      <c r="K32" s="296">
        <v>716707</v>
      </c>
      <c r="L32" s="296">
        <v>27906</v>
      </c>
      <c r="M32" s="297">
        <v>31128</v>
      </c>
      <c r="N32" s="298">
        <v>-10.4</v>
      </c>
    </row>
    <row r="33" spans="1:16" ht="13.5" customHeight="1" x14ac:dyDescent="0.15">
      <c r="A33" s="250"/>
      <c r="B33" s="246"/>
      <c r="C33" s="246"/>
      <c r="D33" s="246"/>
      <c r="E33" s="246"/>
      <c r="F33" s="246"/>
      <c r="G33" s="1153" t="s">
        <v>492</v>
      </c>
      <c r="H33" s="1154"/>
      <c r="I33" s="1154"/>
      <c r="J33" s="1155"/>
      <c r="K33" s="296" t="s">
        <v>477</v>
      </c>
      <c r="L33" s="296" t="s">
        <v>477</v>
      </c>
      <c r="M33" s="297" t="s">
        <v>477</v>
      </c>
      <c r="N33" s="298" t="s">
        <v>477</v>
      </c>
    </row>
    <row r="34" spans="1:16" ht="27" customHeight="1" x14ac:dyDescent="0.15">
      <c r="A34" s="250"/>
      <c r="B34" s="246"/>
      <c r="C34" s="246"/>
      <c r="D34" s="246"/>
      <c r="E34" s="246"/>
      <c r="F34" s="246"/>
      <c r="G34" s="1153" t="s">
        <v>493</v>
      </c>
      <c r="H34" s="1154"/>
      <c r="I34" s="1154"/>
      <c r="J34" s="1155"/>
      <c r="K34" s="296" t="s">
        <v>477</v>
      </c>
      <c r="L34" s="296" t="s">
        <v>477</v>
      </c>
      <c r="M34" s="297" t="s">
        <v>477</v>
      </c>
      <c r="N34" s="298" t="s">
        <v>477</v>
      </c>
    </row>
    <row r="35" spans="1:16" ht="27" customHeight="1" x14ac:dyDescent="0.15">
      <c r="A35" s="250"/>
      <c r="B35" s="246"/>
      <c r="C35" s="246"/>
      <c r="D35" s="246"/>
      <c r="E35" s="246"/>
      <c r="F35" s="246"/>
      <c r="G35" s="1153" t="s">
        <v>494</v>
      </c>
      <c r="H35" s="1154"/>
      <c r="I35" s="1154"/>
      <c r="J35" s="1155"/>
      <c r="K35" s="296">
        <v>152323</v>
      </c>
      <c r="L35" s="296">
        <v>5931</v>
      </c>
      <c r="M35" s="297">
        <v>9784</v>
      </c>
      <c r="N35" s="298">
        <v>-39.4</v>
      </c>
    </row>
    <row r="36" spans="1:16" ht="27" customHeight="1" x14ac:dyDescent="0.15">
      <c r="A36" s="250"/>
      <c r="B36" s="246"/>
      <c r="C36" s="246"/>
      <c r="D36" s="246"/>
      <c r="E36" s="246"/>
      <c r="F36" s="246"/>
      <c r="G36" s="1153" t="s">
        <v>495</v>
      </c>
      <c r="H36" s="1154"/>
      <c r="I36" s="1154"/>
      <c r="J36" s="1155"/>
      <c r="K36" s="296">
        <v>26890</v>
      </c>
      <c r="L36" s="296">
        <v>1047</v>
      </c>
      <c r="M36" s="297">
        <v>2611</v>
      </c>
      <c r="N36" s="298">
        <v>-59.9</v>
      </c>
    </row>
    <row r="37" spans="1:16" ht="13.5" customHeight="1" x14ac:dyDescent="0.15">
      <c r="A37" s="250"/>
      <c r="B37" s="246"/>
      <c r="C37" s="246"/>
      <c r="D37" s="246"/>
      <c r="E37" s="246"/>
      <c r="F37" s="246"/>
      <c r="G37" s="1153" t="s">
        <v>496</v>
      </c>
      <c r="H37" s="1154"/>
      <c r="I37" s="1154"/>
      <c r="J37" s="1155"/>
      <c r="K37" s="296">
        <v>18124</v>
      </c>
      <c r="L37" s="296">
        <v>706</v>
      </c>
      <c r="M37" s="297">
        <v>1177</v>
      </c>
      <c r="N37" s="298">
        <v>-40</v>
      </c>
    </row>
    <row r="38" spans="1:16" ht="27" customHeight="1" x14ac:dyDescent="0.15">
      <c r="A38" s="250"/>
      <c r="B38" s="246"/>
      <c r="C38" s="246"/>
      <c r="D38" s="246"/>
      <c r="E38" s="246"/>
      <c r="F38" s="246"/>
      <c r="G38" s="1156" t="s">
        <v>497</v>
      </c>
      <c r="H38" s="1157"/>
      <c r="I38" s="1157"/>
      <c r="J38" s="1158"/>
      <c r="K38" s="299">
        <v>114</v>
      </c>
      <c r="L38" s="299">
        <v>4</v>
      </c>
      <c r="M38" s="300">
        <v>1</v>
      </c>
      <c r="N38" s="301">
        <v>300</v>
      </c>
      <c r="O38" s="295"/>
    </row>
    <row r="39" spans="1:16" x14ac:dyDescent="0.15">
      <c r="A39" s="250"/>
      <c r="B39" s="246"/>
      <c r="C39" s="246"/>
      <c r="D39" s="246"/>
      <c r="E39" s="246"/>
      <c r="F39" s="246"/>
      <c r="G39" s="1156" t="s">
        <v>498</v>
      </c>
      <c r="H39" s="1157"/>
      <c r="I39" s="1157"/>
      <c r="J39" s="1158"/>
      <c r="K39" s="302">
        <v>-257032</v>
      </c>
      <c r="L39" s="302">
        <v>-10008</v>
      </c>
      <c r="M39" s="303">
        <v>-3247</v>
      </c>
      <c r="N39" s="304">
        <v>208.2</v>
      </c>
      <c r="O39" s="295"/>
    </row>
    <row r="40" spans="1:16" ht="27" customHeight="1" x14ac:dyDescent="0.15">
      <c r="A40" s="250"/>
      <c r="B40" s="246"/>
      <c r="C40" s="246"/>
      <c r="D40" s="246"/>
      <c r="E40" s="246"/>
      <c r="F40" s="246"/>
      <c r="G40" s="1153" t="s">
        <v>499</v>
      </c>
      <c r="H40" s="1154"/>
      <c r="I40" s="1154"/>
      <c r="J40" s="1155"/>
      <c r="K40" s="302">
        <v>-615796</v>
      </c>
      <c r="L40" s="302">
        <v>-23977</v>
      </c>
      <c r="M40" s="303">
        <v>-28558</v>
      </c>
      <c r="N40" s="304">
        <v>-16</v>
      </c>
      <c r="O40" s="295"/>
    </row>
    <row r="41" spans="1:16" x14ac:dyDescent="0.15">
      <c r="A41" s="250"/>
      <c r="B41" s="246"/>
      <c r="C41" s="246"/>
      <c r="D41" s="246"/>
      <c r="E41" s="246"/>
      <c r="F41" s="246"/>
      <c r="G41" s="1159" t="s">
        <v>280</v>
      </c>
      <c r="H41" s="1160"/>
      <c r="I41" s="1160"/>
      <c r="J41" s="1161"/>
      <c r="K41" s="296">
        <v>41330</v>
      </c>
      <c r="L41" s="302">
        <v>1609</v>
      </c>
      <c r="M41" s="303">
        <v>12895</v>
      </c>
      <c r="N41" s="304">
        <v>-87.5</v>
      </c>
      <c r="O41" s="295"/>
    </row>
    <row r="42" spans="1:16" x14ac:dyDescent="0.15">
      <c r="A42" s="250"/>
      <c r="B42" s="246"/>
      <c r="C42" s="246"/>
      <c r="D42" s="246"/>
      <c r="E42" s="246"/>
      <c r="F42" s="246"/>
      <c r="G42" s="305" t="s">
        <v>500</v>
      </c>
      <c r="H42" s="246"/>
      <c r="I42" s="246"/>
      <c r="J42" s="246"/>
      <c r="K42" s="246"/>
      <c r="L42" s="246"/>
      <c r="M42" s="273"/>
      <c r="N42" s="273"/>
      <c r="O42" s="295"/>
    </row>
    <row r="43" spans="1:16" x14ac:dyDescent="0.15">
      <c r="A43" s="250"/>
      <c r="B43" s="246"/>
      <c r="C43" s="246"/>
      <c r="D43" s="246"/>
      <c r="E43" s="246"/>
      <c r="F43" s="246"/>
      <c r="G43" s="246"/>
      <c r="H43" s="246"/>
      <c r="I43" s="246"/>
      <c r="J43" s="246"/>
      <c r="K43" s="246"/>
      <c r="L43" s="306"/>
      <c r="M43" s="273"/>
      <c r="N43" s="246"/>
      <c r="O43" s="295"/>
    </row>
    <row r="44" spans="1:16" x14ac:dyDescent="0.15">
      <c r="A44" s="250"/>
      <c r="B44" s="246"/>
      <c r="C44" s="246"/>
      <c r="D44" s="246"/>
      <c r="E44" s="246"/>
      <c r="F44" s="246"/>
      <c r="G44" s="246"/>
      <c r="H44" s="246"/>
      <c r="I44" s="246"/>
      <c r="J44" s="246"/>
      <c r="K44" s="246"/>
      <c r="L44" s="246"/>
      <c r="M44" s="273"/>
      <c r="N44" s="246"/>
    </row>
    <row r="45" spans="1:16" x14ac:dyDescent="0.15">
      <c r="A45" s="248"/>
      <c r="B45" s="248"/>
      <c r="C45" s="248"/>
      <c r="D45" s="248"/>
      <c r="E45" s="248"/>
      <c r="F45" s="248"/>
      <c r="G45" s="248"/>
      <c r="H45" s="248"/>
      <c r="I45" s="248"/>
      <c r="J45" s="248"/>
      <c r="K45" s="248"/>
      <c r="L45" s="248"/>
      <c r="M45" s="307"/>
      <c r="N45" s="248"/>
      <c r="O45" s="248"/>
      <c r="P45" s="246"/>
    </row>
    <row r="46" spans="1:16" x14ac:dyDescent="0.15">
      <c r="A46" s="308"/>
      <c r="B46" s="308"/>
      <c r="C46" s="308"/>
      <c r="D46" s="308"/>
      <c r="E46" s="308"/>
      <c r="F46" s="308"/>
      <c r="G46" s="308"/>
      <c r="H46" s="308"/>
      <c r="I46" s="308"/>
      <c r="J46" s="308"/>
      <c r="K46" s="308"/>
      <c r="L46" s="308"/>
      <c r="M46" s="308"/>
      <c r="N46" s="308"/>
      <c r="O46" s="308"/>
      <c r="P46" s="246"/>
    </row>
    <row r="47" spans="1:16" ht="17.25" customHeight="1" x14ac:dyDescent="0.15">
      <c r="A47" s="309" t="s">
        <v>501</v>
      </c>
      <c r="B47" s="246"/>
      <c r="C47" s="246"/>
      <c r="D47" s="246"/>
      <c r="E47" s="246"/>
      <c r="F47" s="246"/>
      <c r="G47" s="246"/>
      <c r="H47" s="246"/>
      <c r="I47" s="246"/>
      <c r="J47" s="246"/>
      <c r="K47" s="246"/>
      <c r="L47" s="246"/>
      <c r="M47" s="246"/>
      <c r="N47" s="246"/>
    </row>
    <row r="48" spans="1:16" x14ac:dyDescent="0.15">
      <c r="A48" s="250"/>
      <c r="B48" s="246"/>
      <c r="C48" s="246"/>
      <c r="D48" s="246"/>
      <c r="E48" s="246"/>
      <c r="F48" s="246"/>
      <c r="G48" s="310" t="s">
        <v>502</v>
      </c>
      <c r="H48" s="310"/>
      <c r="I48" s="310"/>
      <c r="J48" s="310"/>
      <c r="K48" s="310"/>
      <c r="L48" s="310"/>
      <c r="M48" s="311"/>
      <c r="N48" s="310"/>
    </row>
    <row r="49" spans="1:14" ht="13.5" customHeight="1" x14ac:dyDescent="0.15">
      <c r="A49" s="250"/>
      <c r="B49" s="246"/>
      <c r="C49" s="246"/>
      <c r="D49" s="246"/>
      <c r="E49" s="246"/>
      <c r="F49" s="246"/>
      <c r="G49" s="312"/>
      <c r="H49" s="313"/>
      <c r="I49" s="1146" t="s">
        <v>468</v>
      </c>
      <c r="J49" s="1148" t="s">
        <v>503</v>
      </c>
      <c r="K49" s="1149"/>
      <c r="L49" s="1149"/>
      <c r="M49" s="1149"/>
      <c r="N49" s="1150"/>
    </row>
    <row r="50" spans="1:14" x14ac:dyDescent="0.15">
      <c r="A50" s="250"/>
      <c r="B50" s="246"/>
      <c r="C50" s="246"/>
      <c r="D50" s="246"/>
      <c r="E50" s="246"/>
      <c r="F50" s="246"/>
      <c r="G50" s="314"/>
      <c r="H50" s="315"/>
      <c r="I50" s="1147"/>
      <c r="J50" s="316" t="s">
        <v>504</v>
      </c>
      <c r="K50" s="317" t="s">
        <v>505</v>
      </c>
      <c r="L50" s="318" t="s">
        <v>506</v>
      </c>
      <c r="M50" s="319" t="s">
        <v>507</v>
      </c>
      <c r="N50" s="320" t="s">
        <v>508</v>
      </c>
    </row>
    <row r="51" spans="1:14" x14ac:dyDescent="0.15">
      <c r="A51" s="250"/>
      <c r="B51" s="246"/>
      <c r="C51" s="246"/>
      <c r="D51" s="246"/>
      <c r="E51" s="246"/>
      <c r="F51" s="246"/>
      <c r="G51" s="312" t="s">
        <v>509</v>
      </c>
      <c r="H51" s="313"/>
      <c r="I51" s="321">
        <v>1635690</v>
      </c>
      <c r="J51" s="322">
        <v>60779</v>
      </c>
      <c r="K51" s="323">
        <v>324.5</v>
      </c>
      <c r="L51" s="324">
        <v>46819</v>
      </c>
      <c r="M51" s="325">
        <v>9.3000000000000007</v>
      </c>
      <c r="N51" s="326">
        <v>315.2</v>
      </c>
    </row>
    <row r="52" spans="1:14" x14ac:dyDescent="0.15">
      <c r="A52" s="250"/>
      <c r="B52" s="246"/>
      <c r="C52" s="246"/>
      <c r="D52" s="246"/>
      <c r="E52" s="246"/>
      <c r="F52" s="246"/>
      <c r="G52" s="327"/>
      <c r="H52" s="328" t="s">
        <v>510</v>
      </c>
      <c r="I52" s="329">
        <v>1371808</v>
      </c>
      <c r="J52" s="330">
        <v>50974</v>
      </c>
      <c r="K52" s="331">
        <v>437.6</v>
      </c>
      <c r="L52" s="332">
        <v>24121</v>
      </c>
      <c r="M52" s="333">
        <v>9.5</v>
      </c>
      <c r="N52" s="334">
        <v>428.1</v>
      </c>
    </row>
    <row r="53" spans="1:14" x14ac:dyDescent="0.15">
      <c r="A53" s="250"/>
      <c r="B53" s="246"/>
      <c r="C53" s="246"/>
      <c r="D53" s="246"/>
      <c r="E53" s="246"/>
      <c r="F53" s="246"/>
      <c r="G53" s="312" t="s">
        <v>511</v>
      </c>
      <c r="H53" s="313"/>
      <c r="I53" s="321">
        <v>582408</v>
      </c>
      <c r="J53" s="322">
        <v>21758</v>
      </c>
      <c r="K53" s="323">
        <v>-64.2</v>
      </c>
      <c r="L53" s="324">
        <v>53270</v>
      </c>
      <c r="M53" s="325">
        <v>13.8</v>
      </c>
      <c r="N53" s="326">
        <v>-78</v>
      </c>
    </row>
    <row r="54" spans="1:14" x14ac:dyDescent="0.15">
      <c r="A54" s="250"/>
      <c r="B54" s="246"/>
      <c r="C54" s="246"/>
      <c r="D54" s="246"/>
      <c r="E54" s="246"/>
      <c r="F54" s="246"/>
      <c r="G54" s="327"/>
      <c r="H54" s="328" t="s">
        <v>510</v>
      </c>
      <c r="I54" s="329">
        <v>433910</v>
      </c>
      <c r="J54" s="330">
        <v>16211</v>
      </c>
      <c r="K54" s="331">
        <v>-68.2</v>
      </c>
      <c r="L54" s="332">
        <v>24316</v>
      </c>
      <c r="M54" s="333">
        <v>0.8</v>
      </c>
      <c r="N54" s="334">
        <v>-69</v>
      </c>
    </row>
    <row r="55" spans="1:14" x14ac:dyDescent="0.15">
      <c r="A55" s="250"/>
      <c r="B55" s="246"/>
      <c r="C55" s="246"/>
      <c r="D55" s="246"/>
      <c r="E55" s="246"/>
      <c r="F55" s="246"/>
      <c r="G55" s="312" t="s">
        <v>512</v>
      </c>
      <c r="H55" s="313"/>
      <c r="I55" s="321">
        <v>819181</v>
      </c>
      <c r="J55" s="322">
        <v>30980</v>
      </c>
      <c r="K55" s="323">
        <v>42.4</v>
      </c>
      <c r="L55" s="324">
        <v>53292</v>
      </c>
      <c r="M55" s="325">
        <v>0</v>
      </c>
      <c r="N55" s="326">
        <v>42.4</v>
      </c>
    </row>
    <row r="56" spans="1:14" x14ac:dyDescent="0.15">
      <c r="A56" s="250"/>
      <c r="B56" s="246"/>
      <c r="C56" s="246"/>
      <c r="D56" s="246"/>
      <c r="E56" s="246"/>
      <c r="F56" s="246"/>
      <c r="G56" s="327"/>
      <c r="H56" s="328" t="s">
        <v>510</v>
      </c>
      <c r="I56" s="329">
        <v>673836</v>
      </c>
      <c r="J56" s="330">
        <v>25484</v>
      </c>
      <c r="K56" s="331">
        <v>57.2</v>
      </c>
      <c r="L56" s="332">
        <v>28900</v>
      </c>
      <c r="M56" s="333">
        <v>18.899999999999999</v>
      </c>
      <c r="N56" s="334">
        <v>38.299999999999997</v>
      </c>
    </row>
    <row r="57" spans="1:14" x14ac:dyDescent="0.15">
      <c r="A57" s="250"/>
      <c r="B57" s="246"/>
      <c r="C57" s="246"/>
      <c r="D57" s="246"/>
      <c r="E57" s="246"/>
      <c r="F57" s="246"/>
      <c r="G57" s="312" t="s">
        <v>513</v>
      </c>
      <c r="H57" s="313"/>
      <c r="I57" s="321">
        <v>1045450</v>
      </c>
      <c r="J57" s="322">
        <v>40194</v>
      </c>
      <c r="K57" s="323">
        <v>29.7</v>
      </c>
      <c r="L57" s="324">
        <v>49919</v>
      </c>
      <c r="M57" s="325">
        <v>-6.3</v>
      </c>
      <c r="N57" s="326">
        <v>36</v>
      </c>
    </row>
    <row r="58" spans="1:14" x14ac:dyDescent="0.15">
      <c r="A58" s="250"/>
      <c r="B58" s="246"/>
      <c r="C58" s="246"/>
      <c r="D58" s="246"/>
      <c r="E58" s="246"/>
      <c r="F58" s="246"/>
      <c r="G58" s="327"/>
      <c r="H58" s="328" t="s">
        <v>510</v>
      </c>
      <c r="I58" s="329">
        <v>638007</v>
      </c>
      <c r="J58" s="330">
        <v>24529</v>
      </c>
      <c r="K58" s="331">
        <v>-3.7</v>
      </c>
      <c r="L58" s="332">
        <v>26398</v>
      </c>
      <c r="M58" s="333">
        <v>-8.6999999999999993</v>
      </c>
      <c r="N58" s="334">
        <v>5</v>
      </c>
    </row>
    <row r="59" spans="1:14" x14ac:dyDescent="0.15">
      <c r="A59" s="250"/>
      <c r="B59" s="246"/>
      <c r="C59" s="246"/>
      <c r="D59" s="246"/>
      <c r="E59" s="246"/>
      <c r="F59" s="246"/>
      <c r="G59" s="312" t="s">
        <v>514</v>
      </c>
      <c r="H59" s="313"/>
      <c r="I59" s="321">
        <v>790454</v>
      </c>
      <c r="J59" s="322">
        <v>30777</v>
      </c>
      <c r="K59" s="323">
        <v>-23.4</v>
      </c>
      <c r="L59" s="324">
        <v>47738</v>
      </c>
      <c r="M59" s="325">
        <v>-4.4000000000000004</v>
      </c>
      <c r="N59" s="326">
        <v>-19</v>
      </c>
    </row>
    <row r="60" spans="1:14" x14ac:dyDescent="0.15">
      <c r="A60" s="250"/>
      <c r="B60" s="246"/>
      <c r="C60" s="246"/>
      <c r="D60" s="246"/>
      <c r="E60" s="246"/>
      <c r="F60" s="246"/>
      <c r="G60" s="327"/>
      <c r="H60" s="328" t="s">
        <v>510</v>
      </c>
      <c r="I60" s="335">
        <v>546111</v>
      </c>
      <c r="J60" s="330">
        <v>21264</v>
      </c>
      <c r="K60" s="331">
        <v>-13.3</v>
      </c>
      <c r="L60" s="332">
        <v>24937</v>
      </c>
      <c r="M60" s="333">
        <v>-5.5</v>
      </c>
      <c r="N60" s="334">
        <v>-7.8</v>
      </c>
    </row>
    <row r="61" spans="1:14" x14ac:dyDescent="0.15">
      <c r="A61" s="250"/>
      <c r="B61" s="246"/>
      <c r="C61" s="246"/>
      <c r="D61" s="246"/>
      <c r="E61" s="246"/>
      <c r="F61" s="246"/>
      <c r="G61" s="312" t="s">
        <v>515</v>
      </c>
      <c r="H61" s="336"/>
      <c r="I61" s="337">
        <v>974637</v>
      </c>
      <c r="J61" s="338">
        <v>36898</v>
      </c>
      <c r="K61" s="339">
        <v>61.8</v>
      </c>
      <c r="L61" s="340">
        <v>50208</v>
      </c>
      <c r="M61" s="341">
        <v>2.5</v>
      </c>
      <c r="N61" s="326">
        <v>59.3</v>
      </c>
    </row>
    <row r="62" spans="1:14" x14ac:dyDescent="0.15">
      <c r="A62" s="250"/>
      <c r="B62" s="246"/>
      <c r="C62" s="246"/>
      <c r="D62" s="246"/>
      <c r="E62" s="246"/>
      <c r="F62" s="246"/>
      <c r="G62" s="327"/>
      <c r="H62" s="328" t="s">
        <v>510</v>
      </c>
      <c r="I62" s="329">
        <v>732734</v>
      </c>
      <c r="J62" s="330">
        <v>27692</v>
      </c>
      <c r="K62" s="331">
        <v>81.900000000000006</v>
      </c>
      <c r="L62" s="332">
        <v>25734</v>
      </c>
      <c r="M62" s="333">
        <v>3</v>
      </c>
      <c r="N62" s="334">
        <v>78.900000000000006</v>
      </c>
    </row>
    <row r="63" spans="1:14" x14ac:dyDescent="0.15">
      <c r="A63" s="250"/>
      <c r="B63" s="246"/>
      <c r="C63" s="246"/>
      <c r="D63" s="246"/>
      <c r="E63" s="246"/>
      <c r="F63" s="246"/>
      <c r="G63" s="246"/>
      <c r="H63" s="246"/>
      <c r="I63" s="246"/>
      <c r="J63" s="246"/>
      <c r="K63" s="246"/>
      <c r="L63" s="246"/>
      <c r="M63" s="246"/>
      <c r="N63" s="246"/>
    </row>
    <row r="64" spans="1:14" x14ac:dyDescent="0.15">
      <c r="A64" s="250"/>
      <c r="B64" s="246"/>
      <c r="C64" s="246"/>
      <c r="D64" s="246"/>
      <c r="E64" s="246"/>
      <c r="F64" s="246"/>
      <c r="G64" s="246"/>
      <c r="H64" s="246"/>
      <c r="I64" s="246"/>
      <c r="J64" s="246"/>
      <c r="K64" s="246"/>
      <c r="L64" s="246"/>
      <c r="M64" s="246"/>
      <c r="N64" s="246"/>
    </row>
    <row r="65" spans="1:16" x14ac:dyDescent="0.15">
      <c r="A65" s="250"/>
      <c r="B65" s="246"/>
      <c r="C65" s="246"/>
      <c r="D65" s="246"/>
      <c r="E65" s="246"/>
      <c r="F65" s="246"/>
      <c r="G65" s="246"/>
      <c r="H65" s="246"/>
      <c r="I65" s="246"/>
      <c r="J65" s="246"/>
      <c r="K65" s="246"/>
      <c r="L65" s="246"/>
      <c r="M65" s="246"/>
      <c r="N65" s="246"/>
    </row>
    <row r="66" spans="1:16" x14ac:dyDescent="0.15">
      <c r="A66" s="342"/>
      <c r="B66" s="308"/>
      <c r="C66" s="308"/>
      <c r="D66" s="308"/>
      <c r="E66" s="308"/>
      <c r="F66" s="308"/>
      <c r="G66" s="308"/>
      <c r="H66" s="308"/>
      <c r="I66" s="308"/>
      <c r="J66" s="308"/>
      <c r="K66" s="308"/>
      <c r="L66" s="308"/>
      <c r="M66" s="308"/>
      <c r="N66" s="308"/>
      <c r="O66" s="343"/>
    </row>
    <row r="67" spans="1:16" ht="13.5" hidden="1" customHeight="1" x14ac:dyDescent="0.15">
      <c r="G67" s="246"/>
      <c r="H67" s="246"/>
      <c r="I67" s="246"/>
      <c r="J67" s="246"/>
      <c r="K67" s="246"/>
      <c r="L67" s="246"/>
      <c r="M67" s="246"/>
      <c r="N67" s="246"/>
      <c r="O67" s="246"/>
      <c r="P67" s="246"/>
    </row>
    <row r="68" spans="1:16" ht="13.5" hidden="1" customHeight="1" x14ac:dyDescent="0.15">
      <c r="G68" s="246"/>
      <c r="H68" s="246"/>
      <c r="I68" s="246"/>
      <c r="J68" s="246"/>
      <c r="K68" s="246"/>
      <c r="L68" s="246"/>
      <c r="M68" s="246"/>
      <c r="N68" s="246"/>
    </row>
    <row r="69" spans="1:16" ht="13.5" hidden="1" customHeight="1" x14ac:dyDescent="0.15">
      <c r="G69" s="246"/>
      <c r="H69" s="246"/>
      <c r="I69" s="246"/>
      <c r="J69" s="246"/>
      <c r="K69" s="246"/>
      <c r="L69" s="246"/>
      <c r="M69" s="246"/>
      <c r="N69" s="246"/>
    </row>
    <row r="70" spans="1:16" hidden="1" x14ac:dyDescent="0.15">
      <c r="G70" s="246"/>
      <c r="H70" s="246"/>
      <c r="I70" s="246"/>
      <c r="J70" s="246"/>
      <c r="K70" s="246"/>
      <c r="L70" s="246"/>
      <c r="M70" s="246"/>
      <c r="N70" s="246"/>
    </row>
    <row r="71" spans="1:16" hidden="1" x14ac:dyDescent="0.15">
      <c r="G71" s="246"/>
      <c r="H71" s="246"/>
      <c r="I71" s="246"/>
      <c r="J71" s="246"/>
      <c r="K71" s="246"/>
      <c r="L71" s="246"/>
      <c r="M71" s="246"/>
      <c r="N71" s="246"/>
    </row>
    <row r="72" spans="1:16" hidden="1" x14ac:dyDescent="0.15">
      <c r="G72" s="246"/>
      <c r="H72" s="246"/>
      <c r="I72" s="246"/>
      <c r="J72" s="246"/>
      <c r="K72" s="246"/>
      <c r="L72" s="246"/>
      <c r="M72" s="246"/>
      <c r="N72" s="246"/>
    </row>
    <row r="73" spans="1:16" hidden="1" x14ac:dyDescent="0.15">
      <c r="G73" s="246"/>
      <c r="H73" s="246"/>
      <c r="I73" s="246"/>
      <c r="J73" s="246"/>
      <c r="K73" s="246"/>
      <c r="L73" s="246"/>
      <c r="M73" s="246"/>
      <c r="N73" s="246"/>
    </row>
    <row r="74" spans="1:16" hidden="1" x14ac:dyDescent="0.15"/>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70" zoomScaleNormal="70" zoomScaleSheetLayoutView="55"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B2" s="243"/>
      <c r="T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34:34" x14ac:dyDescent="0.15">
      <c r="AH17" s="243"/>
    </row>
    <row r="18" spans="34:34" x14ac:dyDescent="0.15"/>
    <row r="19" spans="34:34" x14ac:dyDescent="0.15"/>
    <row r="20" spans="34:34" x14ac:dyDescent="0.15">
      <c r="AH20" s="243"/>
    </row>
    <row r="21" spans="34:34" x14ac:dyDescent="0.15">
      <c r="AH21" s="243"/>
    </row>
    <row r="22" spans="34:34" x14ac:dyDescent="0.15"/>
    <row r="23" spans="34:34" x14ac:dyDescent="0.15"/>
    <row r="24" spans="34:34" x14ac:dyDescent="0.15"/>
    <row r="25" spans="34:34" x14ac:dyDescent="0.15"/>
    <row r="26" spans="34:34" x14ac:dyDescent="0.15"/>
    <row r="27" spans="34:34" x14ac:dyDescent="0.15"/>
    <row r="28" spans="34:34" x14ac:dyDescent="0.15">
      <c r="AH28" s="243"/>
    </row>
    <row r="29" spans="34:34" x14ac:dyDescent="0.15"/>
    <row r="30" spans="34:34" x14ac:dyDescent="0.15"/>
    <row r="31" spans="34:34" x14ac:dyDescent="0.15"/>
    <row r="32" spans="34:34" x14ac:dyDescent="0.15"/>
    <row r="33" spans="2:34" x14ac:dyDescent="0.15">
      <c r="B33" s="243"/>
      <c r="G33" s="243"/>
      <c r="I33" s="243"/>
    </row>
    <row r="34" spans="2:34" x14ac:dyDescent="0.15">
      <c r="C34" s="243"/>
      <c r="P34" s="243"/>
      <c r="R34" s="243"/>
      <c r="U34" s="243"/>
    </row>
    <row r="35" spans="2:34" x14ac:dyDescent="0.15">
      <c r="D35" s="243"/>
      <c r="E35" s="243"/>
      <c r="T35" s="243"/>
      <c r="W35" s="243"/>
      <c r="AC35" s="243"/>
      <c r="AD35" s="243"/>
      <c r="AE35" s="243"/>
      <c r="AF35" s="243"/>
      <c r="AG35" s="243"/>
      <c r="AH35" s="243"/>
    </row>
    <row r="36" spans="2:34" x14ac:dyDescent="0.15">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U40" s="243"/>
    </row>
    <row r="41" spans="2:34" x14ac:dyDescent="0.15">
      <c r="R41" s="243"/>
    </row>
    <row r="42" spans="2:34" x14ac:dyDescent="0.15">
      <c r="T42" s="243"/>
      <c r="W42" s="243"/>
    </row>
    <row r="43" spans="2:34" x14ac:dyDescent="0.15">
      <c r="Q43" s="243"/>
      <c r="S43" s="243"/>
      <c r="V43" s="243"/>
      <c r="X43" s="243"/>
      <c r="Y43" s="243"/>
      <c r="Z43" s="243"/>
      <c r="AA43" s="243"/>
      <c r="AB43" s="243"/>
      <c r="AC43" s="243"/>
      <c r="AD43" s="243"/>
      <c r="AE43" s="243"/>
      <c r="AF43" s="243"/>
      <c r="AG43" s="243"/>
      <c r="AH43" s="243"/>
    </row>
    <row r="44" spans="2:34" x14ac:dyDescent="0.15">
      <c r="AH44" s="243"/>
    </row>
    <row r="45" spans="2:34" x14ac:dyDescent="0.15"/>
    <row r="46" spans="2:34" x14ac:dyDescent="0.15"/>
    <row r="47" spans="2:34" x14ac:dyDescent="0.15"/>
    <row r="48" spans="2:34" x14ac:dyDescent="0.15">
      <c r="AG48" s="243"/>
      <c r="AH48" s="243"/>
    </row>
    <row r="49" spans="29:34" x14ac:dyDescent="0.15">
      <c r="AH49" s="243"/>
    </row>
    <row r="50" spans="29:34" x14ac:dyDescent="0.15">
      <c r="AH50" s="243"/>
    </row>
    <row r="51" spans="29:34" x14ac:dyDescent="0.15">
      <c r="AC51" s="243"/>
      <c r="AD51" s="243"/>
      <c r="AE51" s="243"/>
      <c r="AF51" s="243"/>
      <c r="AG51" s="243"/>
      <c r="AH51" s="243"/>
    </row>
    <row r="52" spans="29:34" x14ac:dyDescent="0.15"/>
    <row r="53" spans="29:34" x14ac:dyDescent="0.15"/>
    <row r="54" spans="29:34" x14ac:dyDescent="0.15">
      <c r="AH54" s="243"/>
    </row>
    <row r="55" spans="29:34" x14ac:dyDescent="0.15"/>
    <row r="56" spans="29:34" x14ac:dyDescent="0.15"/>
    <row r="57" spans="29:34" x14ac:dyDescent="0.15"/>
    <row r="58" spans="29:34" x14ac:dyDescent="0.15">
      <c r="AH58" s="243"/>
    </row>
    <row r="59" spans="29:34" x14ac:dyDescent="0.15"/>
    <row r="60" spans="29:34" x14ac:dyDescent="0.15"/>
    <row r="61" spans="29:34" x14ac:dyDescent="0.15"/>
    <row r="62" spans="29:34" x14ac:dyDescent="0.15"/>
    <row r="63" spans="29:34" x14ac:dyDescent="0.15">
      <c r="AH63" s="243"/>
    </row>
    <row r="64" spans="29:34" x14ac:dyDescent="0.15">
      <c r="AG64" s="243"/>
      <c r="AH64" s="243"/>
    </row>
    <row r="65" spans="32:34" x14ac:dyDescent="0.15"/>
    <row r="66" spans="32:34" x14ac:dyDescent="0.15"/>
    <row r="67" spans="32:34" x14ac:dyDescent="0.15"/>
    <row r="68" spans="32:34" x14ac:dyDescent="0.15"/>
    <row r="69" spans="32:34" x14ac:dyDescent="0.15">
      <c r="AF69" s="243"/>
      <c r="AG69" s="243"/>
      <c r="AH69" s="243"/>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3"/>
    </row>
    <row r="83" spans="25:34" x14ac:dyDescent="0.15">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3"/>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80" zoomScaleNormal="80" zoomScaleSheetLayoutView="55"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x14ac:dyDescent="0.15">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x14ac:dyDescent="0.15">
      <c r="B2" s="243"/>
      <c r="T2" s="243"/>
    </row>
    <row r="3" spans="1: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x14ac:dyDescent="0.15"/>
    <row r="5" spans="1:34" x14ac:dyDescent="0.15"/>
    <row r="6" spans="1:34" x14ac:dyDescent="0.15"/>
    <row r="7" spans="1:34" x14ac:dyDescent="0.15"/>
    <row r="8" spans="1:34" x14ac:dyDescent="0.15"/>
    <row r="9" spans="1:34" x14ac:dyDescent="0.15">
      <c r="AH9" s="243"/>
    </row>
    <row r="10" spans="1:34" x14ac:dyDescent="0.15"/>
    <row r="11" spans="1:34" x14ac:dyDescent="0.15"/>
    <row r="12" spans="1:34" x14ac:dyDescent="0.15"/>
    <row r="13" spans="1:34" x14ac:dyDescent="0.15"/>
    <row r="14" spans="1:34" x14ac:dyDescent="0.15"/>
    <row r="15" spans="1:34" x14ac:dyDescent="0.15"/>
    <row r="16" spans="1:34" x14ac:dyDescent="0.15"/>
    <row r="17" spans="34:34" x14ac:dyDescent="0.15">
      <c r="AH17" s="243"/>
    </row>
    <row r="18" spans="34:34" x14ac:dyDescent="0.15"/>
    <row r="19" spans="34:34" x14ac:dyDescent="0.15"/>
    <row r="20" spans="34:34" x14ac:dyDescent="0.15">
      <c r="AH20" s="243"/>
    </row>
    <row r="21" spans="34:34" x14ac:dyDescent="0.15">
      <c r="AH21" s="243"/>
    </row>
    <row r="22" spans="34:34" x14ac:dyDescent="0.15"/>
    <row r="23" spans="34:34" x14ac:dyDescent="0.15"/>
    <row r="24" spans="34:34" x14ac:dyDescent="0.15"/>
    <row r="25" spans="34:34" x14ac:dyDescent="0.15"/>
    <row r="26" spans="34:34" x14ac:dyDescent="0.15"/>
    <row r="27" spans="34:34" x14ac:dyDescent="0.15"/>
    <row r="28" spans="34:34" x14ac:dyDescent="0.15">
      <c r="AH28" s="243"/>
    </row>
    <row r="29" spans="34:34" x14ac:dyDescent="0.15"/>
    <row r="30" spans="34:34" x14ac:dyDescent="0.15"/>
    <row r="31" spans="34:34" x14ac:dyDescent="0.15"/>
    <row r="32" spans="34:34" x14ac:dyDescent="0.15"/>
    <row r="33" spans="2:34" x14ac:dyDescent="0.15">
      <c r="B33" s="243"/>
      <c r="G33" s="243"/>
      <c r="I33" s="243"/>
    </row>
    <row r="34" spans="2:34" x14ac:dyDescent="0.15">
      <c r="C34" s="243"/>
      <c r="P34" s="243"/>
      <c r="R34" s="243"/>
      <c r="U34" s="243"/>
    </row>
    <row r="35" spans="2:34" x14ac:dyDescent="0.15">
      <c r="D35" s="243"/>
      <c r="E35" s="243"/>
      <c r="T35" s="243"/>
      <c r="W35" s="243"/>
      <c r="AC35" s="243"/>
      <c r="AD35" s="243"/>
      <c r="AE35" s="243"/>
      <c r="AF35" s="243"/>
      <c r="AG35" s="243"/>
      <c r="AH35" s="243"/>
    </row>
    <row r="36" spans="2:34" x14ac:dyDescent="0.15">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U40" s="243"/>
    </row>
    <row r="41" spans="2:34" x14ac:dyDescent="0.15">
      <c r="R41" s="243"/>
    </row>
    <row r="42" spans="2:34" x14ac:dyDescent="0.15">
      <c r="T42" s="243"/>
      <c r="W42" s="243"/>
    </row>
    <row r="43" spans="2:34" x14ac:dyDescent="0.15">
      <c r="Q43" s="243"/>
      <c r="S43" s="243"/>
      <c r="V43" s="243"/>
      <c r="X43" s="243"/>
      <c r="Y43" s="243"/>
      <c r="Z43" s="243"/>
      <c r="AA43" s="243"/>
      <c r="AB43" s="243"/>
      <c r="AC43" s="243"/>
      <c r="AD43" s="243"/>
      <c r="AE43" s="243"/>
      <c r="AF43" s="243"/>
      <c r="AG43" s="243"/>
      <c r="AH43" s="243"/>
    </row>
    <row r="44" spans="2:34" x14ac:dyDescent="0.15">
      <c r="AH44" s="243"/>
    </row>
    <row r="45" spans="2:34" x14ac:dyDescent="0.15"/>
    <row r="46" spans="2:34" x14ac:dyDescent="0.15"/>
    <row r="47" spans="2:34" x14ac:dyDescent="0.15"/>
    <row r="48" spans="2:34" x14ac:dyDescent="0.15">
      <c r="AG48" s="243"/>
      <c r="AH48" s="243"/>
    </row>
    <row r="49" spans="29:34" x14ac:dyDescent="0.15">
      <c r="AH49" s="243"/>
    </row>
    <row r="50" spans="29:34" x14ac:dyDescent="0.15">
      <c r="AH50" s="243"/>
    </row>
    <row r="51" spans="29:34" x14ac:dyDescent="0.15">
      <c r="AC51" s="243"/>
      <c r="AD51" s="243"/>
      <c r="AE51" s="243"/>
      <c r="AF51" s="243"/>
      <c r="AG51" s="243"/>
      <c r="AH51" s="243"/>
    </row>
    <row r="52" spans="29:34" x14ac:dyDescent="0.15"/>
    <row r="53" spans="29:34" x14ac:dyDescent="0.15"/>
    <row r="54" spans="29:34" x14ac:dyDescent="0.15">
      <c r="AH54" s="243"/>
    </row>
    <row r="55" spans="29:34" x14ac:dyDescent="0.15"/>
    <row r="56" spans="29:34" x14ac:dyDescent="0.15"/>
    <row r="57" spans="29:34" x14ac:dyDescent="0.15"/>
    <row r="58" spans="29:34" x14ac:dyDescent="0.15">
      <c r="AH58" s="243"/>
    </row>
    <row r="59" spans="29:34" x14ac:dyDescent="0.15"/>
    <row r="60" spans="29:34" x14ac:dyDescent="0.15"/>
    <row r="61" spans="29:34" x14ac:dyDescent="0.15"/>
    <row r="62" spans="29:34" x14ac:dyDescent="0.15"/>
    <row r="63" spans="29:34" x14ac:dyDescent="0.15">
      <c r="AH63" s="243"/>
    </row>
    <row r="64" spans="29:34" x14ac:dyDescent="0.15">
      <c r="AG64" s="243"/>
      <c r="AH64" s="243"/>
    </row>
    <row r="65" spans="32:34" x14ac:dyDescent="0.15"/>
    <row r="66" spans="32:34" x14ac:dyDescent="0.15"/>
    <row r="67" spans="32:34" x14ac:dyDescent="0.15"/>
    <row r="68" spans="32:34" x14ac:dyDescent="0.15"/>
    <row r="69" spans="32:34" x14ac:dyDescent="0.15">
      <c r="AF69" s="243"/>
      <c r="AG69" s="243"/>
      <c r="AH69" s="243"/>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3"/>
    </row>
    <row r="83" spans="25:34" x14ac:dyDescent="0.15">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3"/>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60" zoomScaleNormal="6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517</v>
      </c>
      <c r="G46" s="8" t="s">
        <v>518</v>
      </c>
      <c r="H46" s="8" t="s">
        <v>519</v>
      </c>
      <c r="I46" s="8" t="s">
        <v>520</v>
      </c>
      <c r="J46" s="9" t="s">
        <v>521</v>
      </c>
    </row>
    <row r="47" spans="2:10" ht="57.75" customHeight="1" x14ac:dyDescent="0.15">
      <c r="B47" s="10"/>
      <c r="C47" s="1171" t="s">
        <v>3</v>
      </c>
      <c r="D47" s="1171"/>
      <c r="E47" s="1172"/>
      <c r="F47" s="11">
        <v>5.48</v>
      </c>
      <c r="G47" s="12">
        <v>9.11</v>
      </c>
      <c r="H47" s="12">
        <v>9.18</v>
      </c>
      <c r="I47" s="12">
        <v>13.45</v>
      </c>
      <c r="J47" s="13">
        <v>14.5</v>
      </c>
    </row>
    <row r="48" spans="2:10" ht="57.75" customHeight="1" x14ac:dyDescent="0.15">
      <c r="B48" s="14"/>
      <c r="C48" s="1173" t="s">
        <v>4</v>
      </c>
      <c r="D48" s="1173"/>
      <c r="E48" s="1174"/>
      <c r="F48" s="15">
        <v>4.78</v>
      </c>
      <c r="G48" s="16">
        <v>8.44</v>
      </c>
      <c r="H48" s="16">
        <v>6.81</v>
      </c>
      <c r="I48" s="16">
        <v>8.35</v>
      </c>
      <c r="J48" s="17">
        <v>7.65</v>
      </c>
    </row>
    <row r="49" spans="2:10" ht="57.75" customHeight="1" thickBot="1" x14ac:dyDescent="0.2">
      <c r="B49" s="18"/>
      <c r="C49" s="1175" t="s">
        <v>5</v>
      </c>
      <c r="D49" s="1175"/>
      <c r="E49" s="1176"/>
      <c r="F49" s="19">
        <v>1.84</v>
      </c>
      <c r="G49" s="20">
        <v>7.32</v>
      </c>
      <c r="H49" s="20" t="s">
        <v>522</v>
      </c>
      <c r="I49" s="20">
        <v>6.18</v>
      </c>
      <c r="J49" s="21">
        <v>0.12</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60" zoomScaleNormal="6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517</v>
      </c>
      <c r="G33" s="29" t="s">
        <v>518</v>
      </c>
      <c r="H33" s="29" t="s">
        <v>519</v>
      </c>
      <c r="I33" s="29" t="s">
        <v>520</v>
      </c>
      <c r="J33" s="30" t="s">
        <v>521</v>
      </c>
      <c r="K33" s="22"/>
      <c r="L33" s="22"/>
      <c r="M33" s="22"/>
      <c r="N33" s="22"/>
      <c r="O33" s="22"/>
      <c r="P33" s="22"/>
    </row>
    <row r="34" spans="1:16" ht="39" customHeight="1" x14ac:dyDescent="0.15">
      <c r="A34" s="22"/>
      <c r="B34" s="31"/>
      <c r="C34" s="1183" t="s">
        <v>523</v>
      </c>
      <c r="D34" s="1183"/>
      <c r="E34" s="1184"/>
      <c r="F34" s="32">
        <v>4.7699999999999996</v>
      </c>
      <c r="G34" s="33">
        <v>8.43</v>
      </c>
      <c r="H34" s="33">
        <v>6.8</v>
      </c>
      <c r="I34" s="33">
        <v>8.34</v>
      </c>
      <c r="J34" s="34">
        <v>7.64</v>
      </c>
      <c r="K34" s="22"/>
      <c r="L34" s="22"/>
      <c r="M34" s="22"/>
      <c r="N34" s="22"/>
      <c r="O34" s="22"/>
      <c r="P34" s="22"/>
    </row>
    <row r="35" spans="1:16" ht="39" customHeight="1" x14ac:dyDescent="0.15">
      <c r="A35" s="22"/>
      <c r="B35" s="35"/>
      <c r="C35" s="1177" t="s">
        <v>524</v>
      </c>
      <c r="D35" s="1178"/>
      <c r="E35" s="1179"/>
      <c r="F35" s="36">
        <v>2.77</v>
      </c>
      <c r="G35" s="37">
        <v>5.43</v>
      </c>
      <c r="H35" s="37">
        <v>8.2899999999999991</v>
      </c>
      <c r="I35" s="37">
        <v>8.0399999999999991</v>
      </c>
      <c r="J35" s="38">
        <v>7.53</v>
      </c>
      <c r="K35" s="22"/>
      <c r="L35" s="22"/>
      <c r="M35" s="22"/>
      <c r="N35" s="22"/>
      <c r="O35" s="22"/>
      <c r="P35" s="22"/>
    </row>
    <row r="36" spans="1:16" ht="39" customHeight="1" x14ac:dyDescent="0.15">
      <c r="A36" s="22"/>
      <c r="B36" s="35"/>
      <c r="C36" s="1177" t="s">
        <v>525</v>
      </c>
      <c r="D36" s="1178"/>
      <c r="E36" s="1179"/>
      <c r="F36" s="36">
        <v>4.2</v>
      </c>
      <c r="G36" s="37">
        <v>5.16</v>
      </c>
      <c r="H36" s="37">
        <v>3.73</v>
      </c>
      <c r="I36" s="37">
        <v>3.82</v>
      </c>
      <c r="J36" s="38">
        <v>5.52</v>
      </c>
      <c r="K36" s="22"/>
      <c r="L36" s="22"/>
      <c r="M36" s="22"/>
      <c r="N36" s="22"/>
      <c r="O36" s="22"/>
      <c r="P36" s="22"/>
    </row>
    <row r="37" spans="1:16" ht="39" customHeight="1" x14ac:dyDescent="0.15">
      <c r="A37" s="22"/>
      <c r="B37" s="35"/>
      <c r="C37" s="1177" t="s">
        <v>526</v>
      </c>
      <c r="D37" s="1178"/>
      <c r="E37" s="1179"/>
      <c r="F37" s="36">
        <v>1.28</v>
      </c>
      <c r="G37" s="37">
        <v>0.68</v>
      </c>
      <c r="H37" s="37">
        <v>0.81</v>
      </c>
      <c r="I37" s="37">
        <v>1.78</v>
      </c>
      <c r="J37" s="38">
        <v>1.95</v>
      </c>
      <c r="K37" s="22"/>
      <c r="L37" s="22"/>
      <c r="M37" s="22"/>
      <c r="N37" s="22"/>
      <c r="O37" s="22"/>
      <c r="P37" s="22"/>
    </row>
    <row r="38" spans="1:16" ht="39" customHeight="1" x14ac:dyDescent="0.15">
      <c r="A38" s="22"/>
      <c r="B38" s="35"/>
      <c r="C38" s="1177" t="s">
        <v>527</v>
      </c>
      <c r="D38" s="1178"/>
      <c r="E38" s="1179"/>
      <c r="F38" s="36">
        <v>0.82</v>
      </c>
      <c r="G38" s="37">
        <v>0.92</v>
      </c>
      <c r="H38" s="37">
        <v>0.87</v>
      </c>
      <c r="I38" s="37">
        <v>0.82</v>
      </c>
      <c r="J38" s="38">
        <v>1.01</v>
      </c>
      <c r="K38" s="22"/>
      <c r="L38" s="22"/>
      <c r="M38" s="22"/>
      <c r="N38" s="22"/>
      <c r="O38" s="22"/>
      <c r="P38" s="22"/>
    </row>
    <row r="39" spans="1:16" ht="39" customHeight="1" x14ac:dyDescent="0.15">
      <c r="A39" s="22"/>
      <c r="B39" s="35"/>
      <c r="C39" s="1177" t="s">
        <v>528</v>
      </c>
      <c r="D39" s="1178"/>
      <c r="E39" s="1179"/>
      <c r="F39" s="36">
        <v>0.05</v>
      </c>
      <c r="G39" s="37">
        <v>0.14000000000000001</v>
      </c>
      <c r="H39" s="37">
        <v>0.09</v>
      </c>
      <c r="I39" s="37">
        <v>0.23</v>
      </c>
      <c r="J39" s="38">
        <v>0.94</v>
      </c>
      <c r="K39" s="22"/>
      <c r="L39" s="22"/>
      <c r="M39" s="22"/>
      <c r="N39" s="22"/>
      <c r="O39" s="22"/>
      <c r="P39" s="22"/>
    </row>
    <row r="40" spans="1:16" ht="39" customHeight="1" x14ac:dyDescent="0.15">
      <c r="A40" s="22"/>
      <c r="B40" s="35"/>
      <c r="C40" s="1177" t="s">
        <v>529</v>
      </c>
      <c r="D40" s="1178"/>
      <c r="E40" s="1179"/>
      <c r="F40" s="36">
        <v>0.06</v>
      </c>
      <c r="G40" s="37" t="s">
        <v>530</v>
      </c>
      <c r="H40" s="37">
        <v>0.26</v>
      </c>
      <c r="I40" s="37">
        <v>0.11</v>
      </c>
      <c r="J40" s="38">
        <v>0.1</v>
      </c>
      <c r="K40" s="22"/>
      <c r="L40" s="22"/>
      <c r="M40" s="22"/>
      <c r="N40" s="22"/>
      <c r="O40" s="22"/>
      <c r="P40" s="22"/>
    </row>
    <row r="41" spans="1:16" ht="39" customHeight="1" x14ac:dyDescent="0.15">
      <c r="A41" s="22"/>
      <c r="B41" s="35"/>
      <c r="C41" s="1177" t="s">
        <v>531</v>
      </c>
      <c r="D41" s="1178"/>
      <c r="E41" s="1179"/>
      <c r="F41" s="36">
        <v>0.03</v>
      </c>
      <c r="G41" s="37">
        <v>0.06</v>
      </c>
      <c r="H41" s="37">
        <v>0.08</v>
      </c>
      <c r="I41" s="37">
        <v>0.05</v>
      </c>
      <c r="J41" s="38">
        <v>0.03</v>
      </c>
      <c r="K41" s="22"/>
      <c r="L41" s="22"/>
      <c r="M41" s="22"/>
      <c r="N41" s="22"/>
      <c r="O41" s="22"/>
      <c r="P41" s="22"/>
    </row>
    <row r="42" spans="1:16" ht="39" customHeight="1" x14ac:dyDescent="0.15">
      <c r="A42" s="22"/>
      <c r="B42" s="39"/>
      <c r="C42" s="1177" t="s">
        <v>532</v>
      </c>
      <c r="D42" s="1178"/>
      <c r="E42" s="1179"/>
      <c r="F42" s="36" t="s">
        <v>477</v>
      </c>
      <c r="G42" s="37" t="s">
        <v>477</v>
      </c>
      <c r="H42" s="37" t="s">
        <v>477</v>
      </c>
      <c r="I42" s="37" t="s">
        <v>477</v>
      </c>
      <c r="J42" s="38" t="s">
        <v>477</v>
      </c>
      <c r="K42" s="22"/>
      <c r="L42" s="22"/>
      <c r="M42" s="22"/>
      <c r="N42" s="22"/>
      <c r="O42" s="22"/>
      <c r="P42" s="22"/>
    </row>
    <row r="43" spans="1:16" ht="39" customHeight="1" thickBot="1" x14ac:dyDescent="0.2">
      <c r="A43" s="22"/>
      <c r="B43" s="40"/>
      <c r="C43" s="1180" t="s">
        <v>533</v>
      </c>
      <c r="D43" s="1181"/>
      <c r="E43" s="1182"/>
      <c r="F43" s="41">
        <v>0</v>
      </c>
      <c r="G43" s="42">
        <v>0</v>
      </c>
      <c r="H43" s="42">
        <v>0</v>
      </c>
      <c r="I43" s="42">
        <v>0</v>
      </c>
      <c r="J43" s="43" t="s">
        <v>477</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517</v>
      </c>
      <c r="L44" s="56" t="s">
        <v>518</v>
      </c>
      <c r="M44" s="56" t="s">
        <v>519</v>
      </c>
      <c r="N44" s="56" t="s">
        <v>520</v>
      </c>
      <c r="O44" s="57" t="s">
        <v>521</v>
      </c>
      <c r="P44" s="48"/>
      <c r="Q44" s="48"/>
      <c r="R44" s="48"/>
      <c r="S44" s="48"/>
      <c r="T44" s="48"/>
      <c r="U44" s="48"/>
    </row>
    <row r="45" spans="1:21" ht="30.75" customHeight="1" x14ac:dyDescent="0.15">
      <c r="A45" s="48"/>
      <c r="B45" s="1193" t="s">
        <v>11</v>
      </c>
      <c r="C45" s="1194"/>
      <c r="D45" s="58"/>
      <c r="E45" s="1199" t="s">
        <v>12</v>
      </c>
      <c r="F45" s="1199"/>
      <c r="G45" s="1199"/>
      <c r="H45" s="1199"/>
      <c r="I45" s="1199"/>
      <c r="J45" s="1200"/>
      <c r="K45" s="59">
        <v>947</v>
      </c>
      <c r="L45" s="60">
        <v>922</v>
      </c>
      <c r="M45" s="60">
        <v>808</v>
      </c>
      <c r="N45" s="60">
        <v>744</v>
      </c>
      <c r="O45" s="61">
        <v>717</v>
      </c>
      <c r="P45" s="48"/>
      <c r="Q45" s="48"/>
      <c r="R45" s="48"/>
      <c r="S45" s="48"/>
      <c r="T45" s="48"/>
      <c r="U45" s="48"/>
    </row>
    <row r="46" spans="1:21" ht="30.75" customHeight="1" x14ac:dyDescent="0.15">
      <c r="A46" s="48"/>
      <c r="B46" s="1195"/>
      <c r="C46" s="1196"/>
      <c r="D46" s="62"/>
      <c r="E46" s="1187" t="s">
        <v>13</v>
      </c>
      <c r="F46" s="1187"/>
      <c r="G46" s="1187"/>
      <c r="H46" s="1187"/>
      <c r="I46" s="1187"/>
      <c r="J46" s="1188"/>
      <c r="K46" s="63" t="s">
        <v>477</v>
      </c>
      <c r="L46" s="64" t="s">
        <v>477</v>
      </c>
      <c r="M46" s="64" t="s">
        <v>477</v>
      </c>
      <c r="N46" s="64" t="s">
        <v>477</v>
      </c>
      <c r="O46" s="65" t="s">
        <v>477</v>
      </c>
      <c r="P46" s="48"/>
      <c r="Q46" s="48"/>
      <c r="R46" s="48"/>
      <c r="S46" s="48"/>
      <c r="T46" s="48"/>
      <c r="U46" s="48"/>
    </row>
    <row r="47" spans="1:21" ht="30.75" customHeight="1" x14ac:dyDescent="0.15">
      <c r="A47" s="48"/>
      <c r="B47" s="1195"/>
      <c r="C47" s="1196"/>
      <c r="D47" s="62"/>
      <c r="E47" s="1187" t="s">
        <v>14</v>
      </c>
      <c r="F47" s="1187"/>
      <c r="G47" s="1187"/>
      <c r="H47" s="1187"/>
      <c r="I47" s="1187"/>
      <c r="J47" s="1188"/>
      <c r="K47" s="63" t="s">
        <v>477</v>
      </c>
      <c r="L47" s="64" t="s">
        <v>477</v>
      </c>
      <c r="M47" s="64" t="s">
        <v>477</v>
      </c>
      <c r="N47" s="64" t="s">
        <v>477</v>
      </c>
      <c r="O47" s="65" t="s">
        <v>477</v>
      </c>
      <c r="P47" s="48"/>
      <c r="Q47" s="48"/>
      <c r="R47" s="48"/>
      <c r="S47" s="48"/>
      <c r="T47" s="48"/>
      <c r="U47" s="48"/>
    </row>
    <row r="48" spans="1:21" ht="30.75" customHeight="1" x14ac:dyDescent="0.15">
      <c r="A48" s="48"/>
      <c r="B48" s="1195"/>
      <c r="C48" s="1196"/>
      <c r="D48" s="62"/>
      <c r="E48" s="1187" t="s">
        <v>15</v>
      </c>
      <c r="F48" s="1187"/>
      <c r="G48" s="1187"/>
      <c r="H48" s="1187"/>
      <c r="I48" s="1187"/>
      <c r="J48" s="1188"/>
      <c r="K48" s="63">
        <v>179</v>
      </c>
      <c r="L48" s="64">
        <v>163</v>
      </c>
      <c r="M48" s="64">
        <v>133</v>
      </c>
      <c r="N48" s="64">
        <v>144</v>
      </c>
      <c r="O48" s="65">
        <v>152</v>
      </c>
      <c r="P48" s="48"/>
      <c r="Q48" s="48"/>
      <c r="R48" s="48"/>
      <c r="S48" s="48"/>
      <c r="T48" s="48"/>
      <c r="U48" s="48"/>
    </row>
    <row r="49" spans="1:21" ht="30.75" customHeight="1" x14ac:dyDescent="0.15">
      <c r="A49" s="48"/>
      <c r="B49" s="1195"/>
      <c r="C49" s="1196"/>
      <c r="D49" s="62"/>
      <c r="E49" s="1187" t="s">
        <v>16</v>
      </c>
      <c r="F49" s="1187"/>
      <c r="G49" s="1187"/>
      <c r="H49" s="1187"/>
      <c r="I49" s="1187"/>
      <c r="J49" s="1188"/>
      <c r="K49" s="63">
        <v>55</v>
      </c>
      <c r="L49" s="64">
        <v>1</v>
      </c>
      <c r="M49" s="64">
        <v>18</v>
      </c>
      <c r="N49" s="64">
        <v>20</v>
      </c>
      <c r="O49" s="65">
        <v>27</v>
      </c>
      <c r="P49" s="48"/>
      <c r="Q49" s="48"/>
      <c r="R49" s="48"/>
      <c r="S49" s="48"/>
      <c r="T49" s="48"/>
      <c r="U49" s="48"/>
    </row>
    <row r="50" spans="1:21" ht="30.75" customHeight="1" x14ac:dyDescent="0.15">
      <c r="A50" s="48"/>
      <c r="B50" s="1195"/>
      <c r="C50" s="1196"/>
      <c r="D50" s="62"/>
      <c r="E50" s="1187" t="s">
        <v>17</v>
      </c>
      <c r="F50" s="1187"/>
      <c r="G50" s="1187"/>
      <c r="H50" s="1187"/>
      <c r="I50" s="1187"/>
      <c r="J50" s="1188"/>
      <c r="K50" s="63">
        <v>11</v>
      </c>
      <c r="L50" s="64">
        <v>11</v>
      </c>
      <c r="M50" s="64">
        <v>22</v>
      </c>
      <c r="N50" s="64">
        <v>28</v>
      </c>
      <c r="O50" s="65">
        <v>18</v>
      </c>
      <c r="P50" s="48"/>
      <c r="Q50" s="48"/>
      <c r="R50" s="48"/>
      <c r="S50" s="48"/>
      <c r="T50" s="48"/>
      <c r="U50" s="48"/>
    </row>
    <row r="51" spans="1:21" ht="30.75" customHeight="1" x14ac:dyDescent="0.15">
      <c r="A51" s="48"/>
      <c r="B51" s="1197"/>
      <c r="C51" s="1198"/>
      <c r="D51" s="66"/>
      <c r="E51" s="1187" t="s">
        <v>18</v>
      </c>
      <c r="F51" s="1187"/>
      <c r="G51" s="1187"/>
      <c r="H51" s="1187"/>
      <c r="I51" s="1187"/>
      <c r="J51" s="1188"/>
      <c r="K51" s="63">
        <v>2</v>
      </c>
      <c r="L51" s="64">
        <v>1</v>
      </c>
      <c r="M51" s="64">
        <v>1</v>
      </c>
      <c r="N51" s="64">
        <v>0</v>
      </c>
      <c r="O51" s="65">
        <v>0</v>
      </c>
      <c r="P51" s="48"/>
      <c r="Q51" s="48"/>
      <c r="R51" s="48"/>
      <c r="S51" s="48"/>
      <c r="T51" s="48"/>
      <c r="U51" s="48"/>
    </row>
    <row r="52" spans="1:21" ht="30.75" customHeight="1" x14ac:dyDescent="0.15">
      <c r="A52" s="48"/>
      <c r="B52" s="1185" t="s">
        <v>19</v>
      </c>
      <c r="C52" s="1186"/>
      <c r="D52" s="66"/>
      <c r="E52" s="1187" t="s">
        <v>20</v>
      </c>
      <c r="F52" s="1187"/>
      <c r="G52" s="1187"/>
      <c r="H52" s="1187"/>
      <c r="I52" s="1187"/>
      <c r="J52" s="1188"/>
      <c r="K52" s="63">
        <v>959</v>
      </c>
      <c r="L52" s="64">
        <v>920</v>
      </c>
      <c r="M52" s="64">
        <v>941</v>
      </c>
      <c r="N52" s="64">
        <v>915</v>
      </c>
      <c r="O52" s="65">
        <v>872</v>
      </c>
      <c r="P52" s="48"/>
      <c r="Q52" s="48"/>
      <c r="R52" s="48"/>
      <c r="S52" s="48"/>
      <c r="T52" s="48"/>
      <c r="U52" s="48"/>
    </row>
    <row r="53" spans="1:21" ht="30.75" customHeight="1" thickBot="1" x14ac:dyDescent="0.2">
      <c r="A53" s="48"/>
      <c r="B53" s="1189" t="s">
        <v>21</v>
      </c>
      <c r="C53" s="1190"/>
      <c r="D53" s="67"/>
      <c r="E53" s="1191" t="s">
        <v>22</v>
      </c>
      <c r="F53" s="1191"/>
      <c r="G53" s="1191"/>
      <c r="H53" s="1191"/>
      <c r="I53" s="1191"/>
      <c r="J53" s="1192"/>
      <c r="K53" s="68">
        <v>235</v>
      </c>
      <c r="L53" s="69">
        <v>178</v>
      </c>
      <c r="M53" s="69">
        <v>41</v>
      </c>
      <c r="N53" s="69">
        <v>21</v>
      </c>
      <c r="O53" s="70">
        <v>42</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0" zoomScaleNormal="70"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9</v>
      </c>
    </row>
    <row r="40" spans="2:13" ht="27.75" customHeight="1" thickBot="1" x14ac:dyDescent="0.2">
      <c r="B40" s="74" t="s">
        <v>10</v>
      </c>
      <c r="C40" s="75"/>
      <c r="D40" s="75"/>
      <c r="E40" s="76"/>
      <c r="F40" s="76"/>
      <c r="G40" s="76"/>
      <c r="H40" s="77" t="s">
        <v>2</v>
      </c>
      <c r="I40" s="78" t="s">
        <v>517</v>
      </c>
      <c r="J40" s="79" t="s">
        <v>518</v>
      </c>
      <c r="K40" s="79" t="s">
        <v>519</v>
      </c>
      <c r="L40" s="79" t="s">
        <v>520</v>
      </c>
      <c r="M40" s="80" t="s">
        <v>521</v>
      </c>
    </row>
    <row r="41" spans="2:13" ht="27.75" customHeight="1" x14ac:dyDescent="0.15">
      <c r="B41" s="1213" t="s">
        <v>24</v>
      </c>
      <c r="C41" s="1214"/>
      <c r="D41" s="81"/>
      <c r="E41" s="1215" t="s">
        <v>25</v>
      </c>
      <c r="F41" s="1215"/>
      <c r="G41" s="1215"/>
      <c r="H41" s="1216"/>
      <c r="I41" s="82">
        <v>7732</v>
      </c>
      <c r="J41" s="83">
        <v>7793</v>
      </c>
      <c r="K41" s="83">
        <v>7949</v>
      </c>
      <c r="L41" s="83">
        <v>8254</v>
      </c>
      <c r="M41" s="84">
        <v>8269</v>
      </c>
    </row>
    <row r="42" spans="2:13" ht="27.75" customHeight="1" x14ac:dyDescent="0.15">
      <c r="B42" s="1203"/>
      <c r="C42" s="1204"/>
      <c r="D42" s="85"/>
      <c r="E42" s="1207" t="s">
        <v>26</v>
      </c>
      <c r="F42" s="1207"/>
      <c r="G42" s="1207"/>
      <c r="H42" s="1208"/>
      <c r="I42" s="86">
        <v>693</v>
      </c>
      <c r="J42" s="87">
        <v>682</v>
      </c>
      <c r="K42" s="87">
        <v>661</v>
      </c>
      <c r="L42" s="87">
        <v>633</v>
      </c>
      <c r="M42" s="88">
        <v>749</v>
      </c>
    </row>
    <row r="43" spans="2:13" ht="27.75" customHeight="1" x14ac:dyDescent="0.15">
      <c r="B43" s="1203"/>
      <c r="C43" s="1204"/>
      <c r="D43" s="85"/>
      <c r="E43" s="1207" t="s">
        <v>27</v>
      </c>
      <c r="F43" s="1207"/>
      <c r="G43" s="1207"/>
      <c r="H43" s="1208"/>
      <c r="I43" s="86">
        <v>1547</v>
      </c>
      <c r="J43" s="87">
        <v>1406</v>
      </c>
      <c r="K43" s="87">
        <v>1326</v>
      </c>
      <c r="L43" s="87">
        <v>1382</v>
      </c>
      <c r="M43" s="88">
        <v>1491</v>
      </c>
    </row>
    <row r="44" spans="2:13" ht="27.75" customHeight="1" x14ac:dyDescent="0.15">
      <c r="B44" s="1203"/>
      <c r="C44" s="1204"/>
      <c r="D44" s="85"/>
      <c r="E44" s="1207" t="s">
        <v>28</v>
      </c>
      <c r="F44" s="1207"/>
      <c r="G44" s="1207"/>
      <c r="H44" s="1208"/>
      <c r="I44" s="86">
        <v>79</v>
      </c>
      <c r="J44" s="87">
        <v>2586</v>
      </c>
      <c r="K44" s="87">
        <v>2835</v>
      </c>
      <c r="L44" s="87">
        <v>3121</v>
      </c>
      <c r="M44" s="88">
        <v>4128</v>
      </c>
    </row>
    <row r="45" spans="2:13" ht="27.75" customHeight="1" x14ac:dyDescent="0.15">
      <c r="B45" s="1203"/>
      <c r="C45" s="1204"/>
      <c r="D45" s="85"/>
      <c r="E45" s="1207" t="s">
        <v>29</v>
      </c>
      <c r="F45" s="1207"/>
      <c r="G45" s="1207"/>
      <c r="H45" s="1208"/>
      <c r="I45" s="86">
        <v>3243</v>
      </c>
      <c r="J45" s="87">
        <v>2923</v>
      </c>
      <c r="K45" s="87">
        <v>2722</v>
      </c>
      <c r="L45" s="87">
        <v>2611</v>
      </c>
      <c r="M45" s="88">
        <v>2602</v>
      </c>
    </row>
    <row r="46" spans="2:13" ht="27.75" customHeight="1" x14ac:dyDescent="0.15">
      <c r="B46" s="1203"/>
      <c r="C46" s="1204"/>
      <c r="D46" s="89"/>
      <c r="E46" s="1207" t="s">
        <v>30</v>
      </c>
      <c r="F46" s="1207"/>
      <c r="G46" s="1207"/>
      <c r="H46" s="1208"/>
      <c r="I46" s="86">
        <v>156</v>
      </c>
      <c r="J46" s="87">
        <v>116</v>
      </c>
      <c r="K46" s="87">
        <v>80</v>
      </c>
      <c r="L46" s="87">
        <v>54</v>
      </c>
      <c r="M46" s="88">
        <v>29</v>
      </c>
    </row>
    <row r="47" spans="2:13" ht="27.75" customHeight="1" x14ac:dyDescent="0.15">
      <c r="B47" s="1203"/>
      <c r="C47" s="1204"/>
      <c r="D47" s="90"/>
      <c r="E47" s="1217" t="s">
        <v>31</v>
      </c>
      <c r="F47" s="1218"/>
      <c r="G47" s="1218"/>
      <c r="H47" s="1219"/>
      <c r="I47" s="86" t="s">
        <v>477</v>
      </c>
      <c r="J47" s="87" t="s">
        <v>477</v>
      </c>
      <c r="K47" s="87" t="s">
        <v>477</v>
      </c>
      <c r="L47" s="87" t="s">
        <v>477</v>
      </c>
      <c r="M47" s="88" t="s">
        <v>477</v>
      </c>
    </row>
    <row r="48" spans="2:13" ht="27.75" customHeight="1" x14ac:dyDescent="0.15">
      <c r="B48" s="1203"/>
      <c r="C48" s="1204"/>
      <c r="D48" s="85"/>
      <c r="E48" s="1207" t="s">
        <v>32</v>
      </c>
      <c r="F48" s="1207"/>
      <c r="G48" s="1207"/>
      <c r="H48" s="1208"/>
      <c r="I48" s="86" t="s">
        <v>477</v>
      </c>
      <c r="J48" s="87" t="s">
        <v>477</v>
      </c>
      <c r="K48" s="87" t="s">
        <v>477</v>
      </c>
      <c r="L48" s="87" t="s">
        <v>477</v>
      </c>
      <c r="M48" s="88" t="s">
        <v>477</v>
      </c>
    </row>
    <row r="49" spans="2:13" ht="27.75" customHeight="1" x14ac:dyDescent="0.15">
      <c r="B49" s="1205"/>
      <c r="C49" s="1206"/>
      <c r="D49" s="85"/>
      <c r="E49" s="1207" t="s">
        <v>33</v>
      </c>
      <c r="F49" s="1207"/>
      <c r="G49" s="1207"/>
      <c r="H49" s="1208"/>
      <c r="I49" s="86" t="s">
        <v>477</v>
      </c>
      <c r="J49" s="87" t="s">
        <v>477</v>
      </c>
      <c r="K49" s="87">
        <v>1</v>
      </c>
      <c r="L49" s="87" t="s">
        <v>477</v>
      </c>
      <c r="M49" s="88" t="s">
        <v>477</v>
      </c>
    </row>
    <row r="50" spans="2:13" ht="27.75" customHeight="1" x14ac:dyDescent="0.15">
      <c r="B50" s="1201" t="s">
        <v>34</v>
      </c>
      <c r="C50" s="1202"/>
      <c r="D50" s="91"/>
      <c r="E50" s="1207" t="s">
        <v>35</v>
      </c>
      <c r="F50" s="1207"/>
      <c r="G50" s="1207"/>
      <c r="H50" s="1208"/>
      <c r="I50" s="86">
        <v>547</v>
      </c>
      <c r="J50" s="87">
        <v>766</v>
      </c>
      <c r="K50" s="87">
        <v>786</v>
      </c>
      <c r="L50" s="87">
        <v>1256</v>
      </c>
      <c r="M50" s="88">
        <v>1913</v>
      </c>
    </row>
    <row r="51" spans="2:13" ht="27.75" customHeight="1" x14ac:dyDescent="0.15">
      <c r="B51" s="1203"/>
      <c r="C51" s="1204"/>
      <c r="D51" s="85"/>
      <c r="E51" s="1207" t="s">
        <v>36</v>
      </c>
      <c r="F51" s="1207"/>
      <c r="G51" s="1207"/>
      <c r="H51" s="1208"/>
      <c r="I51" s="86">
        <v>1225</v>
      </c>
      <c r="J51" s="87">
        <v>2955</v>
      </c>
      <c r="K51" s="87">
        <v>3701</v>
      </c>
      <c r="L51" s="87">
        <v>4432</v>
      </c>
      <c r="M51" s="88">
        <v>5599</v>
      </c>
    </row>
    <row r="52" spans="2:13" ht="27.75" customHeight="1" x14ac:dyDescent="0.15">
      <c r="B52" s="1205"/>
      <c r="C52" s="1206"/>
      <c r="D52" s="85"/>
      <c r="E52" s="1207" t="s">
        <v>37</v>
      </c>
      <c r="F52" s="1207"/>
      <c r="G52" s="1207"/>
      <c r="H52" s="1208"/>
      <c r="I52" s="86">
        <v>7125</v>
      </c>
      <c r="J52" s="87">
        <v>7876</v>
      </c>
      <c r="K52" s="87">
        <v>8086</v>
      </c>
      <c r="L52" s="87">
        <v>8522</v>
      </c>
      <c r="M52" s="88">
        <v>8747</v>
      </c>
    </row>
    <row r="53" spans="2:13" ht="27.75" customHeight="1" thickBot="1" x14ac:dyDescent="0.2">
      <c r="B53" s="1209" t="s">
        <v>21</v>
      </c>
      <c r="C53" s="1210"/>
      <c r="D53" s="92"/>
      <c r="E53" s="1211" t="s">
        <v>38</v>
      </c>
      <c r="F53" s="1211"/>
      <c r="G53" s="1211"/>
      <c r="H53" s="1212"/>
      <c r="I53" s="93">
        <v>4555</v>
      </c>
      <c r="J53" s="94">
        <v>3909</v>
      </c>
      <c r="K53" s="94">
        <v>2999</v>
      </c>
      <c r="L53" s="94">
        <v>1845</v>
      </c>
      <c r="M53" s="95">
        <v>1010</v>
      </c>
    </row>
    <row r="54" spans="2:13" ht="27.75" customHeight="1" x14ac:dyDescent="0.15">
      <c r="B54" s="96" t="s">
        <v>39</v>
      </c>
      <c r="C54" s="97"/>
      <c r="D54" s="97"/>
      <c r="E54" s="98"/>
      <c r="F54" s="98"/>
      <c r="G54" s="98"/>
      <c r="H54" s="98"/>
      <c r="I54" s="99"/>
      <c r="J54" s="99"/>
      <c r="K54" s="99"/>
      <c r="L54" s="99"/>
      <c r="M54" s="9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85" zoomScaleNormal="85" zoomScaleSheetLayoutView="55" workbookViewId="0"/>
  </sheetViews>
  <sheetFormatPr defaultColWidth="0" defaultRowHeight="13.5" customHeight="1" zeroHeight="1" x14ac:dyDescent="0.15"/>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x14ac:dyDescent="0.15">
      <c r="A1" s="344"/>
      <c r="B1" s="345"/>
      <c r="P1" s="246"/>
      <c r="Q1" s="246"/>
    </row>
    <row r="2" spans="1:51" ht="25.5" x14ac:dyDescent="0.25">
      <c r="A2" s="344"/>
      <c r="C2" s="346"/>
      <c r="P2" s="246"/>
      <c r="Q2" s="246"/>
    </row>
    <row r="3" spans="1:51" ht="25.5" x14ac:dyDescent="0.25">
      <c r="A3" s="344"/>
      <c r="C3" s="346"/>
      <c r="P3" s="246"/>
      <c r="Q3" s="246"/>
    </row>
    <row r="4" spans="1:51" s="347" customFormat="1" x14ac:dyDescent="0.15">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x14ac:dyDescent="0.15">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x14ac:dyDescent="0.15">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x14ac:dyDescent="0.15">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x14ac:dyDescent="0.15">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x14ac:dyDescent="0.15">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x14ac:dyDescent="0.15">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552</v>
      </c>
    </row>
    <row r="11" spans="1:51" s="347" customFormat="1" x14ac:dyDescent="0.15">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x14ac:dyDescent="0.15">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552</v>
      </c>
    </row>
    <row r="13" spans="1:51" s="347" customFormat="1" x14ac:dyDescent="0.15">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x14ac:dyDescent="0.15">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x14ac:dyDescent="0.15">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x14ac:dyDescent="0.15">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x14ac:dyDescent="0.15">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x14ac:dyDescent="0.15">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x14ac:dyDescent="0.15">
      <c r="P19" s="246"/>
      <c r="Q19" s="246"/>
    </row>
    <row r="20" spans="1:259" x14ac:dyDescent="0.15">
      <c r="P20" s="246"/>
      <c r="Q20" s="246"/>
    </row>
    <row r="21" spans="1:259" ht="17.25" x14ac:dyDescent="0.15">
      <c r="B21" s="348"/>
      <c r="C21" s="248"/>
      <c r="D21" s="248"/>
      <c r="E21" s="248"/>
      <c r="F21" s="248"/>
      <c r="G21" s="248"/>
      <c r="H21" s="248"/>
      <c r="I21" s="248"/>
      <c r="J21" s="248"/>
      <c r="K21" s="248"/>
      <c r="L21" s="248"/>
      <c r="M21" s="248"/>
      <c r="N21" s="349"/>
      <c r="O21" s="248"/>
      <c r="P21" s="249"/>
      <c r="Q21" s="246"/>
      <c r="IY21" s="350"/>
    </row>
    <row r="22" spans="1:259" ht="17.25" x14ac:dyDescent="0.15">
      <c r="B22" s="250"/>
      <c r="IY22" s="351"/>
    </row>
    <row r="23" spans="1:259" x14ac:dyDescent="0.15">
      <c r="B23" s="250"/>
    </row>
    <row r="24" spans="1:259" x14ac:dyDescent="0.15">
      <c r="B24" s="250"/>
    </row>
    <row r="25" spans="1:259" x14ac:dyDescent="0.15">
      <c r="B25" s="250"/>
    </row>
    <row r="26" spans="1:259" x14ac:dyDescent="0.15">
      <c r="B26" s="250"/>
    </row>
    <row r="27" spans="1:259" x14ac:dyDescent="0.15">
      <c r="B27" s="250"/>
    </row>
    <row r="28" spans="1:259" x14ac:dyDescent="0.15">
      <c r="B28" s="250"/>
    </row>
    <row r="29" spans="1:259" x14ac:dyDescent="0.15">
      <c r="B29" s="250"/>
    </row>
    <row r="30" spans="1:259" x14ac:dyDescent="0.15">
      <c r="B30" s="250"/>
    </row>
    <row r="31" spans="1:259" x14ac:dyDescent="0.15">
      <c r="B31" s="250"/>
    </row>
    <row r="32" spans="1:259" x14ac:dyDescent="0.15">
      <c r="B32" s="250"/>
    </row>
    <row r="33" spans="2:17" x14ac:dyDescent="0.15">
      <c r="B33" s="250"/>
    </row>
    <row r="34" spans="2:17" x14ac:dyDescent="0.15">
      <c r="B34" s="250"/>
    </row>
    <row r="35" spans="2:17" x14ac:dyDescent="0.15">
      <c r="B35" s="250"/>
    </row>
    <row r="36" spans="2:17" x14ac:dyDescent="0.15">
      <c r="B36" s="250"/>
    </row>
    <row r="37" spans="2:17" x14ac:dyDescent="0.15">
      <c r="B37" s="250"/>
    </row>
    <row r="38" spans="2:17" x14ac:dyDescent="0.15">
      <c r="B38" s="250"/>
    </row>
    <row r="39" spans="2:17" x14ac:dyDescent="0.15">
      <c r="B39" s="342"/>
      <c r="C39" s="308"/>
      <c r="D39" s="308"/>
      <c r="E39" s="308"/>
      <c r="F39" s="308"/>
      <c r="G39" s="308"/>
      <c r="H39" s="308"/>
      <c r="I39" s="308"/>
      <c r="J39" s="308"/>
      <c r="K39" s="308"/>
      <c r="L39" s="308"/>
      <c r="M39" s="308"/>
      <c r="N39" s="308"/>
      <c r="O39" s="308"/>
      <c r="P39" s="343"/>
    </row>
    <row r="40" spans="2:17" x14ac:dyDescent="0.15">
      <c r="B40" s="352"/>
      <c r="C40" s="246"/>
      <c r="D40" s="246"/>
      <c r="E40" s="246"/>
      <c r="F40" s="246"/>
      <c r="G40" s="246"/>
      <c r="H40" s="246"/>
      <c r="I40" s="246"/>
      <c r="J40" s="246"/>
      <c r="K40" s="246"/>
      <c r="L40" s="246"/>
      <c r="M40" s="246"/>
      <c r="N40" s="246"/>
      <c r="O40" s="246"/>
      <c r="P40" s="352"/>
      <c r="Q40" s="246"/>
    </row>
    <row r="41" spans="2:17" ht="17.25" x14ac:dyDescent="0.15">
      <c r="B41" s="247" t="s">
        <v>553</v>
      </c>
      <c r="C41" s="248"/>
      <c r="D41" s="248"/>
      <c r="E41" s="248"/>
      <c r="F41" s="248"/>
      <c r="G41" s="248"/>
      <c r="H41" s="248"/>
      <c r="I41" s="248"/>
      <c r="J41" s="248"/>
      <c r="K41" s="248"/>
      <c r="L41" s="248"/>
      <c r="M41" s="248"/>
      <c r="N41" s="248"/>
      <c r="O41" s="248"/>
      <c r="P41" s="249"/>
    </row>
    <row r="42" spans="2:17" x14ac:dyDescent="0.15">
      <c r="B42" s="250"/>
      <c r="C42" s="246"/>
      <c r="D42" s="246"/>
      <c r="E42" s="246"/>
      <c r="F42" s="246"/>
      <c r="G42" s="353" t="s">
        <v>554</v>
      </c>
      <c r="I42" s="354"/>
      <c r="J42" s="354"/>
      <c r="K42" s="354"/>
      <c r="L42" s="246"/>
      <c r="M42" s="246"/>
      <c r="N42" s="246"/>
      <c r="O42" s="246"/>
    </row>
    <row r="43" spans="2:17" x14ac:dyDescent="0.15">
      <c r="B43" s="250"/>
      <c r="C43" s="246"/>
      <c r="D43" s="246"/>
      <c r="E43" s="246"/>
      <c r="F43" s="246"/>
      <c r="G43" s="1234"/>
      <c r="H43" s="1235"/>
      <c r="I43" s="1235"/>
      <c r="J43" s="1235"/>
      <c r="K43" s="1235"/>
      <c r="L43" s="1235"/>
      <c r="M43" s="1235"/>
      <c r="N43" s="1235"/>
      <c r="O43" s="1236"/>
    </row>
    <row r="44" spans="2:17" x14ac:dyDescent="0.15">
      <c r="B44" s="250"/>
      <c r="C44" s="246"/>
      <c r="D44" s="246"/>
      <c r="E44" s="246"/>
      <c r="F44" s="246"/>
      <c r="G44" s="1237"/>
      <c r="H44" s="1238"/>
      <c r="I44" s="1238"/>
      <c r="J44" s="1238"/>
      <c r="K44" s="1238"/>
      <c r="L44" s="1238"/>
      <c r="M44" s="1238"/>
      <c r="N44" s="1238"/>
      <c r="O44" s="1239"/>
    </row>
    <row r="45" spans="2:17" x14ac:dyDescent="0.15">
      <c r="B45" s="250"/>
      <c r="C45" s="246"/>
      <c r="D45" s="246"/>
      <c r="E45" s="246"/>
      <c r="F45" s="246"/>
      <c r="G45" s="1237"/>
      <c r="H45" s="1238"/>
      <c r="I45" s="1238"/>
      <c r="J45" s="1238"/>
      <c r="K45" s="1238"/>
      <c r="L45" s="1238"/>
      <c r="M45" s="1238"/>
      <c r="N45" s="1238"/>
      <c r="O45" s="1239"/>
    </row>
    <row r="46" spans="2:17" x14ac:dyDescent="0.15">
      <c r="B46" s="250"/>
      <c r="C46" s="246"/>
      <c r="D46" s="246"/>
      <c r="E46" s="246"/>
      <c r="F46" s="246"/>
      <c r="G46" s="1237"/>
      <c r="H46" s="1238"/>
      <c r="I46" s="1238"/>
      <c r="J46" s="1238"/>
      <c r="K46" s="1238"/>
      <c r="L46" s="1238"/>
      <c r="M46" s="1238"/>
      <c r="N46" s="1238"/>
      <c r="O46" s="1239"/>
    </row>
    <row r="47" spans="2:17" x14ac:dyDescent="0.15">
      <c r="B47" s="250"/>
      <c r="C47" s="246"/>
      <c r="D47" s="246"/>
      <c r="E47" s="246"/>
      <c r="F47" s="246"/>
      <c r="G47" s="1240"/>
      <c r="H47" s="1241"/>
      <c r="I47" s="1241"/>
      <c r="J47" s="1241"/>
      <c r="K47" s="1241"/>
      <c r="L47" s="1241"/>
      <c r="M47" s="1241"/>
      <c r="N47" s="1241"/>
      <c r="O47" s="1242"/>
    </row>
    <row r="48" spans="2:17" x14ac:dyDescent="0.15">
      <c r="B48" s="250"/>
      <c r="C48" s="246"/>
      <c r="D48" s="246"/>
      <c r="E48" s="246"/>
      <c r="F48" s="246"/>
      <c r="G48" s="246"/>
      <c r="H48" s="355"/>
      <c r="I48" s="355"/>
      <c r="J48" s="355"/>
    </row>
    <row r="49" spans="1:17" x14ac:dyDescent="0.15">
      <c r="B49" s="250"/>
      <c r="C49" s="246"/>
      <c r="D49" s="246"/>
      <c r="E49" s="246"/>
      <c r="F49" s="246"/>
      <c r="G49" s="245" t="s">
        <v>555</v>
      </c>
    </row>
    <row r="50" spans="1:17" x14ac:dyDescent="0.15">
      <c r="B50" s="250"/>
      <c r="C50" s="246"/>
      <c r="D50" s="246"/>
      <c r="E50" s="246"/>
      <c r="F50" s="246"/>
      <c r="G50" s="1243"/>
      <c r="H50" s="1244"/>
      <c r="I50" s="1244"/>
      <c r="J50" s="1245"/>
      <c r="K50" s="356" t="s">
        <v>517</v>
      </c>
      <c r="L50" s="356" t="s">
        <v>518</v>
      </c>
      <c r="M50" s="356" t="s">
        <v>519</v>
      </c>
      <c r="N50" s="356" t="s">
        <v>520</v>
      </c>
      <c r="O50" s="356" t="s">
        <v>521</v>
      </c>
    </row>
    <row r="51" spans="1:17" x14ac:dyDescent="0.15">
      <c r="B51" s="250"/>
      <c r="C51" s="246"/>
      <c r="D51" s="246"/>
      <c r="E51" s="246"/>
      <c r="F51" s="246"/>
      <c r="G51" s="1246" t="s">
        <v>556</v>
      </c>
      <c r="H51" s="1247"/>
      <c r="I51" s="1252" t="s">
        <v>557</v>
      </c>
      <c r="J51" s="1252"/>
      <c r="K51" s="1254"/>
      <c r="L51" s="1254"/>
      <c r="M51" s="1254"/>
      <c r="N51" s="1254"/>
      <c r="O51" s="1254"/>
    </row>
    <row r="52" spans="1:17" x14ac:dyDescent="0.15">
      <c r="B52" s="250"/>
      <c r="C52" s="246"/>
      <c r="D52" s="246"/>
      <c r="E52" s="246"/>
      <c r="F52" s="246"/>
      <c r="G52" s="1248"/>
      <c r="H52" s="1249"/>
      <c r="I52" s="1253"/>
      <c r="J52" s="1253"/>
      <c r="K52" s="1220"/>
      <c r="L52" s="1220"/>
      <c r="M52" s="1220"/>
      <c r="N52" s="1220"/>
      <c r="O52" s="1220"/>
    </row>
    <row r="53" spans="1:17" x14ac:dyDescent="0.15">
      <c r="A53" s="357"/>
      <c r="B53" s="250"/>
      <c r="C53" s="246"/>
      <c r="D53" s="246"/>
      <c r="E53" s="246"/>
      <c r="F53" s="246"/>
      <c r="G53" s="1248"/>
      <c r="H53" s="1249"/>
      <c r="I53" s="1232" t="s">
        <v>563</v>
      </c>
      <c r="J53" s="1232"/>
      <c r="K53" s="1255"/>
      <c r="L53" s="1255"/>
      <c r="M53" s="1255"/>
      <c r="N53" s="1255"/>
      <c r="O53" s="1255"/>
    </row>
    <row r="54" spans="1:17" x14ac:dyDescent="0.15">
      <c r="A54" s="357"/>
      <c r="B54" s="250"/>
      <c r="C54" s="246"/>
      <c r="D54" s="246"/>
      <c r="E54" s="246"/>
      <c r="F54" s="246"/>
      <c r="G54" s="1250"/>
      <c r="H54" s="1251"/>
      <c r="I54" s="1232"/>
      <c r="J54" s="1232"/>
      <c r="K54" s="1225"/>
      <c r="L54" s="1225"/>
      <c r="M54" s="1225"/>
      <c r="N54" s="1225"/>
      <c r="O54" s="1225"/>
    </row>
    <row r="55" spans="1:17" x14ac:dyDescent="0.15">
      <c r="A55" s="357"/>
      <c r="B55" s="250"/>
      <c r="C55" s="246"/>
      <c r="D55" s="246"/>
      <c r="E55" s="246"/>
      <c r="F55" s="246"/>
      <c r="G55" s="1226" t="s">
        <v>558</v>
      </c>
      <c r="H55" s="1227"/>
      <c r="I55" s="1232" t="s">
        <v>557</v>
      </c>
      <c r="J55" s="1232"/>
      <c r="K55" s="1254"/>
      <c r="L55" s="1254"/>
      <c r="M55" s="1254"/>
      <c r="N55" s="1254"/>
      <c r="O55" s="1254"/>
    </row>
    <row r="56" spans="1:17" x14ac:dyDescent="0.15">
      <c r="A56" s="357"/>
      <c r="B56" s="250"/>
      <c r="C56" s="246"/>
      <c r="D56" s="246"/>
      <c r="E56" s="246"/>
      <c r="F56" s="246"/>
      <c r="G56" s="1228"/>
      <c r="H56" s="1229"/>
      <c r="I56" s="1232"/>
      <c r="J56" s="1232"/>
      <c r="K56" s="1220"/>
      <c r="L56" s="1220"/>
      <c r="M56" s="1220"/>
      <c r="N56" s="1220"/>
      <c r="O56" s="1220"/>
    </row>
    <row r="57" spans="1:17" s="357" customFormat="1" x14ac:dyDescent="0.15">
      <c r="B57" s="358"/>
      <c r="C57" s="354"/>
      <c r="D57" s="354"/>
      <c r="E57" s="354"/>
      <c r="F57" s="354"/>
      <c r="G57" s="1228"/>
      <c r="H57" s="1229"/>
      <c r="I57" s="1222" t="s">
        <v>563</v>
      </c>
      <c r="J57" s="1222"/>
      <c r="K57" s="1255"/>
      <c r="L57" s="1255"/>
      <c r="M57" s="1255"/>
      <c r="N57" s="1255"/>
      <c r="O57" s="1255"/>
      <c r="P57" s="359"/>
      <c r="Q57" s="358"/>
    </row>
    <row r="58" spans="1:17" s="357" customFormat="1" x14ac:dyDescent="0.15">
      <c r="A58" s="245"/>
      <c r="B58" s="358"/>
      <c r="C58" s="354"/>
      <c r="D58" s="354"/>
      <c r="E58" s="354"/>
      <c r="F58" s="354"/>
      <c r="G58" s="1230"/>
      <c r="H58" s="1231"/>
      <c r="I58" s="1222"/>
      <c r="J58" s="1222"/>
      <c r="K58" s="1225"/>
      <c r="L58" s="1225"/>
      <c r="M58" s="1225"/>
      <c r="N58" s="1225"/>
      <c r="O58" s="1225"/>
      <c r="P58" s="359"/>
      <c r="Q58" s="358"/>
    </row>
    <row r="59" spans="1:17" s="357" customFormat="1" x14ac:dyDescent="0.15">
      <c r="A59" s="245"/>
      <c r="B59" s="358"/>
      <c r="C59" s="354"/>
      <c r="D59" s="354"/>
      <c r="E59" s="354"/>
      <c r="F59" s="354"/>
      <c r="G59" s="354"/>
      <c r="H59" s="354"/>
      <c r="I59" s="354"/>
      <c r="J59" s="354"/>
      <c r="K59" s="360"/>
      <c r="L59" s="360"/>
      <c r="M59" s="360"/>
      <c r="N59" s="360"/>
      <c r="O59" s="360"/>
      <c r="P59" s="359"/>
      <c r="Q59" s="358"/>
    </row>
    <row r="60" spans="1:17" s="357" customFormat="1" x14ac:dyDescent="0.15">
      <c r="A60" s="245"/>
      <c r="B60" s="358"/>
      <c r="C60" s="354"/>
      <c r="D60" s="354"/>
      <c r="E60" s="354"/>
      <c r="F60" s="354"/>
      <c r="G60" s="354"/>
      <c r="H60" s="354"/>
      <c r="I60" s="354"/>
      <c r="J60" s="354"/>
      <c r="K60" s="360"/>
      <c r="L60" s="360"/>
      <c r="M60" s="360"/>
      <c r="N60" s="360"/>
      <c r="O60" s="360"/>
      <c r="P60" s="359"/>
      <c r="Q60" s="358"/>
    </row>
    <row r="61" spans="1:17" s="357" customFormat="1" x14ac:dyDescent="0.15">
      <c r="A61" s="245"/>
      <c r="B61" s="361"/>
      <c r="C61" s="362"/>
      <c r="D61" s="362"/>
      <c r="E61" s="362"/>
      <c r="F61" s="362"/>
      <c r="G61" s="362"/>
      <c r="H61" s="362"/>
      <c r="I61" s="362"/>
      <c r="J61" s="362"/>
      <c r="K61" s="362"/>
      <c r="L61" s="362"/>
      <c r="M61" s="363"/>
      <c r="N61" s="363"/>
      <c r="O61" s="363"/>
      <c r="P61" s="364"/>
      <c r="Q61" s="358"/>
    </row>
    <row r="62" spans="1:17" x14ac:dyDescent="0.15">
      <c r="B62" s="352"/>
      <c r="C62" s="352"/>
      <c r="D62" s="352"/>
      <c r="E62" s="352"/>
      <c r="F62" s="352"/>
      <c r="G62" s="352"/>
      <c r="H62" s="352"/>
      <c r="I62" s="352"/>
      <c r="J62" s="352"/>
      <c r="K62" s="352"/>
      <c r="L62" s="352"/>
      <c r="M62" s="352"/>
      <c r="N62" s="352"/>
      <c r="O62" s="352"/>
      <c r="P62" s="352"/>
      <c r="Q62" s="246"/>
    </row>
    <row r="63" spans="1:17" ht="17.25" x14ac:dyDescent="0.15">
      <c r="B63" s="309" t="s">
        <v>559</v>
      </c>
      <c r="C63" s="246"/>
      <c r="D63" s="246"/>
      <c r="E63" s="246"/>
      <c r="F63" s="246"/>
      <c r="G63" s="246"/>
      <c r="H63" s="246"/>
      <c r="I63" s="246"/>
      <c r="J63" s="246"/>
      <c r="K63" s="246"/>
      <c r="L63" s="246"/>
      <c r="M63" s="246"/>
      <c r="N63" s="246"/>
      <c r="O63" s="246"/>
    </row>
    <row r="64" spans="1:17" x14ac:dyDescent="0.15">
      <c r="B64" s="250"/>
      <c r="C64" s="246"/>
      <c r="D64" s="246"/>
      <c r="E64" s="246"/>
      <c r="F64" s="246"/>
      <c r="G64" s="353" t="s">
        <v>554</v>
      </c>
      <c r="I64" s="354"/>
      <c r="J64" s="354"/>
      <c r="K64" s="354"/>
      <c r="L64" s="246"/>
      <c r="M64" s="246"/>
      <c r="N64" s="246"/>
      <c r="O64" s="246"/>
    </row>
    <row r="65" spans="2:30" x14ac:dyDescent="0.15">
      <c r="B65" s="250"/>
      <c r="C65" s="246"/>
      <c r="D65" s="246"/>
      <c r="E65" s="246"/>
      <c r="F65" s="246"/>
      <c r="G65" s="1234" t="s">
        <v>562</v>
      </c>
      <c r="H65" s="1235"/>
      <c r="I65" s="1235"/>
      <c r="J65" s="1235"/>
      <c r="K65" s="1235"/>
      <c r="L65" s="1235"/>
      <c r="M65" s="1235"/>
      <c r="N65" s="1235"/>
      <c r="O65" s="1236"/>
    </row>
    <row r="66" spans="2:30" x14ac:dyDescent="0.15">
      <c r="B66" s="250"/>
      <c r="C66" s="246"/>
      <c r="D66" s="246"/>
      <c r="E66" s="246"/>
      <c r="F66" s="246"/>
      <c r="G66" s="1237"/>
      <c r="H66" s="1238"/>
      <c r="I66" s="1238"/>
      <c r="J66" s="1238"/>
      <c r="K66" s="1238"/>
      <c r="L66" s="1238"/>
      <c r="M66" s="1238"/>
      <c r="N66" s="1238"/>
      <c r="O66" s="1239"/>
    </row>
    <row r="67" spans="2:30" x14ac:dyDescent="0.15">
      <c r="B67" s="250"/>
      <c r="C67" s="246"/>
      <c r="D67" s="246"/>
      <c r="E67" s="246"/>
      <c r="F67" s="246"/>
      <c r="G67" s="1237"/>
      <c r="H67" s="1238"/>
      <c r="I67" s="1238"/>
      <c r="J67" s="1238"/>
      <c r="K67" s="1238"/>
      <c r="L67" s="1238"/>
      <c r="M67" s="1238"/>
      <c r="N67" s="1238"/>
      <c r="O67" s="1239"/>
    </row>
    <row r="68" spans="2:30" x14ac:dyDescent="0.15">
      <c r="B68" s="250"/>
      <c r="C68" s="246"/>
      <c r="D68" s="246"/>
      <c r="E68" s="246"/>
      <c r="F68" s="246"/>
      <c r="G68" s="1237"/>
      <c r="H68" s="1238"/>
      <c r="I68" s="1238"/>
      <c r="J68" s="1238"/>
      <c r="K68" s="1238"/>
      <c r="L68" s="1238"/>
      <c r="M68" s="1238"/>
      <c r="N68" s="1238"/>
      <c r="O68" s="1239"/>
    </row>
    <row r="69" spans="2:30" x14ac:dyDescent="0.15">
      <c r="B69" s="250"/>
      <c r="C69" s="246"/>
      <c r="D69" s="246"/>
      <c r="E69" s="246"/>
      <c r="F69" s="246"/>
      <c r="G69" s="1240"/>
      <c r="H69" s="1241"/>
      <c r="I69" s="1241"/>
      <c r="J69" s="1241"/>
      <c r="K69" s="1241"/>
      <c r="L69" s="1241"/>
      <c r="M69" s="1241"/>
      <c r="N69" s="1241"/>
      <c r="O69" s="1242"/>
    </row>
    <row r="70" spans="2:30" x14ac:dyDescent="0.15">
      <c r="B70" s="250"/>
      <c r="C70" s="246"/>
      <c r="D70" s="246"/>
      <c r="E70" s="246"/>
      <c r="F70" s="246"/>
      <c r="G70" s="246"/>
      <c r="H70" s="365"/>
      <c r="I70" s="365"/>
      <c r="J70" s="366"/>
      <c r="K70" s="366"/>
      <c r="L70" s="367"/>
      <c r="M70" s="366"/>
      <c r="N70" s="367"/>
      <c r="O70" s="368"/>
    </row>
    <row r="71" spans="2:30" x14ac:dyDescent="0.15">
      <c r="B71" s="250"/>
      <c r="C71" s="246"/>
      <c r="D71" s="246"/>
      <c r="E71" s="246"/>
      <c r="F71" s="246"/>
      <c r="G71" s="369" t="s">
        <v>560</v>
      </c>
      <c r="I71" s="370"/>
      <c r="J71" s="366"/>
      <c r="K71" s="366"/>
      <c r="L71" s="367"/>
      <c r="M71" s="366"/>
      <c r="N71" s="367"/>
      <c r="O71" s="368"/>
    </row>
    <row r="72" spans="2:30" x14ac:dyDescent="0.15">
      <c r="B72" s="250"/>
      <c r="C72" s="246"/>
      <c r="D72" s="246"/>
      <c r="E72" s="246"/>
      <c r="F72" s="246"/>
      <c r="G72" s="1243"/>
      <c r="H72" s="1244"/>
      <c r="I72" s="1244"/>
      <c r="J72" s="1245"/>
      <c r="K72" s="356" t="s">
        <v>517</v>
      </c>
      <c r="L72" s="356" t="s">
        <v>518</v>
      </c>
      <c r="M72" s="356" t="s">
        <v>519</v>
      </c>
      <c r="N72" s="356" t="s">
        <v>520</v>
      </c>
      <c r="O72" s="356" t="s">
        <v>521</v>
      </c>
    </row>
    <row r="73" spans="2:30" x14ac:dyDescent="0.15">
      <c r="B73" s="250"/>
      <c r="C73" s="246"/>
      <c r="D73" s="246"/>
      <c r="E73" s="246"/>
      <c r="F73" s="246"/>
      <c r="G73" s="1246" t="s">
        <v>556</v>
      </c>
      <c r="H73" s="1247"/>
      <c r="I73" s="1252" t="s">
        <v>557</v>
      </c>
      <c r="J73" s="1252"/>
      <c r="K73" s="1233">
        <v>94.7</v>
      </c>
      <c r="L73" s="1233">
        <v>80.5</v>
      </c>
      <c r="M73" s="1220">
        <v>62.4</v>
      </c>
      <c r="N73" s="1220">
        <v>37.1</v>
      </c>
      <c r="O73" s="1220">
        <v>20.5</v>
      </c>
      <c r="S73" s="245">
        <v>9.9</v>
      </c>
    </row>
    <row r="74" spans="2:30" x14ac:dyDescent="0.15">
      <c r="B74" s="250"/>
      <c r="C74" s="246"/>
      <c r="D74" s="246"/>
      <c r="E74" s="246"/>
      <c r="F74" s="246"/>
      <c r="G74" s="1248"/>
      <c r="H74" s="1249"/>
      <c r="I74" s="1253"/>
      <c r="J74" s="1253"/>
      <c r="K74" s="1233"/>
      <c r="L74" s="1233"/>
      <c r="M74" s="1220"/>
      <c r="N74" s="1220"/>
      <c r="O74" s="1220"/>
    </row>
    <row r="75" spans="2:30" x14ac:dyDescent="0.15">
      <c r="B75" s="250"/>
      <c r="C75" s="246"/>
      <c r="D75" s="246"/>
      <c r="E75" s="246"/>
      <c r="F75" s="246"/>
      <c r="G75" s="1248"/>
      <c r="H75" s="1249"/>
      <c r="I75" s="1232" t="s">
        <v>561</v>
      </c>
      <c r="J75" s="1232"/>
      <c r="K75" s="1224">
        <v>6.6</v>
      </c>
      <c r="L75" s="1224">
        <v>5.2</v>
      </c>
      <c r="M75" s="1224">
        <v>3.1</v>
      </c>
      <c r="N75" s="1224">
        <v>1.6</v>
      </c>
      <c r="O75" s="1224">
        <v>0.7</v>
      </c>
      <c r="U75" s="245">
        <v>81.2</v>
      </c>
      <c r="W75" s="245">
        <v>87.2</v>
      </c>
      <c r="Y75" s="245">
        <v>99.8</v>
      </c>
      <c r="AA75" s="245">
        <v>109.5</v>
      </c>
      <c r="AC75" s="245">
        <v>115.2</v>
      </c>
    </row>
    <row r="76" spans="2:30" x14ac:dyDescent="0.15">
      <c r="B76" s="250"/>
      <c r="C76" s="246"/>
      <c r="D76" s="246"/>
      <c r="E76" s="246"/>
      <c r="F76" s="246"/>
      <c r="G76" s="1250"/>
      <c r="H76" s="1251"/>
      <c r="I76" s="1232"/>
      <c r="J76" s="1232"/>
      <c r="K76" s="1225"/>
      <c r="L76" s="1225"/>
      <c r="M76" s="1225"/>
      <c r="N76" s="1225"/>
      <c r="O76" s="1225"/>
    </row>
    <row r="77" spans="2:30" x14ac:dyDescent="0.15">
      <c r="B77" s="250"/>
      <c r="C77" s="246"/>
      <c r="D77" s="246"/>
      <c r="E77" s="246"/>
      <c r="F77" s="246"/>
      <c r="G77" s="1226" t="s">
        <v>558</v>
      </c>
      <c r="H77" s="1227"/>
      <c r="I77" s="1232" t="s">
        <v>557</v>
      </c>
      <c r="J77" s="1232"/>
      <c r="K77" s="1233">
        <v>30.7</v>
      </c>
      <c r="L77" s="1233">
        <v>22.3</v>
      </c>
      <c r="M77" s="1220">
        <v>20.3</v>
      </c>
      <c r="N77" s="1220">
        <v>13</v>
      </c>
      <c r="O77" s="1220">
        <v>21</v>
      </c>
      <c r="R77" s="245">
        <v>12.3</v>
      </c>
      <c r="T77" s="245">
        <v>11.1</v>
      </c>
    </row>
    <row r="78" spans="2:30" x14ac:dyDescent="0.15">
      <c r="B78" s="250"/>
      <c r="C78" s="246"/>
      <c r="D78" s="246"/>
      <c r="E78" s="246"/>
      <c r="F78" s="246"/>
      <c r="G78" s="1228"/>
      <c r="H78" s="1229"/>
      <c r="I78" s="1232"/>
      <c r="J78" s="1232"/>
      <c r="K78" s="1233"/>
      <c r="L78" s="1233"/>
      <c r="M78" s="1220"/>
      <c r="N78" s="1220"/>
      <c r="O78" s="1220"/>
    </row>
    <row r="79" spans="2:30" x14ac:dyDescent="0.15">
      <c r="B79" s="250"/>
      <c r="C79" s="246"/>
      <c r="D79" s="246"/>
      <c r="E79" s="246"/>
      <c r="F79" s="246"/>
      <c r="G79" s="1228"/>
      <c r="H79" s="1229"/>
      <c r="I79" s="1221" t="s">
        <v>561</v>
      </c>
      <c r="J79" s="1222"/>
      <c r="K79" s="1223">
        <v>9.1999999999999993</v>
      </c>
      <c r="L79" s="1223">
        <v>8.5</v>
      </c>
      <c r="M79" s="1223">
        <v>7.7</v>
      </c>
      <c r="N79" s="1223">
        <v>6.8</v>
      </c>
      <c r="O79" s="1223">
        <v>6.8</v>
      </c>
      <c r="V79" s="245">
        <v>53.5</v>
      </c>
      <c r="X79" s="245">
        <v>48.2</v>
      </c>
      <c r="Z79" s="245">
        <v>34.200000000000003</v>
      </c>
      <c r="AB79" s="245">
        <v>30.3</v>
      </c>
      <c r="AD79" s="245">
        <v>28.9</v>
      </c>
    </row>
    <row r="80" spans="2:30" x14ac:dyDescent="0.15">
      <c r="B80" s="250"/>
      <c r="C80" s="246"/>
      <c r="D80" s="246"/>
      <c r="E80" s="246"/>
      <c r="F80" s="246"/>
      <c r="G80" s="1230"/>
      <c r="H80" s="1231"/>
      <c r="I80" s="1222"/>
      <c r="J80" s="1222"/>
      <c r="K80" s="1223"/>
      <c r="L80" s="1223"/>
      <c r="M80" s="1223"/>
      <c r="N80" s="1223"/>
      <c r="O80" s="1223"/>
    </row>
    <row r="81" spans="2:17" x14ac:dyDescent="0.15">
      <c r="B81" s="250"/>
      <c r="C81" s="246"/>
      <c r="D81" s="246"/>
      <c r="E81" s="246"/>
      <c r="F81" s="246"/>
      <c r="G81" s="246"/>
      <c r="H81" s="246"/>
      <c r="I81" s="246"/>
      <c r="J81" s="246"/>
      <c r="K81" s="371"/>
      <c r="L81" s="246"/>
      <c r="M81" s="246"/>
      <c r="N81" s="246"/>
      <c r="O81" s="246"/>
    </row>
    <row r="82" spans="2:17" ht="17.25" x14ac:dyDescent="0.15">
      <c r="B82" s="250"/>
      <c r="C82" s="246"/>
      <c r="D82" s="246"/>
      <c r="E82" s="246"/>
      <c r="F82" s="246"/>
      <c r="G82" s="246"/>
      <c r="H82" s="246"/>
      <c r="I82" s="246"/>
      <c r="J82" s="246"/>
      <c r="K82" s="372"/>
      <c r="L82" s="372"/>
      <c r="M82" s="372"/>
      <c r="N82" s="372"/>
      <c r="O82" s="372"/>
    </row>
    <row r="83" spans="2:17" x14ac:dyDescent="0.15">
      <c r="B83" s="342"/>
      <c r="C83" s="308"/>
      <c r="D83" s="308"/>
      <c r="E83" s="308"/>
      <c r="F83" s="308"/>
      <c r="G83" s="308"/>
      <c r="H83" s="308"/>
      <c r="I83" s="308"/>
      <c r="J83" s="308"/>
      <c r="K83" s="308"/>
      <c r="L83" s="308"/>
      <c r="M83" s="308"/>
      <c r="N83" s="308"/>
      <c r="O83" s="308"/>
      <c r="P83" s="343"/>
    </row>
    <row r="84" spans="2:17" x14ac:dyDescent="0.15">
      <c r="H84" s="246"/>
      <c r="I84" s="246"/>
      <c r="J84" s="246"/>
      <c r="K84" s="246"/>
      <c r="L84" s="246"/>
      <c r="M84" s="246"/>
      <c r="N84" s="246"/>
      <c r="O84" s="246"/>
      <c r="P84" s="246"/>
      <c r="Q84" s="246"/>
    </row>
    <row r="85" spans="2:17" x14ac:dyDescent="0.15">
      <c r="B85" s="246"/>
      <c r="C85" s="246"/>
      <c r="D85" s="246"/>
      <c r="E85" s="246"/>
      <c r="F85" s="246"/>
      <c r="G85" s="246"/>
      <c r="H85" s="246"/>
      <c r="I85" s="246"/>
      <c r="J85" s="246"/>
      <c r="K85" s="246"/>
      <c r="L85" s="246"/>
      <c r="M85" s="246"/>
      <c r="N85" s="246"/>
      <c r="O85" s="246"/>
      <c r="P85" s="246"/>
      <c r="Q85" s="246"/>
    </row>
    <row r="86" spans="2:17" hidden="1" x14ac:dyDescent="0.15">
      <c r="B86" s="246"/>
      <c r="C86" s="246"/>
      <c r="D86" s="246"/>
      <c r="E86" s="246"/>
      <c r="F86" s="246"/>
      <c r="G86" s="246"/>
      <c r="H86" s="246"/>
      <c r="I86" s="246"/>
      <c r="J86" s="246"/>
      <c r="K86" s="246"/>
      <c r="L86" s="246"/>
      <c r="M86" s="246"/>
      <c r="N86" s="246"/>
      <c r="O86" s="246"/>
      <c r="P86" s="246"/>
      <c r="Q86" s="246"/>
    </row>
    <row r="87" spans="2:17" hidden="1" x14ac:dyDescent="0.15">
      <c r="B87" s="246"/>
      <c r="C87" s="246"/>
      <c r="D87" s="246"/>
      <c r="E87" s="246"/>
      <c r="F87" s="246"/>
      <c r="G87" s="246"/>
      <c r="H87" s="246"/>
      <c r="I87" s="246"/>
      <c r="J87" s="246"/>
      <c r="K87" s="373"/>
      <c r="L87" s="246"/>
      <c r="M87" s="246"/>
      <c r="N87" s="246"/>
      <c r="O87" s="246"/>
      <c r="P87" s="246"/>
      <c r="Q87" s="246"/>
    </row>
    <row r="88" spans="2:17" hidden="1" x14ac:dyDescent="0.15">
      <c r="B88" s="246"/>
      <c r="C88" s="246"/>
      <c r="D88" s="246"/>
      <c r="E88" s="246"/>
      <c r="F88" s="246"/>
      <c r="G88" s="246"/>
      <c r="H88" s="246"/>
      <c r="I88" s="246"/>
      <c r="J88" s="246"/>
      <c r="K88" s="246"/>
      <c r="L88" s="246"/>
      <c r="M88" s="246"/>
      <c r="N88" s="246"/>
      <c r="O88" s="246"/>
      <c r="P88" s="246"/>
      <c r="Q88" s="246"/>
    </row>
    <row r="89" spans="2:17" hidden="1" x14ac:dyDescent="0.15">
      <c r="B89" s="246"/>
      <c r="C89" s="246"/>
      <c r="D89" s="246"/>
      <c r="E89" s="246"/>
      <c r="F89" s="246"/>
      <c r="G89" s="246"/>
      <c r="H89" s="246"/>
      <c r="I89" s="246"/>
      <c r="J89" s="246"/>
      <c r="K89" s="246"/>
      <c r="L89" s="246"/>
      <c r="M89" s="246"/>
      <c r="N89" s="246"/>
      <c r="O89" s="246"/>
      <c r="P89" s="246"/>
      <c r="Q89" s="246"/>
    </row>
    <row r="90" spans="2:17" hidden="1" x14ac:dyDescent="0.15">
      <c r="B90" s="246"/>
      <c r="C90" s="246"/>
      <c r="D90" s="246"/>
      <c r="E90" s="246"/>
      <c r="F90" s="246"/>
      <c r="G90" s="246"/>
      <c r="H90" s="246"/>
      <c r="I90" s="246"/>
      <c r="J90" s="246"/>
      <c r="K90" s="246"/>
      <c r="L90" s="246"/>
      <c r="M90" s="246"/>
      <c r="N90" s="246"/>
      <c r="O90" s="246"/>
      <c r="P90" s="246"/>
      <c r="Q90" s="246"/>
    </row>
    <row r="91" spans="2:17" hidden="1" x14ac:dyDescent="0.15">
      <c r="B91" s="246"/>
      <c r="C91" s="246"/>
      <c r="D91" s="246"/>
      <c r="E91" s="246"/>
      <c r="F91" s="246"/>
      <c r="G91" s="246"/>
      <c r="H91" s="246"/>
      <c r="I91" s="246"/>
      <c r="J91" s="246"/>
      <c r="K91" s="246"/>
      <c r="L91" s="246"/>
      <c r="M91" s="246"/>
      <c r="N91" s="246"/>
      <c r="O91" s="246"/>
      <c r="P91" s="246"/>
      <c r="Q91" s="246"/>
    </row>
    <row r="92" spans="2:17" ht="13.5" hidden="1" customHeight="1" x14ac:dyDescent="0.15">
      <c r="B92" s="246"/>
      <c r="C92" s="246"/>
      <c r="D92" s="246"/>
      <c r="E92" s="246"/>
      <c r="F92" s="246"/>
      <c r="G92" s="246"/>
      <c r="H92" s="246"/>
      <c r="I92" s="246"/>
      <c r="J92" s="246"/>
      <c r="K92" s="246"/>
      <c r="L92" s="246"/>
      <c r="M92" s="246"/>
      <c r="N92" s="246"/>
      <c r="O92" s="246"/>
      <c r="P92" s="246"/>
      <c r="Q92" s="246"/>
    </row>
    <row r="93" spans="2:17" ht="13.5" hidden="1" customHeight="1" x14ac:dyDescent="0.15">
      <c r="B93" s="246"/>
      <c r="C93" s="246"/>
      <c r="D93" s="246"/>
      <c r="E93" s="246"/>
      <c r="F93" s="246"/>
      <c r="G93" s="246"/>
      <c r="H93" s="246"/>
      <c r="I93" s="246"/>
      <c r="J93" s="246"/>
      <c r="K93" s="246"/>
      <c r="L93" s="246"/>
      <c r="M93" s="246"/>
      <c r="N93" s="246"/>
      <c r="O93" s="246"/>
      <c r="P93" s="246"/>
      <c r="Q93" s="246"/>
    </row>
    <row r="94" spans="2:17" ht="13.5" hidden="1" customHeight="1" x14ac:dyDescent="0.15">
      <c r="B94" s="246"/>
      <c r="C94" s="246"/>
      <c r="D94" s="246"/>
      <c r="E94" s="246"/>
      <c r="F94" s="246"/>
      <c r="G94" s="246"/>
      <c r="H94" s="246"/>
      <c r="I94" s="246"/>
      <c r="J94" s="246"/>
      <c r="K94" s="246"/>
      <c r="L94" s="246"/>
      <c r="M94" s="246"/>
      <c r="N94" s="246"/>
      <c r="O94" s="246"/>
      <c r="P94" s="246"/>
      <c r="Q94" s="246"/>
    </row>
    <row r="95" spans="2:17" ht="13.5" hidden="1" customHeight="1" x14ac:dyDescent="0.15">
      <c r="B95" s="246"/>
      <c r="C95" s="246"/>
      <c r="D95" s="246"/>
      <c r="E95" s="246"/>
      <c r="F95" s="246"/>
      <c r="G95" s="246"/>
      <c r="H95" s="246"/>
      <c r="I95" s="246"/>
      <c r="J95" s="246"/>
      <c r="K95" s="246"/>
      <c r="L95" s="246"/>
      <c r="M95" s="246"/>
      <c r="N95" s="246"/>
      <c r="O95" s="246"/>
      <c r="P95" s="246"/>
      <c r="Q95" s="246"/>
    </row>
    <row r="96" spans="2:17" ht="13.5" hidden="1" customHeight="1" x14ac:dyDescent="0.15">
      <c r="B96" s="246"/>
      <c r="C96" s="246"/>
      <c r="D96" s="246"/>
      <c r="E96" s="246"/>
      <c r="F96" s="246"/>
      <c r="G96" s="246"/>
      <c r="H96" s="246"/>
      <c r="I96" s="246"/>
      <c r="J96" s="246"/>
      <c r="K96" s="246"/>
      <c r="L96" s="246"/>
      <c r="M96" s="246"/>
      <c r="N96" s="246"/>
      <c r="O96" s="246"/>
      <c r="P96" s="246"/>
      <c r="Q96" s="246"/>
    </row>
    <row r="97" spans="2:17" ht="13.5" hidden="1" customHeight="1" x14ac:dyDescent="0.15">
      <c r="B97" s="246"/>
      <c r="C97" s="246"/>
      <c r="D97" s="246"/>
      <c r="E97" s="246"/>
      <c r="F97" s="246"/>
      <c r="G97" s="246"/>
      <c r="H97" s="246"/>
      <c r="I97" s="246"/>
      <c r="J97" s="246"/>
      <c r="K97" s="246"/>
      <c r="L97" s="246"/>
      <c r="M97" s="246"/>
      <c r="N97" s="246"/>
      <c r="O97" s="246"/>
      <c r="P97" s="246"/>
      <c r="Q97" s="246"/>
    </row>
    <row r="98" spans="2:17" ht="13.5" hidden="1" customHeight="1" x14ac:dyDescent="0.15">
      <c r="B98" s="246"/>
      <c r="C98" s="246"/>
      <c r="D98" s="246"/>
      <c r="E98" s="246"/>
      <c r="F98" s="246"/>
      <c r="G98" s="246"/>
      <c r="H98" s="246"/>
      <c r="I98" s="246"/>
      <c r="J98" s="246"/>
      <c r="K98" s="246"/>
      <c r="L98" s="246"/>
      <c r="M98" s="246"/>
      <c r="N98" s="246"/>
      <c r="O98" s="246"/>
      <c r="P98" s="246"/>
      <c r="Q98" s="246"/>
    </row>
    <row r="99" spans="2:17" ht="13.5" hidden="1" customHeight="1" x14ac:dyDescent="0.15">
      <c r="B99" s="246"/>
      <c r="C99" s="246"/>
      <c r="D99" s="246"/>
      <c r="E99" s="246"/>
      <c r="F99" s="246"/>
      <c r="G99" s="246"/>
      <c r="H99" s="246"/>
      <c r="I99" s="246"/>
      <c r="J99" s="246"/>
      <c r="K99" s="246"/>
      <c r="L99" s="246"/>
      <c r="M99" s="246"/>
      <c r="N99" s="246"/>
      <c r="O99" s="246"/>
      <c r="P99" s="246"/>
      <c r="Q99" s="246"/>
    </row>
    <row r="100" spans="2:17" ht="13.5" hidden="1" customHeight="1" x14ac:dyDescent="0.15">
      <c r="B100" s="246"/>
      <c r="C100" s="246"/>
      <c r="D100" s="246"/>
      <c r="E100" s="246"/>
      <c r="F100" s="246"/>
      <c r="G100" s="246"/>
      <c r="H100" s="246"/>
      <c r="I100" s="246"/>
      <c r="J100" s="246"/>
      <c r="K100" s="246"/>
      <c r="L100" s="246"/>
      <c r="M100" s="246"/>
      <c r="N100" s="246"/>
      <c r="O100" s="246"/>
      <c r="P100" s="246"/>
      <c r="Q100" s="246"/>
    </row>
    <row r="101" spans="2:17" ht="13.5" hidden="1" customHeight="1" x14ac:dyDescent="0.15">
      <c r="B101" s="246"/>
      <c r="C101" s="246"/>
      <c r="D101" s="246"/>
      <c r="E101" s="246"/>
      <c r="F101" s="246"/>
      <c r="G101" s="246"/>
      <c r="H101" s="246"/>
      <c r="I101" s="246"/>
      <c r="J101" s="246"/>
      <c r="K101" s="246"/>
      <c r="L101" s="246"/>
      <c r="M101" s="246"/>
      <c r="N101" s="246"/>
      <c r="O101" s="246"/>
      <c r="P101" s="246"/>
      <c r="Q101" s="246"/>
    </row>
    <row r="102" spans="2:17" ht="13.5" hidden="1" customHeight="1" x14ac:dyDescent="0.15">
      <c r="B102" s="246"/>
      <c r="C102" s="246"/>
      <c r="D102" s="246"/>
      <c r="E102" s="246"/>
      <c r="F102" s="246"/>
      <c r="G102" s="246"/>
      <c r="H102" s="246"/>
      <c r="I102" s="246"/>
      <c r="J102" s="246"/>
      <c r="K102" s="246"/>
      <c r="L102" s="246"/>
      <c r="M102" s="246"/>
      <c r="N102" s="246"/>
      <c r="O102" s="246"/>
      <c r="P102" s="246"/>
      <c r="Q102" s="246"/>
    </row>
    <row r="103" spans="2:17" ht="13.5" hidden="1" customHeight="1" x14ac:dyDescent="0.15">
      <c r="B103" s="246"/>
      <c r="C103" s="246"/>
      <c r="D103" s="246"/>
      <c r="E103" s="246"/>
      <c r="F103" s="246"/>
      <c r="G103" s="246"/>
      <c r="H103" s="246"/>
      <c r="I103" s="246"/>
      <c r="J103" s="246"/>
      <c r="K103" s="246"/>
      <c r="L103" s="246"/>
      <c r="M103" s="246"/>
      <c r="N103" s="246"/>
      <c r="O103" s="246"/>
      <c r="P103" s="246"/>
      <c r="Q103" s="246"/>
    </row>
    <row r="104" spans="2:17" ht="13.5" hidden="1" customHeight="1" x14ac:dyDescent="0.15">
      <c r="B104" s="246"/>
      <c r="C104" s="246"/>
      <c r="D104" s="246"/>
      <c r="E104" s="246"/>
      <c r="F104" s="246"/>
      <c r="G104" s="246"/>
      <c r="H104" s="246"/>
      <c r="I104" s="246"/>
      <c r="J104" s="246"/>
      <c r="K104" s="246"/>
      <c r="L104" s="246"/>
      <c r="M104" s="246"/>
      <c r="N104" s="246"/>
      <c r="O104" s="246"/>
      <c r="P104" s="246"/>
      <c r="Q104" s="246"/>
    </row>
    <row r="105" spans="2:17" ht="13.5" hidden="1" customHeight="1" x14ac:dyDescent="0.15">
      <c r="B105" s="246"/>
      <c r="C105" s="246"/>
      <c r="D105" s="246"/>
      <c r="E105" s="246"/>
      <c r="F105" s="246"/>
      <c r="G105" s="246"/>
      <c r="H105" s="246"/>
      <c r="I105" s="246"/>
      <c r="J105" s="246"/>
      <c r="K105" s="246"/>
      <c r="L105" s="246"/>
      <c r="M105" s="246"/>
      <c r="N105" s="246"/>
      <c r="O105" s="246"/>
      <c r="P105" s="246"/>
      <c r="Q105" s="246"/>
    </row>
    <row r="106" spans="2:17" ht="13.5" hidden="1" customHeight="1" x14ac:dyDescent="0.15">
      <c r="B106" s="246"/>
      <c r="C106" s="246"/>
      <c r="D106" s="246"/>
      <c r="E106" s="246"/>
      <c r="F106" s="246"/>
      <c r="G106" s="246"/>
      <c r="H106" s="246"/>
      <c r="I106" s="246"/>
      <c r="J106" s="246"/>
      <c r="K106" s="246"/>
      <c r="L106" s="246"/>
      <c r="M106" s="246"/>
      <c r="N106" s="246"/>
      <c r="O106" s="246"/>
      <c r="P106" s="246"/>
      <c r="Q106" s="246"/>
    </row>
    <row r="107" spans="2:17" ht="13.5" hidden="1" customHeight="1" x14ac:dyDescent="0.15">
      <c r="B107" s="246"/>
      <c r="C107" s="246"/>
      <c r="D107" s="246"/>
      <c r="E107" s="246"/>
      <c r="F107" s="246"/>
      <c r="G107" s="246"/>
      <c r="H107" s="246"/>
      <c r="I107" s="246"/>
      <c r="J107" s="246"/>
      <c r="K107" s="246"/>
      <c r="L107" s="246"/>
      <c r="M107" s="246"/>
      <c r="N107" s="246"/>
      <c r="O107" s="246"/>
      <c r="P107" s="246"/>
      <c r="Q107" s="246"/>
    </row>
    <row r="108" spans="2:17" ht="13.5" hidden="1" customHeight="1" x14ac:dyDescent="0.15">
      <c r="B108" s="246"/>
      <c r="C108" s="246"/>
      <c r="D108" s="246"/>
      <c r="E108" s="246"/>
      <c r="F108" s="246"/>
      <c r="G108" s="246"/>
      <c r="H108" s="246"/>
      <c r="I108" s="246"/>
      <c r="J108" s="246"/>
      <c r="K108" s="246"/>
      <c r="L108" s="246"/>
      <c r="M108" s="246"/>
      <c r="N108" s="246"/>
      <c r="O108" s="246"/>
      <c r="P108" s="246"/>
      <c r="Q108" s="246"/>
    </row>
    <row r="109" spans="2:17" ht="13.5" hidden="1" customHeight="1" x14ac:dyDescent="0.15">
      <c r="B109" s="246"/>
      <c r="C109" s="246"/>
      <c r="D109" s="246"/>
      <c r="E109" s="246"/>
      <c r="F109" s="246"/>
      <c r="G109" s="246"/>
      <c r="H109" s="246"/>
      <c r="I109" s="246"/>
      <c r="J109" s="246"/>
      <c r="K109" s="246"/>
      <c r="L109" s="246"/>
      <c r="M109" s="246"/>
      <c r="N109" s="246"/>
      <c r="O109" s="246"/>
      <c r="P109" s="246"/>
      <c r="Q109" s="246"/>
    </row>
    <row r="110" spans="2:17" ht="13.5" hidden="1" customHeight="1" x14ac:dyDescent="0.15">
      <c r="B110" s="246"/>
      <c r="C110" s="246"/>
      <c r="D110" s="246"/>
      <c r="E110" s="246"/>
      <c r="F110" s="246"/>
      <c r="G110" s="246"/>
      <c r="H110" s="246"/>
      <c r="I110" s="246"/>
      <c r="J110" s="246"/>
      <c r="K110" s="246"/>
      <c r="L110" s="246"/>
      <c r="M110" s="246"/>
      <c r="N110" s="246"/>
      <c r="O110" s="246"/>
      <c r="P110" s="246"/>
      <c r="Q110" s="246"/>
    </row>
    <row r="111" spans="2:17" ht="13.5" hidden="1" customHeight="1" x14ac:dyDescent="0.15">
      <c r="B111" s="246"/>
      <c r="C111" s="246"/>
      <c r="D111" s="246"/>
      <c r="E111" s="246"/>
      <c r="F111" s="246"/>
      <c r="G111" s="246"/>
      <c r="H111" s="246"/>
      <c r="I111" s="246"/>
      <c r="J111" s="246"/>
      <c r="K111" s="246"/>
      <c r="L111" s="246"/>
      <c r="M111" s="246"/>
      <c r="N111" s="246"/>
      <c r="O111" s="246"/>
      <c r="P111" s="246"/>
      <c r="Q111" s="246"/>
    </row>
    <row r="112" spans="2:17" ht="13.5" hidden="1" customHeight="1" x14ac:dyDescent="0.15">
      <c r="B112" s="246"/>
      <c r="C112" s="246"/>
      <c r="D112" s="246"/>
      <c r="E112" s="246"/>
      <c r="F112" s="246"/>
      <c r="G112" s="246"/>
      <c r="H112" s="246"/>
      <c r="I112" s="246"/>
      <c r="J112" s="246"/>
      <c r="K112" s="246"/>
      <c r="L112" s="246"/>
      <c r="M112" s="246"/>
      <c r="N112" s="246"/>
      <c r="O112" s="246"/>
      <c r="P112" s="246"/>
      <c r="Q112" s="246"/>
    </row>
    <row r="113" spans="2:17" ht="13.5" hidden="1" customHeight="1" x14ac:dyDescent="0.15">
      <c r="B113" s="246"/>
      <c r="C113" s="246"/>
      <c r="D113" s="246"/>
      <c r="E113" s="246"/>
      <c r="F113" s="246"/>
      <c r="G113" s="246"/>
      <c r="H113" s="246"/>
      <c r="I113" s="246"/>
      <c r="J113" s="246"/>
      <c r="K113" s="246"/>
      <c r="L113" s="246"/>
      <c r="M113" s="246"/>
      <c r="N113" s="246"/>
      <c r="O113" s="246"/>
      <c r="P113" s="246"/>
      <c r="Q113" s="246"/>
    </row>
    <row r="114" spans="2:17" ht="13.5" hidden="1" customHeight="1" x14ac:dyDescent="0.15">
      <c r="B114" s="246"/>
      <c r="C114" s="246"/>
      <c r="D114" s="246"/>
      <c r="E114" s="246"/>
      <c r="F114" s="246"/>
      <c r="G114" s="246"/>
      <c r="H114" s="246"/>
      <c r="I114" s="246"/>
      <c r="J114" s="246"/>
      <c r="K114" s="246"/>
      <c r="L114" s="246"/>
      <c r="M114" s="246"/>
      <c r="N114" s="246"/>
      <c r="O114" s="246"/>
      <c r="P114" s="246"/>
      <c r="Q114" s="246"/>
    </row>
    <row r="115" spans="2:17" ht="13.5" hidden="1" customHeight="1" x14ac:dyDescent="0.15">
      <c r="B115" s="246"/>
      <c r="C115" s="246"/>
      <c r="D115" s="246"/>
      <c r="E115" s="246"/>
      <c r="F115" s="246"/>
      <c r="G115" s="246"/>
      <c r="H115" s="246"/>
      <c r="I115" s="246"/>
      <c r="J115" s="246"/>
      <c r="K115" s="246"/>
      <c r="L115" s="246"/>
      <c r="M115" s="246"/>
      <c r="N115" s="246"/>
      <c r="O115" s="246"/>
      <c r="P115" s="246"/>
      <c r="Q115" s="246"/>
    </row>
    <row r="116" spans="2:17" ht="13.5" hidden="1" customHeight="1" x14ac:dyDescent="0.15">
      <c r="B116" s="246"/>
      <c r="C116" s="246"/>
      <c r="D116" s="246"/>
      <c r="E116" s="246"/>
      <c r="F116" s="246"/>
      <c r="G116" s="246"/>
      <c r="H116" s="246"/>
      <c r="I116" s="246"/>
      <c r="J116" s="246"/>
      <c r="K116" s="246"/>
      <c r="L116" s="246"/>
      <c r="M116" s="246"/>
      <c r="N116" s="246"/>
      <c r="O116" s="246"/>
      <c r="P116" s="246"/>
      <c r="Q116" s="246"/>
    </row>
    <row r="117" spans="2:17" ht="13.5" hidden="1" customHeight="1" x14ac:dyDescent="0.15">
      <c r="B117" s="246"/>
      <c r="C117" s="246"/>
      <c r="D117" s="246"/>
      <c r="E117" s="246"/>
      <c r="F117" s="246"/>
      <c r="G117" s="246"/>
      <c r="H117" s="246"/>
      <c r="I117" s="246"/>
      <c r="J117" s="246"/>
      <c r="K117" s="246"/>
      <c r="L117" s="246"/>
      <c r="M117" s="246"/>
      <c r="N117" s="246"/>
      <c r="O117" s="246"/>
      <c r="P117" s="246"/>
      <c r="Q117" s="246"/>
    </row>
    <row r="118" spans="2:17" ht="13.5" hidden="1" customHeight="1" x14ac:dyDescent="0.15">
      <c r="B118" s="246"/>
      <c r="C118" s="246"/>
      <c r="D118" s="246"/>
      <c r="E118" s="246"/>
      <c r="F118" s="246"/>
      <c r="G118" s="246"/>
      <c r="H118" s="246"/>
      <c r="I118" s="246"/>
      <c r="J118" s="246"/>
      <c r="K118" s="246"/>
      <c r="L118" s="246"/>
      <c r="M118" s="246"/>
      <c r="N118" s="246"/>
      <c r="O118" s="246"/>
      <c r="P118" s="246"/>
      <c r="Q118" s="246"/>
    </row>
    <row r="119" spans="2:17" ht="13.5" hidden="1" customHeight="1" x14ac:dyDescent="0.15">
      <c r="B119" s="246"/>
      <c r="C119" s="246"/>
      <c r="D119" s="246"/>
      <c r="E119" s="246"/>
      <c r="F119" s="246"/>
      <c r="G119" s="246"/>
      <c r="H119" s="246"/>
      <c r="I119" s="246"/>
      <c r="J119" s="246"/>
      <c r="K119" s="246"/>
      <c r="L119" s="246"/>
      <c r="M119" s="246"/>
      <c r="N119" s="246"/>
      <c r="O119" s="246"/>
      <c r="P119" s="246"/>
      <c r="Q119" s="246"/>
    </row>
    <row r="120" spans="2:17" ht="13.5" hidden="1" customHeight="1" x14ac:dyDescent="0.15">
      <c r="B120" s="246"/>
      <c r="C120" s="246"/>
      <c r="D120" s="246"/>
      <c r="E120" s="246"/>
      <c r="F120" s="246"/>
      <c r="G120" s="246"/>
      <c r="H120" s="246"/>
      <c r="I120" s="246"/>
      <c r="J120" s="246"/>
      <c r="K120" s="246"/>
      <c r="L120" s="246"/>
      <c r="M120" s="246"/>
      <c r="N120" s="246"/>
      <c r="O120" s="246"/>
      <c r="P120" s="246"/>
      <c r="Q120" s="246"/>
    </row>
    <row r="121" spans="2:17" ht="13.5" hidden="1" customHeight="1" x14ac:dyDescent="0.15">
      <c r="B121" s="246"/>
      <c r="C121" s="246"/>
      <c r="D121" s="246"/>
      <c r="E121" s="246"/>
      <c r="F121" s="246"/>
      <c r="G121" s="246"/>
      <c r="H121" s="246"/>
      <c r="I121" s="246"/>
      <c r="J121" s="246"/>
      <c r="K121" s="246"/>
      <c r="L121" s="246"/>
      <c r="M121" s="246"/>
      <c r="N121" s="246"/>
      <c r="O121" s="246"/>
      <c r="P121" s="246"/>
      <c r="Q121" s="246"/>
    </row>
    <row r="122" spans="2:17" ht="13.5" hidden="1" customHeight="1" x14ac:dyDescent="0.15">
      <c r="B122" s="246"/>
      <c r="C122" s="246"/>
      <c r="D122" s="246"/>
      <c r="E122" s="246"/>
      <c r="F122" s="246"/>
      <c r="G122" s="246"/>
      <c r="H122" s="246"/>
      <c r="I122" s="246"/>
      <c r="J122" s="246"/>
      <c r="K122" s="246"/>
      <c r="L122" s="246"/>
      <c r="M122" s="246"/>
      <c r="N122" s="246"/>
      <c r="O122" s="246"/>
      <c r="P122" s="246"/>
      <c r="Q122" s="246"/>
    </row>
    <row r="123" spans="2:17" ht="13.5" hidden="1" customHeight="1" x14ac:dyDescent="0.15">
      <c r="B123" s="246"/>
      <c r="C123" s="246"/>
      <c r="D123" s="246"/>
      <c r="E123" s="246"/>
      <c r="F123" s="246"/>
      <c r="G123" s="246"/>
      <c r="H123" s="246"/>
      <c r="I123" s="246"/>
      <c r="J123" s="246"/>
      <c r="K123" s="246"/>
      <c r="L123" s="246"/>
      <c r="M123" s="246"/>
      <c r="N123" s="246"/>
      <c r="O123" s="246"/>
      <c r="P123" s="246"/>
      <c r="Q123" s="246"/>
    </row>
    <row r="124" spans="2:17" ht="13.5" hidden="1" customHeight="1" x14ac:dyDescent="0.15">
      <c r="B124" s="246"/>
      <c r="C124" s="246"/>
      <c r="D124" s="246"/>
      <c r="E124" s="246"/>
      <c r="F124" s="246"/>
      <c r="G124" s="246"/>
      <c r="H124" s="246"/>
      <c r="I124" s="246"/>
      <c r="J124" s="246"/>
      <c r="K124" s="246"/>
      <c r="L124" s="246"/>
      <c r="M124" s="246"/>
      <c r="N124" s="246"/>
      <c r="O124" s="246"/>
      <c r="P124" s="246"/>
      <c r="Q124" s="246"/>
    </row>
    <row r="125" spans="2:17" ht="13.5" hidden="1" customHeight="1" x14ac:dyDescent="0.15">
      <c r="B125" s="246"/>
      <c r="C125" s="246"/>
      <c r="D125" s="246"/>
      <c r="E125" s="246"/>
      <c r="F125" s="246"/>
      <c r="G125" s="246"/>
      <c r="H125" s="246"/>
      <c r="I125" s="246"/>
      <c r="J125" s="246"/>
      <c r="K125" s="246"/>
      <c r="L125" s="246"/>
      <c r="M125" s="246"/>
      <c r="N125" s="246"/>
      <c r="O125" s="246"/>
      <c r="P125" s="246"/>
      <c r="Q125" s="246"/>
    </row>
    <row r="126" spans="2:17" ht="13.5" hidden="1" customHeight="1" x14ac:dyDescent="0.15">
      <c r="B126" s="246"/>
      <c r="C126" s="246"/>
      <c r="D126" s="246"/>
      <c r="E126" s="246"/>
      <c r="F126" s="246"/>
      <c r="G126" s="246"/>
      <c r="H126" s="246"/>
      <c r="I126" s="246"/>
      <c r="J126" s="246"/>
      <c r="K126" s="246"/>
      <c r="L126" s="246"/>
      <c r="M126" s="246"/>
      <c r="N126" s="246"/>
      <c r="O126" s="246"/>
      <c r="P126" s="246"/>
      <c r="Q126" s="246"/>
    </row>
    <row r="127" spans="2:17" ht="13.5" hidden="1" customHeight="1" x14ac:dyDescent="0.15">
      <c r="B127" s="246"/>
      <c r="C127" s="246"/>
      <c r="D127" s="246"/>
      <c r="E127" s="246"/>
      <c r="F127" s="246"/>
      <c r="G127" s="246"/>
      <c r="H127" s="246"/>
      <c r="I127" s="246"/>
      <c r="J127" s="246"/>
      <c r="K127" s="246"/>
      <c r="L127" s="246"/>
      <c r="M127" s="246"/>
      <c r="N127" s="246"/>
      <c r="O127" s="246"/>
      <c r="P127" s="246"/>
      <c r="Q127" s="246"/>
    </row>
    <row r="128" spans="2:17" ht="13.5" hidden="1" customHeight="1" x14ac:dyDescent="0.15">
      <c r="B128" s="246"/>
      <c r="C128" s="246"/>
      <c r="D128" s="246"/>
      <c r="E128" s="246"/>
      <c r="F128" s="246"/>
      <c r="G128" s="246"/>
      <c r="H128" s="246"/>
      <c r="I128" s="246"/>
      <c r="J128" s="246"/>
      <c r="K128" s="246"/>
      <c r="L128" s="246"/>
      <c r="M128" s="246"/>
      <c r="N128" s="246"/>
      <c r="O128" s="246"/>
      <c r="P128" s="246"/>
      <c r="Q128" s="246"/>
    </row>
    <row r="129" spans="2:17" ht="13.5" hidden="1" customHeight="1" x14ac:dyDescent="0.15">
      <c r="B129" s="246"/>
      <c r="C129" s="246"/>
      <c r="D129" s="246"/>
      <c r="E129" s="246"/>
      <c r="F129" s="246"/>
      <c r="G129" s="246"/>
      <c r="H129" s="246"/>
      <c r="I129" s="246"/>
      <c r="J129" s="246"/>
      <c r="K129" s="246"/>
      <c r="L129" s="246"/>
      <c r="M129" s="246"/>
      <c r="N129" s="246"/>
      <c r="O129" s="246"/>
      <c r="P129" s="246"/>
      <c r="Q129" s="246"/>
    </row>
    <row r="130" spans="2:17" ht="13.5" hidden="1" customHeight="1" x14ac:dyDescent="0.15">
      <c r="B130" s="246"/>
      <c r="C130" s="246"/>
      <c r="D130" s="246"/>
      <c r="E130" s="246"/>
      <c r="F130" s="246"/>
      <c r="G130" s="246"/>
      <c r="H130" s="246"/>
      <c r="I130" s="246"/>
      <c r="J130" s="246"/>
      <c r="K130" s="246"/>
      <c r="L130" s="246"/>
      <c r="M130" s="246"/>
      <c r="N130" s="246"/>
      <c r="O130" s="246"/>
      <c r="P130" s="246"/>
      <c r="Q130" s="246"/>
    </row>
    <row r="131" spans="2:17" ht="13.5" hidden="1" customHeight="1" x14ac:dyDescent="0.15">
      <c r="B131" s="246"/>
      <c r="C131" s="246"/>
      <c r="D131" s="246"/>
      <c r="E131" s="246"/>
      <c r="F131" s="246"/>
      <c r="G131" s="246"/>
      <c r="H131" s="246"/>
      <c r="I131" s="246"/>
      <c r="J131" s="246"/>
      <c r="K131" s="246"/>
      <c r="L131" s="246"/>
      <c r="M131" s="246"/>
      <c r="N131" s="246"/>
      <c r="O131" s="246"/>
      <c r="P131" s="246"/>
      <c r="Q131" s="246"/>
    </row>
    <row r="132" spans="2:17" ht="13.5" hidden="1" customHeight="1" x14ac:dyDescent="0.15">
      <c r="B132" s="246"/>
      <c r="C132" s="246"/>
      <c r="D132" s="246"/>
      <c r="E132" s="246"/>
      <c r="F132" s="246"/>
      <c r="G132" s="246"/>
      <c r="H132" s="246"/>
      <c r="I132" s="246"/>
      <c r="J132" s="246"/>
      <c r="K132" s="246"/>
      <c r="L132" s="246"/>
      <c r="M132" s="246"/>
      <c r="N132" s="246"/>
      <c r="O132" s="246"/>
      <c r="P132" s="246"/>
      <c r="Q132" s="246"/>
    </row>
    <row r="133" spans="2:17" ht="13.5" hidden="1" customHeight="1" x14ac:dyDescent="0.15">
      <c r="B133" s="246"/>
      <c r="C133" s="246"/>
      <c r="D133" s="246"/>
      <c r="E133" s="246"/>
      <c r="F133" s="246"/>
      <c r="G133" s="246"/>
      <c r="H133" s="246"/>
      <c r="I133" s="246"/>
      <c r="J133" s="246"/>
      <c r="K133" s="246"/>
      <c r="L133" s="246"/>
      <c r="M133" s="246"/>
      <c r="N133" s="246"/>
      <c r="O133" s="246"/>
      <c r="P133" s="246"/>
      <c r="Q133" s="246"/>
    </row>
    <row r="134" spans="2:17" ht="13.5" hidden="1" customHeight="1" x14ac:dyDescent="0.15">
      <c r="B134" s="246"/>
      <c r="C134" s="246"/>
      <c r="D134" s="246"/>
      <c r="E134" s="246"/>
      <c r="F134" s="246"/>
      <c r="G134" s="246"/>
      <c r="H134" s="246"/>
      <c r="I134" s="246"/>
      <c r="J134" s="246"/>
      <c r="K134" s="246"/>
      <c r="L134" s="246"/>
      <c r="M134" s="246"/>
      <c r="N134" s="246"/>
      <c r="O134" s="246"/>
      <c r="P134" s="246"/>
      <c r="Q134" s="246"/>
    </row>
    <row r="135" spans="2:17" ht="13.5" hidden="1" customHeight="1" x14ac:dyDescent="0.15">
      <c r="B135" s="246"/>
      <c r="C135" s="246"/>
      <c r="D135" s="246"/>
      <c r="E135" s="246"/>
      <c r="F135" s="246"/>
      <c r="G135" s="246"/>
      <c r="H135" s="246"/>
      <c r="I135" s="246"/>
      <c r="J135" s="246"/>
      <c r="K135" s="246"/>
      <c r="L135" s="246"/>
      <c r="M135" s="246"/>
      <c r="N135" s="246"/>
      <c r="O135" s="246"/>
      <c r="P135" s="246"/>
      <c r="Q135" s="246"/>
    </row>
    <row r="136" spans="2:17" ht="13.5" hidden="1" customHeight="1" x14ac:dyDescent="0.15">
      <c r="B136" s="246"/>
      <c r="C136" s="246"/>
      <c r="D136" s="246"/>
      <c r="E136" s="246"/>
      <c r="F136" s="246"/>
      <c r="G136" s="246"/>
      <c r="H136" s="246"/>
      <c r="I136" s="246"/>
      <c r="J136" s="246"/>
      <c r="K136" s="246"/>
      <c r="L136" s="246"/>
      <c r="M136" s="246"/>
      <c r="N136" s="246"/>
      <c r="O136" s="246"/>
      <c r="P136" s="246"/>
      <c r="Q136" s="246"/>
    </row>
    <row r="137" spans="2:17" ht="13.5" hidden="1" customHeight="1" x14ac:dyDescent="0.15">
      <c r="B137" s="246"/>
      <c r="C137" s="246"/>
      <c r="D137" s="246"/>
      <c r="E137" s="246"/>
      <c r="F137" s="246"/>
      <c r="G137" s="246"/>
      <c r="H137" s="246"/>
      <c r="I137" s="246"/>
      <c r="J137" s="246"/>
      <c r="K137" s="246"/>
      <c r="L137" s="246"/>
      <c r="M137" s="246"/>
      <c r="N137" s="246"/>
      <c r="O137" s="246"/>
      <c r="P137" s="246"/>
      <c r="Q137" s="246"/>
    </row>
    <row r="138" spans="2:17" ht="13.5" hidden="1" customHeight="1" x14ac:dyDescent="0.15">
      <c r="B138" s="246"/>
      <c r="C138" s="246"/>
      <c r="D138" s="246"/>
      <c r="E138" s="246"/>
      <c r="F138" s="246"/>
      <c r="G138" s="246"/>
      <c r="H138" s="246"/>
      <c r="I138" s="246"/>
      <c r="J138" s="246"/>
      <c r="K138" s="246"/>
      <c r="L138" s="246"/>
      <c r="M138" s="246"/>
      <c r="N138" s="246"/>
      <c r="O138" s="246"/>
      <c r="P138" s="246"/>
      <c r="Q138" s="246"/>
    </row>
    <row r="139" spans="2:17" ht="13.5" hidden="1" customHeight="1" x14ac:dyDescent="0.15">
      <c r="B139" s="246"/>
      <c r="C139" s="246"/>
      <c r="D139" s="246"/>
      <c r="E139" s="246"/>
      <c r="F139" s="246"/>
      <c r="G139" s="246"/>
      <c r="H139" s="246"/>
      <c r="I139" s="246"/>
      <c r="J139" s="246"/>
      <c r="K139" s="246"/>
      <c r="L139" s="246"/>
      <c r="M139" s="246"/>
      <c r="N139" s="246"/>
      <c r="O139" s="246"/>
      <c r="P139" s="246"/>
      <c r="Q139" s="246"/>
    </row>
    <row r="140" spans="2:17" ht="13.5" hidden="1" customHeight="1" x14ac:dyDescent="0.15">
      <c r="B140" s="246"/>
      <c r="C140" s="246"/>
      <c r="D140" s="246"/>
      <c r="E140" s="246"/>
      <c r="F140" s="246"/>
      <c r="G140" s="246"/>
      <c r="H140" s="246"/>
      <c r="I140" s="246"/>
      <c r="J140" s="246"/>
      <c r="K140" s="246"/>
      <c r="L140" s="246"/>
      <c r="M140" s="246"/>
      <c r="N140" s="246"/>
      <c r="O140" s="246"/>
      <c r="P140" s="246"/>
      <c r="Q140" s="246"/>
    </row>
    <row r="141" spans="2:17" ht="13.5" hidden="1" customHeight="1" x14ac:dyDescent="0.15">
      <c r="B141" s="246"/>
      <c r="C141" s="246"/>
      <c r="D141" s="246"/>
      <c r="E141" s="246"/>
      <c r="F141" s="246"/>
      <c r="G141" s="246"/>
      <c r="H141" s="246"/>
      <c r="I141" s="246"/>
      <c r="J141" s="246"/>
      <c r="K141" s="246"/>
      <c r="L141" s="246"/>
      <c r="M141" s="246"/>
      <c r="N141" s="246"/>
      <c r="O141" s="246"/>
      <c r="P141" s="246"/>
      <c r="Q141" s="246"/>
    </row>
    <row r="142" spans="2:17" ht="13.5" hidden="1" customHeight="1" x14ac:dyDescent="0.15">
      <c r="B142" s="246"/>
      <c r="C142" s="246"/>
      <c r="D142" s="246"/>
      <c r="E142" s="246"/>
      <c r="F142" s="246"/>
      <c r="G142" s="246"/>
      <c r="H142" s="246"/>
      <c r="I142" s="246"/>
      <c r="J142" s="246"/>
      <c r="K142" s="246"/>
      <c r="L142" s="246"/>
      <c r="M142" s="246"/>
      <c r="N142" s="246"/>
      <c r="O142" s="246"/>
      <c r="P142" s="246"/>
      <c r="Q142" s="246"/>
    </row>
    <row r="143" spans="2:17" ht="13.5" hidden="1" customHeight="1" x14ac:dyDescent="0.15">
      <c r="B143" s="246"/>
      <c r="C143" s="246"/>
      <c r="D143" s="246"/>
      <c r="E143" s="246"/>
      <c r="F143" s="246"/>
      <c r="G143" s="246"/>
      <c r="H143" s="246"/>
      <c r="I143" s="246"/>
      <c r="J143" s="246"/>
      <c r="K143" s="246"/>
      <c r="L143" s="246"/>
      <c r="M143" s="246"/>
      <c r="N143" s="246"/>
      <c r="O143" s="246"/>
      <c r="P143" s="246"/>
      <c r="Q143" s="246"/>
    </row>
    <row r="144" spans="2:17" ht="13.5" hidden="1" customHeight="1" x14ac:dyDescent="0.15">
      <c r="B144" s="246"/>
      <c r="C144" s="246"/>
      <c r="D144" s="246"/>
      <c r="E144" s="246"/>
      <c r="F144" s="246"/>
      <c r="G144" s="246"/>
      <c r="H144" s="246"/>
      <c r="I144" s="246"/>
      <c r="J144" s="246"/>
      <c r="K144" s="246"/>
      <c r="L144" s="246"/>
      <c r="M144" s="246"/>
      <c r="N144" s="246"/>
      <c r="O144" s="246"/>
      <c r="P144" s="246"/>
      <c r="Q144" s="246"/>
    </row>
    <row r="145" spans="2:17" ht="13.5" hidden="1" customHeight="1" x14ac:dyDescent="0.15">
      <c r="B145" s="246"/>
      <c r="C145" s="246"/>
      <c r="D145" s="246"/>
      <c r="E145" s="246"/>
      <c r="F145" s="246"/>
      <c r="G145" s="246"/>
      <c r="H145" s="246"/>
      <c r="I145" s="246"/>
      <c r="J145" s="246"/>
      <c r="K145" s="246"/>
      <c r="L145" s="246"/>
      <c r="M145" s="246"/>
      <c r="N145" s="246"/>
      <c r="O145" s="246"/>
      <c r="P145" s="246"/>
      <c r="Q145" s="246"/>
    </row>
    <row r="146" spans="2:17" ht="13.5" hidden="1" customHeight="1" x14ac:dyDescent="0.15">
      <c r="B146" s="246"/>
      <c r="C146" s="246"/>
      <c r="D146" s="246"/>
      <c r="E146" s="246"/>
      <c r="F146" s="246"/>
      <c r="G146" s="246"/>
      <c r="H146" s="246"/>
      <c r="I146" s="246"/>
      <c r="J146" s="246"/>
      <c r="K146" s="246"/>
      <c r="L146" s="246"/>
      <c r="M146" s="246"/>
      <c r="N146" s="246"/>
      <c r="O146" s="246"/>
      <c r="P146" s="246"/>
      <c r="Q146" s="246"/>
    </row>
    <row r="147" spans="2:17" ht="13.5" hidden="1" customHeight="1" x14ac:dyDescent="0.15">
      <c r="B147" s="246"/>
      <c r="C147" s="246"/>
      <c r="D147" s="246"/>
      <c r="E147" s="246"/>
      <c r="F147" s="246"/>
      <c r="G147" s="246"/>
      <c r="H147" s="246"/>
      <c r="I147" s="246"/>
      <c r="J147" s="246"/>
      <c r="K147" s="246"/>
      <c r="L147" s="246"/>
      <c r="M147" s="246"/>
      <c r="N147" s="246"/>
      <c r="O147" s="246"/>
      <c r="P147" s="246"/>
      <c r="Q147" s="246"/>
    </row>
    <row r="148" spans="2:17" ht="13.5" hidden="1" customHeight="1" x14ac:dyDescent="0.15">
      <c r="B148" s="246"/>
      <c r="C148" s="246"/>
      <c r="D148" s="246"/>
      <c r="E148" s="246"/>
      <c r="F148" s="246"/>
      <c r="G148" s="246"/>
      <c r="H148" s="246"/>
      <c r="I148" s="246"/>
      <c r="J148" s="246"/>
      <c r="K148" s="246"/>
      <c r="L148" s="246"/>
      <c r="M148" s="246"/>
      <c r="N148" s="246"/>
      <c r="O148" s="246"/>
      <c r="P148" s="246"/>
      <c r="Q148" s="246"/>
    </row>
    <row r="149" spans="2:17" ht="13.5" hidden="1" customHeight="1" x14ac:dyDescent="0.15">
      <c r="B149" s="246"/>
      <c r="C149" s="246"/>
      <c r="D149" s="246"/>
      <c r="E149" s="246"/>
      <c r="F149" s="246"/>
      <c r="G149" s="246"/>
      <c r="H149" s="246"/>
      <c r="I149" s="246"/>
      <c r="J149" s="246"/>
      <c r="K149" s="246"/>
      <c r="L149" s="246"/>
      <c r="M149" s="246"/>
      <c r="N149" s="246"/>
      <c r="O149" s="246"/>
      <c r="P149" s="246"/>
      <c r="Q149" s="246"/>
    </row>
    <row r="150" spans="2:17" ht="13.5" hidden="1" customHeight="1" x14ac:dyDescent="0.15">
      <c r="B150" s="246"/>
      <c r="C150" s="246"/>
      <c r="D150" s="246"/>
      <c r="E150" s="246"/>
      <c r="F150" s="246"/>
      <c r="G150" s="246"/>
      <c r="H150" s="246"/>
      <c r="I150" s="246"/>
      <c r="J150" s="246"/>
      <c r="K150" s="246"/>
      <c r="L150" s="246"/>
      <c r="M150" s="246"/>
      <c r="N150" s="246"/>
      <c r="O150" s="246"/>
      <c r="P150" s="246"/>
      <c r="Q150" s="246"/>
    </row>
    <row r="151" spans="2:17" ht="13.5" hidden="1" customHeight="1" x14ac:dyDescent="0.15">
      <c r="B151" s="246"/>
      <c r="C151" s="246"/>
      <c r="D151" s="246"/>
      <c r="E151" s="246"/>
      <c r="F151" s="246"/>
      <c r="G151" s="246"/>
      <c r="H151" s="246"/>
      <c r="I151" s="246"/>
      <c r="J151" s="246"/>
      <c r="K151" s="246"/>
      <c r="L151" s="246"/>
      <c r="M151" s="246"/>
      <c r="N151" s="246"/>
      <c r="O151" s="246"/>
      <c r="P151" s="246"/>
      <c r="Q151" s="246"/>
    </row>
    <row r="152" spans="2:17" ht="13.5" hidden="1" customHeight="1" x14ac:dyDescent="0.15">
      <c r="B152" s="246"/>
      <c r="C152" s="246"/>
      <c r="D152" s="246"/>
      <c r="E152" s="246"/>
      <c r="F152" s="246"/>
      <c r="G152" s="246"/>
      <c r="H152" s="246"/>
      <c r="I152" s="246"/>
      <c r="J152" s="246"/>
      <c r="K152" s="246"/>
      <c r="L152" s="246"/>
      <c r="M152" s="246"/>
      <c r="N152" s="246"/>
      <c r="O152" s="246"/>
      <c r="P152" s="246"/>
      <c r="Q152" s="246"/>
    </row>
    <row r="153" spans="2:17" ht="13.5" hidden="1" customHeight="1" x14ac:dyDescent="0.15">
      <c r="B153" s="246"/>
      <c r="C153" s="246"/>
      <c r="D153" s="246"/>
      <c r="E153" s="246"/>
      <c r="F153" s="246"/>
      <c r="G153" s="246"/>
      <c r="H153" s="246"/>
      <c r="I153" s="246"/>
      <c r="J153" s="246"/>
      <c r="K153" s="246"/>
      <c r="L153" s="246"/>
      <c r="M153" s="246"/>
      <c r="N153" s="246"/>
      <c r="O153" s="246"/>
      <c r="P153" s="246"/>
      <c r="Q153" s="246"/>
    </row>
    <row r="154" spans="2:17" ht="13.5" hidden="1" customHeight="1" x14ac:dyDescent="0.15">
      <c r="B154" s="246"/>
      <c r="C154" s="246"/>
      <c r="D154" s="246"/>
      <c r="E154" s="246"/>
      <c r="F154" s="246"/>
      <c r="G154" s="246"/>
      <c r="H154" s="246"/>
      <c r="I154" s="246"/>
      <c r="J154" s="246"/>
      <c r="K154" s="246"/>
      <c r="L154" s="246"/>
      <c r="M154" s="246"/>
      <c r="N154" s="246"/>
      <c r="O154" s="246"/>
      <c r="P154" s="246"/>
      <c r="Q154" s="246"/>
    </row>
    <row r="155" spans="2:17" ht="13.5" hidden="1" customHeight="1" x14ac:dyDescent="0.15">
      <c r="B155" s="246"/>
      <c r="C155" s="246"/>
      <c r="D155" s="246"/>
      <c r="E155" s="246"/>
      <c r="F155" s="246"/>
      <c r="G155" s="246"/>
      <c r="H155" s="246"/>
      <c r="I155" s="246"/>
      <c r="J155" s="246"/>
      <c r="K155" s="246"/>
      <c r="L155" s="246"/>
      <c r="M155" s="246"/>
      <c r="N155" s="246"/>
      <c r="O155" s="246"/>
      <c r="P155" s="246"/>
      <c r="Q155" s="246"/>
    </row>
    <row r="156" spans="2:17" ht="13.5" hidden="1" customHeight="1" x14ac:dyDescent="0.15">
      <c r="B156" s="246"/>
      <c r="C156" s="246"/>
      <c r="D156" s="246"/>
      <c r="E156" s="246"/>
      <c r="F156" s="246"/>
      <c r="G156" s="246"/>
      <c r="H156" s="246"/>
      <c r="I156" s="246"/>
      <c r="J156" s="246"/>
      <c r="K156" s="246"/>
      <c r="L156" s="246"/>
      <c r="M156" s="246"/>
      <c r="N156" s="246"/>
      <c r="O156" s="246"/>
      <c r="P156" s="246"/>
      <c r="Q156" s="246"/>
    </row>
    <row r="157" spans="2:17" ht="13.5" hidden="1" customHeight="1" x14ac:dyDescent="0.15">
      <c r="B157" s="246"/>
      <c r="C157" s="246"/>
      <c r="D157" s="246"/>
      <c r="E157" s="246"/>
      <c r="F157" s="246"/>
      <c r="G157" s="246"/>
      <c r="H157" s="246"/>
      <c r="I157" s="246"/>
      <c r="J157" s="246"/>
      <c r="K157" s="246"/>
      <c r="L157" s="246"/>
      <c r="M157" s="246"/>
      <c r="N157" s="246"/>
      <c r="O157" s="246"/>
      <c r="P157" s="246"/>
      <c r="Q157" s="246"/>
    </row>
    <row r="158" spans="2:17" ht="13.5" hidden="1" customHeight="1" x14ac:dyDescent="0.15">
      <c r="B158" s="246"/>
      <c r="C158" s="246"/>
      <c r="D158" s="246"/>
      <c r="E158" s="246"/>
      <c r="F158" s="246"/>
      <c r="G158" s="246"/>
      <c r="H158" s="246"/>
      <c r="I158" s="246"/>
      <c r="J158" s="246"/>
      <c r="K158" s="246"/>
      <c r="L158" s="246"/>
      <c r="M158" s="246"/>
      <c r="N158" s="246"/>
      <c r="O158" s="246"/>
      <c r="P158" s="246"/>
      <c r="Q158" s="246"/>
    </row>
    <row r="159" spans="2:17" ht="13.5" hidden="1" customHeight="1" x14ac:dyDescent="0.15">
      <c r="B159" s="246"/>
      <c r="C159" s="246"/>
      <c r="D159" s="246"/>
      <c r="E159" s="246"/>
      <c r="F159" s="246"/>
      <c r="G159" s="246"/>
      <c r="H159" s="246"/>
      <c r="I159" s="246"/>
      <c r="J159" s="246"/>
      <c r="K159" s="246"/>
      <c r="L159" s="246"/>
      <c r="M159" s="246"/>
      <c r="N159" s="246"/>
      <c r="O159" s="246"/>
      <c r="P159" s="246"/>
      <c r="Q159" s="246"/>
    </row>
    <row r="160" spans="2:17" ht="13.5" hidden="1" customHeight="1" x14ac:dyDescent="0.15">
      <c r="B160" s="246"/>
      <c r="C160" s="246"/>
      <c r="D160" s="246"/>
      <c r="E160" s="246"/>
      <c r="F160" s="246"/>
      <c r="G160" s="246"/>
      <c r="H160" s="246"/>
      <c r="I160" s="246"/>
      <c r="J160" s="246"/>
      <c r="K160" s="246"/>
      <c r="L160" s="246"/>
      <c r="M160" s="246"/>
      <c r="N160" s="246"/>
      <c r="O160" s="246"/>
      <c r="P160" s="246"/>
      <c r="Q160" s="246"/>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6"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70"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S2" s="243"/>
      <c r="AH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3"/>
    </row>
    <row r="18" spans="12:34" x14ac:dyDescent="0.15"/>
    <row r="19" spans="12:34" x14ac:dyDescent="0.15"/>
    <row r="20" spans="12:34" x14ac:dyDescent="0.15">
      <c r="AH20" s="243"/>
    </row>
    <row r="21" spans="12:34" x14ac:dyDescent="0.15">
      <c r="AH21" s="243"/>
    </row>
    <row r="22" spans="12:34" x14ac:dyDescent="0.15"/>
    <row r="23" spans="12:34" x14ac:dyDescent="0.15"/>
    <row r="24" spans="12:34" x14ac:dyDescent="0.15">
      <c r="Q24" s="243"/>
    </row>
    <row r="25" spans="12:34" x14ac:dyDescent="0.15"/>
    <row r="26" spans="12:34" x14ac:dyDescent="0.15"/>
    <row r="27" spans="12:34" x14ac:dyDescent="0.15"/>
    <row r="28" spans="12:34" x14ac:dyDescent="0.15">
      <c r="O28" s="243"/>
      <c r="T28" s="243"/>
      <c r="AH28" s="243"/>
    </row>
    <row r="29" spans="12:34" x14ac:dyDescent="0.15"/>
    <row r="30" spans="12:34" x14ac:dyDescent="0.15"/>
    <row r="31" spans="12:34" x14ac:dyDescent="0.15">
      <c r="Q31" s="243"/>
    </row>
    <row r="32" spans="12:34" x14ac:dyDescent="0.15">
      <c r="L32" s="243"/>
    </row>
    <row r="33" spans="2:34" x14ac:dyDescent="0.15">
      <c r="C33" s="243"/>
      <c r="E33" s="243"/>
      <c r="G33" s="243"/>
      <c r="I33" s="243"/>
      <c r="X33" s="243"/>
    </row>
    <row r="34" spans="2:34" x14ac:dyDescent="0.15">
      <c r="B34" s="243"/>
      <c r="P34" s="243"/>
      <c r="R34" s="243"/>
      <c r="T34" s="243"/>
    </row>
    <row r="35" spans="2:34" x14ac:dyDescent="0.15">
      <c r="D35" s="243"/>
      <c r="W35" s="243"/>
      <c r="AC35" s="243"/>
      <c r="AD35" s="243"/>
      <c r="AE35" s="243"/>
      <c r="AF35" s="243"/>
      <c r="AG35" s="243"/>
      <c r="AH35" s="243"/>
    </row>
    <row r="36" spans="2:34" x14ac:dyDescent="0.15">
      <c r="H36" s="243"/>
      <c r="J36" s="243"/>
      <c r="K36" s="243"/>
      <c r="M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X40" s="243"/>
    </row>
    <row r="41" spans="2:34" x14ac:dyDescent="0.15">
      <c r="R41" s="243"/>
    </row>
    <row r="42" spans="2:34" x14ac:dyDescent="0.15">
      <c r="W42" s="243"/>
    </row>
    <row r="43" spans="2:34" x14ac:dyDescent="0.15">
      <c r="Y43" s="243"/>
      <c r="Z43" s="243"/>
      <c r="AA43" s="243"/>
      <c r="AB43" s="243"/>
      <c r="AC43" s="243"/>
      <c r="AD43" s="243"/>
      <c r="AE43" s="243"/>
      <c r="AF43" s="243"/>
      <c r="AG43" s="243"/>
      <c r="AH43" s="243"/>
    </row>
    <row r="44" spans="2:34" x14ac:dyDescent="0.15">
      <c r="AH44" s="243"/>
    </row>
    <row r="45" spans="2:34" x14ac:dyDescent="0.15">
      <c r="X45" s="243"/>
    </row>
    <row r="46" spans="2:34" x14ac:dyDescent="0.15"/>
    <row r="47" spans="2:34" x14ac:dyDescent="0.15"/>
    <row r="48" spans="2:34" x14ac:dyDescent="0.15">
      <c r="W48" s="243"/>
      <c r="Y48" s="243"/>
      <c r="Z48" s="243"/>
      <c r="AA48" s="243"/>
      <c r="AB48" s="243"/>
      <c r="AC48" s="243"/>
      <c r="AD48" s="243"/>
      <c r="AE48" s="243"/>
      <c r="AF48" s="243"/>
      <c r="AG48" s="243"/>
      <c r="AH48" s="243"/>
    </row>
    <row r="49" spans="28:34" x14ac:dyDescent="0.15"/>
    <row r="50" spans="28:34" x14ac:dyDescent="0.15">
      <c r="AE50" s="243"/>
      <c r="AF50" s="243"/>
      <c r="AG50" s="243"/>
      <c r="AH50" s="243"/>
    </row>
    <row r="51" spans="28:34" x14ac:dyDescent="0.15">
      <c r="AC51" s="243"/>
      <c r="AD51" s="243"/>
      <c r="AE51" s="243"/>
      <c r="AF51" s="243"/>
      <c r="AG51" s="243"/>
      <c r="AH51" s="243"/>
    </row>
    <row r="52" spans="28:34" x14ac:dyDescent="0.15"/>
    <row r="53" spans="28:34" x14ac:dyDescent="0.15">
      <c r="AF53" s="243"/>
      <c r="AG53" s="243"/>
      <c r="AH53" s="243"/>
    </row>
    <row r="54" spans="28:34" x14ac:dyDescent="0.15">
      <c r="AH54" s="243"/>
    </row>
    <row r="55" spans="28:34" x14ac:dyDescent="0.15"/>
    <row r="56" spans="28:34" x14ac:dyDescent="0.15">
      <c r="AB56" s="243"/>
      <c r="AC56" s="243"/>
      <c r="AD56" s="243"/>
      <c r="AE56" s="243"/>
      <c r="AF56" s="243"/>
      <c r="AG56" s="243"/>
      <c r="AH56" s="243"/>
    </row>
    <row r="57" spans="28:34" x14ac:dyDescent="0.15">
      <c r="AH57" s="243"/>
    </row>
    <row r="58" spans="28:34" x14ac:dyDescent="0.15">
      <c r="AH58" s="243"/>
    </row>
    <row r="59" spans="28:34" x14ac:dyDescent="0.15"/>
    <row r="60" spans="28:34" x14ac:dyDescent="0.15"/>
    <row r="61" spans="28:34" x14ac:dyDescent="0.15"/>
    <row r="62" spans="28:34" x14ac:dyDescent="0.15"/>
    <row r="63" spans="28:34" x14ac:dyDescent="0.15">
      <c r="AH63" s="243"/>
    </row>
    <row r="64" spans="28:34" x14ac:dyDescent="0.15">
      <c r="AG64" s="243"/>
      <c r="AH64" s="243"/>
    </row>
    <row r="65" spans="28:34" x14ac:dyDescent="0.15"/>
    <row r="66" spans="28:34" x14ac:dyDescent="0.15"/>
    <row r="67" spans="28:34" x14ac:dyDescent="0.15"/>
    <row r="68" spans="28:34" x14ac:dyDescent="0.15">
      <c r="AB68" s="243"/>
      <c r="AC68" s="243"/>
      <c r="AD68" s="243"/>
      <c r="AE68" s="243"/>
      <c r="AF68" s="243"/>
      <c r="AG68" s="243"/>
      <c r="AH68" s="243"/>
    </row>
    <row r="69" spans="28:34" x14ac:dyDescent="0.15">
      <c r="AF69" s="243"/>
      <c r="AG69" s="243"/>
      <c r="AH69" s="243"/>
    </row>
    <row r="70" spans="28:34" x14ac:dyDescent="0.15"/>
    <row r="71" spans="28:34" x14ac:dyDescent="0.15"/>
    <row r="72" spans="28:34" x14ac:dyDescent="0.15"/>
    <row r="73" spans="28:34" x14ac:dyDescent="0.15"/>
    <row r="74" spans="28:34" x14ac:dyDescent="0.15"/>
    <row r="75" spans="28:34" x14ac:dyDescent="0.15">
      <c r="AH75" s="243"/>
    </row>
    <row r="76" spans="28:34" x14ac:dyDescent="0.15">
      <c r="AF76" s="243"/>
      <c r="AG76" s="243"/>
      <c r="AH76" s="243"/>
    </row>
    <row r="77" spans="28:34" x14ac:dyDescent="0.15">
      <c r="AG77" s="243"/>
      <c r="AH77" s="243"/>
    </row>
    <row r="78" spans="28:34" x14ac:dyDescent="0.15"/>
    <row r="79" spans="28:34" x14ac:dyDescent="0.15"/>
    <row r="80" spans="28:34" x14ac:dyDescent="0.15"/>
    <row r="81" spans="25:34" x14ac:dyDescent="0.15"/>
    <row r="82" spans="25:34" x14ac:dyDescent="0.15">
      <c r="Y82" s="243"/>
    </row>
    <row r="83" spans="25:34" x14ac:dyDescent="0.15">
      <c r="Y83" s="243"/>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customHeight="1" x14ac:dyDescent="0.15"/>
    <row r="118" spans="34:34" ht="13.5" customHeight="1" x14ac:dyDescent="0.15"/>
    <row r="119" spans="34:34" ht="13.5" customHeight="1" x14ac:dyDescent="0.15"/>
    <row r="120" spans="34:34" ht="13.5" customHeight="1" x14ac:dyDescent="0.15">
      <c r="AH120" s="243"/>
    </row>
    <row r="121" spans="34:34" ht="13.5" customHeight="1" x14ac:dyDescent="0.15">
      <c r="AH121" s="243"/>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55"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S2" s="243"/>
      <c r="AH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3"/>
    </row>
    <row r="18" spans="12:34" x14ac:dyDescent="0.15"/>
    <row r="19" spans="12:34" x14ac:dyDescent="0.15"/>
    <row r="20" spans="12:34" x14ac:dyDescent="0.15">
      <c r="AH20" s="243"/>
    </row>
    <row r="21" spans="12:34" x14ac:dyDescent="0.15">
      <c r="AH21" s="243"/>
    </row>
    <row r="22" spans="12:34" x14ac:dyDescent="0.15"/>
    <row r="23" spans="12:34" x14ac:dyDescent="0.15"/>
    <row r="24" spans="12:34" x14ac:dyDescent="0.15">
      <c r="Q24" s="243"/>
    </row>
    <row r="25" spans="12:34" x14ac:dyDescent="0.15"/>
    <row r="26" spans="12:34" x14ac:dyDescent="0.15"/>
    <row r="27" spans="12:34" x14ac:dyDescent="0.15"/>
    <row r="28" spans="12:34" x14ac:dyDescent="0.15">
      <c r="O28" s="243"/>
      <c r="T28" s="243"/>
      <c r="AH28" s="243"/>
    </row>
    <row r="29" spans="12:34" x14ac:dyDescent="0.15"/>
    <row r="30" spans="12:34" x14ac:dyDescent="0.15"/>
    <row r="31" spans="12:34" x14ac:dyDescent="0.15">
      <c r="Q31" s="243"/>
    </row>
    <row r="32" spans="12:34" x14ac:dyDescent="0.15">
      <c r="L32" s="243"/>
    </row>
    <row r="33" spans="2:34" x14ac:dyDescent="0.15">
      <c r="C33" s="243"/>
      <c r="E33" s="243"/>
      <c r="G33" s="243"/>
      <c r="I33" s="243"/>
      <c r="X33" s="243"/>
    </row>
    <row r="34" spans="2:34" x14ac:dyDescent="0.15">
      <c r="B34" s="243"/>
      <c r="P34" s="243"/>
      <c r="R34" s="243"/>
      <c r="T34" s="243"/>
    </row>
    <row r="35" spans="2:34" x14ac:dyDescent="0.15">
      <c r="D35" s="243"/>
      <c r="W35" s="243"/>
      <c r="AC35" s="243"/>
      <c r="AD35" s="243"/>
      <c r="AE35" s="243"/>
      <c r="AF35" s="243"/>
      <c r="AG35" s="243"/>
      <c r="AH35" s="243"/>
    </row>
    <row r="36" spans="2:34" x14ac:dyDescent="0.15">
      <c r="H36" s="243"/>
      <c r="J36" s="243"/>
      <c r="K36" s="243"/>
      <c r="M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X40" s="243"/>
    </row>
    <row r="41" spans="2:34" x14ac:dyDescent="0.15">
      <c r="R41" s="243"/>
    </row>
    <row r="42" spans="2:34" x14ac:dyDescent="0.15">
      <c r="W42" s="243"/>
    </row>
    <row r="43" spans="2:34" x14ac:dyDescent="0.15">
      <c r="Y43" s="243"/>
      <c r="Z43" s="243"/>
      <c r="AA43" s="243"/>
      <c r="AB43" s="243"/>
      <c r="AC43" s="243"/>
      <c r="AD43" s="243"/>
      <c r="AE43" s="243"/>
      <c r="AF43" s="243"/>
      <c r="AG43" s="243"/>
      <c r="AH43" s="243"/>
    </row>
    <row r="44" spans="2:34" x14ac:dyDescent="0.15">
      <c r="AH44" s="243"/>
    </row>
    <row r="45" spans="2:34" x14ac:dyDescent="0.15">
      <c r="X45" s="243"/>
    </row>
    <row r="46" spans="2:34" x14ac:dyDescent="0.15"/>
    <row r="47" spans="2:34" x14ac:dyDescent="0.15"/>
    <row r="48" spans="2:34" x14ac:dyDescent="0.15">
      <c r="W48" s="243"/>
      <c r="Y48" s="243"/>
      <c r="Z48" s="243"/>
      <c r="AA48" s="243"/>
      <c r="AB48" s="243"/>
      <c r="AC48" s="243"/>
      <c r="AD48" s="243"/>
      <c r="AE48" s="243"/>
      <c r="AF48" s="243"/>
      <c r="AG48" s="243"/>
      <c r="AH48" s="243"/>
    </row>
    <row r="49" spans="28:34" x14ac:dyDescent="0.15"/>
    <row r="50" spans="28:34" x14ac:dyDescent="0.15">
      <c r="AE50" s="243"/>
      <c r="AF50" s="243"/>
      <c r="AG50" s="243"/>
      <c r="AH50" s="243"/>
    </row>
    <row r="51" spans="28:34" x14ac:dyDescent="0.15">
      <c r="AC51" s="243"/>
      <c r="AD51" s="243"/>
      <c r="AE51" s="243"/>
      <c r="AF51" s="243"/>
      <c r="AG51" s="243"/>
      <c r="AH51" s="243"/>
    </row>
    <row r="52" spans="28:34" x14ac:dyDescent="0.15"/>
    <row r="53" spans="28:34" x14ac:dyDescent="0.15">
      <c r="AF53" s="243"/>
      <c r="AG53" s="243"/>
      <c r="AH53" s="243"/>
    </row>
    <row r="54" spans="28:34" x14ac:dyDescent="0.15">
      <c r="AH54" s="243"/>
    </row>
    <row r="55" spans="28:34" x14ac:dyDescent="0.15"/>
    <row r="56" spans="28:34" x14ac:dyDescent="0.15">
      <c r="AB56" s="243"/>
      <c r="AC56" s="243"/>
      <c r="AD56" s="243"/>
      <c r="AE56" s="243"/>
      <c r="AF56" s="243"/>
      <c r="AG56" s="243"/>
      <c r="AH56" s="243"/>
    </row>
    <row r="57" spans="28:34" x14ac:dyDescent="0.15">
      <c r="AH57" s="243"/>
    </row>
    <row r="58" spans="28:34" x14ac:dyDescent="0.15">
      <c r="AH58" s="243"/>
    </row>
    <row r="59" spans="28:34" x14ac:dyDescent="0.15">
      <c r="AG59" s="243"/>
      <c r="AH59" s="243"/>
    </row>
    <row r="60" spans="28:34" x14ac:dyDescent="0.15"/>
    <row r="61" spans="28:34" x14ac:dyDescent="0.15"/>
    <row r="62" spans="28:34" x14ac:dyDescent="0.15"/>
    <row r="63" spans="28:34" x14ac:dyDescent="0.15">
      <c r="AH63" s="243"/>
    </row>
    <row r="64" spans="28:34" x14ac:dyDescent="0.15">
      <c r="AG64" s="243"/>
      <c r="AH64" s="243"/>
    </row>
    <row r="65" spans="28:34" x14ac:dyDescent="0.15"/>
    <row r="66" spans="28:34" x14ac:dyDescent="0.15"/>
    <row r="67" spans="28:34" x14ac:dyDescent="0.15"/>
    <row r="68" spans="28:34" x14ac:dyDescent="0.15">
      <c r="AB68" s="243"/>
      <c r="AC68" s="243"/>
      <c r="AD68" s="243"/>
      <c r="AE68" s="243"/>
      <c r="AF68" s="243"/>
      <c r="AG68" s="243"/>
      <c r="AH68" s="243"/>
    </row>
    <row r="69" spans="28:34" x14ac:dyDescent="0.15">
      <c r="AF69" s="243"/>
      <c r="AG69" s="243"/>
      <c r="AH69" s="243"/>
    </row>
    <row r="70" spans="28:34" x14ac:dyDescent="0.15"/>
    <row r="71" spans="28:34" x14ac:dyDescent="0.15"/>
    <row r="72" spans="28:34" x14ac:dyDescent="0.15"/>
    <row r="73" spans="28:34" x14ac:dyDescent="0.15"/>
    <row r="74" spans="28:34" x14ac:dyDescent="0.15"/>
    <row r="75" spans="28:34" x14ac:dyDescent="0.15">
      <c r="AH75" s="243"/>
    </row>
    <row r="76" spans="28:34" x14ac:dyDescent="0.15">
      <c r="AF76" s="243"/>
      <c r="AG76" s="243"/>
      <c r="AH76" s="243"/>
    </row>
    <row r="77" spans="28:34" x14ac:dyDescent="0.15">
      <c r="AG77" s="243"/>
      <c r="AH77" s="243"/>
    </row>
    <row r="78" spans="28:34" x14ac:dyDescent="0.15"/>
    <row r="79" spans="28:34" x14ac:dyDescent="0.15"/>
    <row r="80" spans="28:34" x14ac:dyDescent="0.15"/>
    <row r="81" spans="25:34" x14ac:dyDescent="0.15"/>
    <row r="82" spans="25:34" x14ac:dyDescent="0.15">
      <c r="Y82" s="243"/>
    </row>
    <row r="83" spans="25:34" x14ac:dyDescent="0.15">
      <c r="Y83" s="243"/>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customHeight="1" x14ac:dyDescent="0.15"/>
    <row r="118" spans="34:34" ht="13.5" customHeight="1" x14ac:dyDescent="0.15"/>
    <row r="119" spans="34:34" ht="13.5" customHeight="1" x14ac:dyDescent="0.15"/>
    <row r="120" spans="34:34" ht="13.5" customHeight="1" x14ac:dyDescent="0.15">
      <c r="AH120" s="243"/>
    </row>
    <row r="121" spans="34:34" ht="13.5" customHeight="1" x14ac:dyDescent="0.15">
      <c r="AH121" s="243"/>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6" customWidth="1"/>
    <col min="2" max="8" width="13.375" style="106" customWidth="1"/>
    <col min="9" max="16384" width="11.125" style="106"/>
  </cols>
  <sheetData>
    <row r="1" spans="1:8" x14ac:dyDescent="0.15">
      <c r="A1" s="100"/>
      <c r="B1" s="101"/>
      <c r="C1" s="102"/>
      <c r="D1" s="103"/>
      <c r="E1" s="104"/>
      <c r="F1" s="104"/>
      <c r="G1" s="104"/>
      <c r="H1" s="105"/>
    </row>
    <row r="2" spans="1:8" x14ac:dyDescent="0.15">
      <c r="A2" s="107"/>
      <c r="B2" s="108"/>
      <c r="C2" s="109"/>
      <c r="D2" s="110" t="s">
        <v>40</v>
      </c>
      <c r="E2" s="111"/>
      <c r="F2" s="112" t="s">
        <v>516</v>
      </c>
      <c r="G2" s="113"/>
      <c r="H2" s="114"/>
    </row>
    <row r="3" spans="1:8" x14ac:dyDescent="0.15">
      <c r="A3" s="110" t="s">
        <v>509</v>
      </c>
      <c r="B3" s="115"/>
      <c r="C3" s="116"/>
      <c r="D3" s="117">
        <v>60779</v>
      </c>
      <c r="E3" s="118"/>
      <c r="F3" s="119">
        <v>46819</v>
      </c>
      <c r="G3" s="120"/>
      <c r="H3" s="121"/>
    </row>
    <row r="4" spans="1:8" x14ac:dyDescent="0.15">
      <c r="A4" s="122"/>
      <c r="B4" s="123"/>
      <c r="C4" s="124"/>
      <c r="D4" s="125">
        <v>50974</v>
      </c>
      <c r="E4" s="126"/>
      <c r="F4" s="127">
        <v>24121</v>
      </c>
      <c r="G4" s="128"/>
      <c r="H4" s="129"/>
    </row>
    <row r="5" spans="1:8" x14ac:dyDescent="0.15">
      <c r="A5" s="110" t="s">
        <v>511</v>
      </c>
      <c r="B5" s="115"/>
      <c r="C5" s="116"/>
      <c r="D5" s="117">
        <v>21758</v>
      </c>
      <c r="E5" s="118"/>
      <c r="F5" s="119">
        <v>53270</v>
      </c>
      <c r="G5" s="120"/>
      <c r="H5" s="121"/>
    </row>
    <row r="6" spans="1:8" x14ac:dyDescent="0.15">
      <c r="A6" s="122"/>
      <c r="B6" s="123"/>
      <c r="C6" s="124"/>
      <c r="D6" s="125">
        <v>16211</v>
      </c>
      <c r="E6" s="126"/>
      <c r="F6" s="127">
        <v>24316</v>
      </c>
      <c r="G6" s="128"/>
      <c r="H6" s="129"/>
    </row>
    <row r="7" spans="1:8" x14ac:dyDescent="0.15">
      <c r="A7" s="110" t="s">
        <v>512</v>
      </c>
      <c r="B7" s="115"/>
      <c r="C7" s="116"/>
      <c r="D7" s="117">
        <v>30980</v>
      </c>
      <c r="E7" s="118"/>
      <c r="F7" s="119">
        <v>53292</v>
      </c>
      <c r="G7" s="120"/>
      <c r="H7" s="121"/>
    </row>
    <row r="8" spans="1:8" x14ac:dyDescent="0.15">
      <c r="A8" s="122"/>
      <c r="B8" s="123"/>
      <c r="C8" s="124"/>
      <c r="D8" s="125">
        <v>25484</v>
      </c>
      <c r="E8" s="126"/>
      <c r="F8" s="127">
        <v>28900</v>
      </c>
      <c r="G8" s="128"/>
      <c r="H8" s="129"/>
    </row>
    <row r="9" spans="1:8" x14ac:dyDescent="0.15">
      <c r="A9" s="110" t="s">
        <v>513</v>
      </c>
      <c r="B9" s="115"/>
      <c r="C9" s="116"/>
      <c r="D9" s="117">
        <v>40194</v>
      </c>
      <c r="E9" s="118"/>
      <c r="F9" s="119">
        <v>49919</v>
      </c>
      <c r="G9" s="120"/>
      <c r="H9" s="121"/>
    </row>
    <row r="10" spans="1:8" x14ac:dyDescent="0.15">
      <c r="A10" s="122"/>
      <c r="B10" s="123"/>
      <c r="C10" s="124"/>
      <c r="D10" s="125">
        <v>24529</v>
      </c>
      <c r="E10" s="126"/>
      <c r="F10" s="127">
        <v>26398</v>
      </c>
      <c r="G10" s="128"/>
      <c r="H10" s="129"/>
    </row>
    <row r="11" spans="1:8" x14ac:dyDescent="0.15">
      <c r="A11" s="110" t="s">
        <v>514</v>
      </c>
      <c r="B11" s="115"/>
      <c r="C11" s="116"/>
      <c r="D11" s="117">
        <v>30777</v>
      </c>
      <c r="E11" s="118"/>
      <c r="F11" s="119">
        <v>47738</v>
      </c>
      <c r="G11" s="120"/>
      <c r="H11" s="121"/>
    </row>
    <row r="12" spans="1:8" x14ac:dyDescent="0.15">
      <c r="A12" s="122"/>
      <c r="B12" s="123"/>
      <c r="C12" s="130"/>
      <c r="D12" s="125">
        <v>21264</v>
      </c>
      <c r="E12" s="126"/>
      <c r="F12" s="127">
        <v>24937</v>
      </c>
      <c r="G12" s="128"/>
      <c r="H12" s="129"/>
    </row>
    <row r="13" spans="1:8" x14ac:dyDescent="0.15">
      <c r="A13" s="110"/>
      <c r="B13" s="115"/>
      <c r="C13" s="131"/>
      <c r="D13" s="132">
        <v>36898</v>
      </c>
      <c r="E13" s="133"/>
      <c r="F13" s="134">
        <v>50208</v>
      </c>
      <c r="G13" s="135"/>
      <c r="H13" s="121"/>
    </row>
    <row r="14" spans="1:8" x14ac:dyDescent="0.15">
      <c r="A14" s="122"/>
      <c r="B14" s="123"/>
      <c r="C14" s="124"/>
      <c r="D14" s="125">
        <v>27692</v>
      </c>
      <c r="E14" s="126"/>
      <c r="F14" s="127">
        <v>25734</v>
      </c>
      <c r="G14" s="128"/>
      <c r="H14" s="129"/>
    </row>
    <row r="17" spans="1:11" x14ac:dyDescent="0.15">
      <c r="A17" s="106" t="s">
        <v>41</v>
      </c>
    </row>
    <row r="18" spans="1:11" x14ac:dyDescent="0.15">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x14ac:dyDescent="0.15">
      <c r="A19" s="136" t="s">
        <v>42</v>
      </c>
      <c r="B19" s="136">
        <f>ROUND(VALUE(SUBSTITUTE(実質収支比率等に係る経年分析!F$48,"▲","-")),2)</f>
        <v>4.78</v>
      </c>
      <c r="C19" s="136">
        <f>ROUND(VALUE(SUBSTITUTE(実質収支比率等に係る経年分析!G$48,"▲","-")),2)</f>
        <v>8.44</v>
      </c>
      <c r="D19" s="136">
        <f>ROUND(VALUE(SUBSTITUTE(実質収支比率等に係る経年分析!H$48,"▲","-")),2)</f>
        <v>6.81</v>
      </c>
      <c r="E19" s="136">
        <f>ROUND(VALUE(SUBSTITUTE(実質収支比率等に係る経年分析!I$48,"▲","-")),2)</f>
        <v>8.35</v>
      </c>
      <c r="F19" s="136">
        <f>ROUND(VALUE(SUBSTITUTE(実質収支比率等に係る経年分析!J$48,"▲","-")),2)</f>
        <v>7.65</v>
      </c>
    </row>
    <row r="20" spans="1:11" x14ac:dyDescent="0.15">
      <c r="A20" s="136" t="s">
        <v>43</v>
      </c>
      <c r="B20" s="136">
        <f>ROUND(VALUE(SUBSTITUTE(実質収支比率等に係る経年分析!F$47,"▲","-")),2)</f>
        <v>5.48</v>
      </c>
      <c r="C20" s="136">
        <f>ROUND(VALUE(SUBSTITUTE(実質収支比率等に係る経年分析!G$47,"▲","-")),2)</f>
        <v>9.11</v>
      </c>
      <c r="D20" s="136">
        <f>ROUND(VALUE(SUBSTITUTE(実質収支比率等に係る経年分析!H$47,"▲","-")),2)</f>
        <v>9.18</v>
      </c>
      <c r="E20" s="136">
        <f>ROUND(VALUE(SUBSTITUTE(実質収支比率等に係る経年分析!I$47,"▲","-")),2)</f>
        <v>13.45</v>
      </c>
      <c r="F20" s="136">
        <f>ROUND(VALUE(SUBSTITUTE(実質収支比率等に係る経年分析!J$47,"▲","-")),2)</f>
        <v>14.5</v>
      </c>
    </row>
    <row r="21" spans="1:11" x14ac:dyDescent="0.15">
      <c r="A21" s="136" t="s">
        <v>44</v>
      </c>
      <c r="B21" s="136">
        <f>IF(ISNUMBER(VALUE(SUBSTITUTE(実質収支比率等に係る経年分析!F$49,"▲","-"))),ROUND(VALUE(SUBSTITUTE(実質収支比率等に係る経年分析!F$49,"▲","-")),2),NA())</f>
        <v>1.84</v>
      </c>
      <c r="C21" s="136">
        <f>IF(ISNUMBER(VALUE(SUBSTITUTE(実質収支比率等に係る経年分析!G$49,"▲","-"))),ROUND(VALUE(SUBSTITUTE(実質収支比率等に係る経年分析!G$49,"▲","-")),2),NA())</f>
        <v>7.32</v>
      </c>
      <c r="D21" s="136">
        <f>IF(ISNUMBER(VALUE(SUBSTITUTE(実質収支比率等に係る経年分析!H$49,"▲","-"))),ROUND(VALUE(SUBSTITUTE(実質収支比率等に係る経年分析!H$49,"▲","-")),2),NA())</f>
        <v>-1.68</v>
      </c>
      <c r="E21" s="136">
        <f>IF(ISNUMBER(VALUE(SUBSTITUTE(実質収支比率等に係る経年分析!I$49,"▲","-"))),ROUND(VALUE(SUBSTITUTE(実質収支比率等に係る経年分析!I$49,"▲","-")),2),NA())</f>
        <v>6.18</v>
      </c>
      <c r="F21" s="136">
        <f>IF(ISNUMBER(VALUE(SUBSTITUTE(実質収支比率等に係る経年分析!J$49,"▲","-"))),ROUND(VALUE(SUBSTITUTE(実質収支比率等に係る経年分析!J$49,"▲","-")),2),NA())</f>
        <v>0.12</v>
      </c>
    </row>
    <row r="24" spans="1:11" x14ac:dyDescent="0.15">
      <c r="A24" s="106" t="s">
        <v>45</v>
      </c>
    </row>
    <row r="25" spans="1:11" x14ac:dyDescent="0.15">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x14ac:dyDescent="0.15">
      <c r="A26" s="137"/>
      <c r="B26" s="137" t="s">
        <v>46</v>
      </c>
      <c r="C26" s="137" t="s">
        <v>47</v>
      </c>
      <c r="D26" s="137" t="s">
        <v>46</v>
      </c>
      <c r="E26" s="137" t="s">
        <v>47</v>
      </c>
      <c r="F26" s="137" t="s">
        <v>46</v>
      </c>
      <c r="G26" s="137" t="s">
        <v>47</v>
      </c>
      <c r="H26" s="137" t="s">
        <v>46</v>
      </c>
      <c r="I26" s="137" t="s">
        <v>47</v>
      </c>
      <c r="J26" s="137" t="s">
        <v>46</v>
      </c>
      <c r="K26" s="137" t="s">
        <v>47</v>
      </c>
    </row>
    <row r="27" spans="1:11" x14ac:dyDescent="0.15">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v>
      </c>
      <c r="J27" s="137" t="e">
        <f>IF(ROUND(VALUE(SUBSTITUTE(連結実質赤字比率に係る赤字・黒字の構成分析!J$43,"▲", "-")), 2) &lt; 0, ABS(ROUND(VALUE(SUBSTITUTE(連結実質赤字比率に係る赤字・黒字の構成分析!J$43,"▲", "-")), 2)), NA())</f>
        <v>#VALUE!</v>
      </c>
      <c r="K27" s="137" t="e">
        <f>IF(ROUND(VALUE(SUBSTITUTE(連結実質赤字比率に係る赤字・黒字の構成分析!J$43,"▲", "-")), 2) &gt;= 0, ABS(ROUND(VALUE(SUBSTITUTE(連結実質赤字比率に係る赤字・黒字の構成分析!J$43,"▲", "-")), 2)), NA())</f>
        <v>#VALUE!</v>
      </c>
    </row>
    <row r="28" spans="1:11" x14ac:dyDescent="0.15">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x14ac:dyDescent="0.15">
      <c r="A29" s="137" t="str">
        <f>IF(連結実質赤字比率に係る赤字・黒字の構成分析!C$41="",NA(),連結実質赤字比率に係る赤字・黒字の構成分析!C$41)</f>
        <v>介護保険事業特別会計（介護サービス事業勘定）</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0.03</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0.06</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0.08</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0.05</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0.03</v>
      </c>
    </row>
    <row r="30" spans="1:11" x14ac:dyDescent="0.15">
      <c r="A30" s="137" t="str">
        <f>IF(連結実質赤字比率に係る赤字・黒字の構成分析!C$40="",NA(),連結実質赤字比率に係る赤字・黒字の構成分析!C$40)</f>
        <v>後期高齢者医療特別会計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0.06</v>
      </c>
      <c r="D30" s="137">
        <f>IF(ROUND(VALUE(SUBSTITUTE(連結実質赤字比率に係る赤字・黒字の構成分析!G$40,"▲", "-")), 2) &lt; 0, ABS(ROUND(VALUE(SUBSTITUTE(連結実質赤字比率に係る赤字・黒字の構成分析!G$40,"▲", "-")), 2)), NA())</f>
        <v>0.05</v>
      </c>
      <c r="E30" s="137" t="e">
        <f>IF(ROUND(VALUE(SUBSTITUTE(連結実質赤字比率に係る赤字・黒字の構成分析!G$40,"▲", "-")), 2) &gt;= 0, ABS(ROUND(VALUE(SUBSTITUTE(連結実質赤字比率に係る赤字・黒字の構成分析!G$40,"▲", "-")), 2)), NA())</f>
        <v>#N/A</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0.26</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0.11</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0.1</v>
      </c>
    </row>
    <row r="31" spans="1:11" x14ac:dyDescent="0.15">
      <c r="A31" s="137" t="str">
        <f>IF(連結実質赤字比率に係る赤字・黒字の構成分析!C$39="",NA(),連結実質赤字比率に係る赤字・黒字の構成分析!C$39)</f>
        <v>下水道事業特別会計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0.05</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0.14000000000000001</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0.09</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0.23</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0.94</v>
      </c>
    </row>
    <row r="32" spans="1:11" x14ac:dyDescent="0.15">
      <c r="A32" s="137" t="str">
        <f>IF(連結実質赤字比率に係る赤字・黒字の構成分析!C$38="",NA(),連結実質赤字比率に係る赤字・黒字の構成分析!C$38)</f>
        <v>介護保険事業特別会計（保険事業勘定）</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0.82</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0.92</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0.87</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0.82</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1.01</v>
      </c>
    </row>
    <row r="33" spans="1:16" x14ac:dyDescent="0.15">
      <c r="A33" s="137" t="str">
        <f>IF(連結実質赤字比率に係る赤字・黒字の構成分析!C$37="",NA(),連結実質赤字比率に係る赤字・黒字の構成分析!C$37)</f>
        <v>温泉事業会計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1.28</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0.68</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0.81</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1.78</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1.95</v>
      </c>
    </row>
    <row r="34" spans="1:16" x14ac:dyDescent="0.15">
      <c r="A34" s="137" t="str">
        <f>IF(連結実質赤字比率に係る赤字・黒字の構成分析!C$36="",NA(),連結実質赤字比率に係る赤字・黒字の構成分析!C$36)</f>
        <v>水道事業会計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4.2</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5.16</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3.73</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3.82</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5.52</v>
      </c>
    </row>
    <row r="35" spans="1:16" x14ac:dyDescent="0.15">
      <c r="A35" s="137" t="str">
        <f>IF(連結実質赤字比率に係る赤字・黒字の構成分析!C$35="",NA(),連結実質赤字比率に係る赤字・黒字の構成分析!C$35)</f>
        <v>国民健康保険事業特別会計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2.77</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5.43</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8.2899999999999991</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8.0399999999999991</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7.53</v>
      </c>
    </row>
    <row r="36" spans="1:16" x14ac:dyDescent="0.15">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4.7699999999999996</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8.43</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6.8</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8.34</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7.64</v>
      </c>
    </row>
    <row r="39" spans="1:16" x14ac:dyDescent="0.15">
      <c r="A39" s="106" t="s">
        <v>48</v>
      </c>
    </row>
    <row r="40" spans="1:16" x14ac:dyDescent="0.15">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x14ac:dyDescent="0.15">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x14ac:dyDescent="0.15">
      <c r="A42" s="138" t="s">
        <v>51</v>
      </c>
      <c r="B42" s="138"/>
      <c r="C42" s="138"/>
      <c r="D42" s="138">
        <f>'実質公債費比率（分子）の構造'!K$52</f>
        <v>959</v>
      </c>
      <c r="E42" s="138"/>
      <c r="F42" s="138"/>
      <c r="G42" s="138">
        <f>'実質公債費比率（分子）の構造'!L$52</f>
        <v>920</v>
      </c>
      <c r="H42" s="138"/>
      <c r="I42" s="138"/>
      <c r="J42" s="138">
        <f>'実質公債費比率（分子）の構造'!M$52</f>
        <v>941</v>
      </c>
      <c r="K42" s="138"/>
      <c r="L42" s="138"/>
      <c r="M42" s="138">
        <f>'実質公債費比率（分子）の構造'!N$52</f>
        <v>915</v>
      </c>
      <c r="N42" s="138"/>
      <c r="O42" s="138"/>
      <c r="P42" s="138">
        <f>'実質公債費比率（分子）の構造'!O$52</f>
        <v>872</v>
      </c>
    </row>
    <row r="43" spans="1:16" x14ac:dyDescent="0.15">
      <c r="A43" s="138" t="s">
        <v>52</v>
      </c>
      <c r="B43" s="138">
        <f>'実質公債費比率（分子）の構造'!K$51</f>
        <v>2</v>
      </c>
      <c r="C43" s="138"/>
      <c r="D43" s="138"/>
      <c r="E43" s="138">
        <f>'実質公債費比率（分子）の構造'!L$51</f>
        <v>1</v>
      </c>
      <c r="F43" s="138"/>
      <c r="G43" s="138"/>
      <c r="H43" s="138">
        <f>'実質公債費比率（分子）の構造'!M$51</f>
        <v>1</v>
      </c>
      <c r="I43" s="138"/>
      <c r="J43" s="138"/>
      <c r="K43" s="138">
        <f>'実質公債費比率（分子）の構造'!N$51</f>
        <v>0</v>
      </c>
      <c r="L43" s="138"/>
      <c r="M43" s="138"/>
      <c r="N43" s="138">
        <f>'実質公債費比率（分子）の構造'!O$51</f>
        <v>0</v>
      </c>
      <c r="O43" s="138"/>
      <c r="P43" s="138"/>
    </row>
    <row r="44" spans="1:16" x14ac:dyDescent="0.15">
      <c r="A44" s="138" t="s">
        <v>53</v>
      </c>
      <c r="B44" s="138">
        <f>'実質公債費比率（分子）の構造'!K$50</f>
        <v>11</v>
      </c>
      <c r="C44" s="138"/>
      <c r="D44" s="138"/>
      <c r="E44" s="138">
        <f>'実質公債費比率（分子）の構造'!L$50</f>
        <v>11</v>
      </c>
      <c r="F44" s="138"/>
      <c r="G44" s="138"/>
      <c r="H44" s="138">
        <f>'実質公債費比率（分子）の構造'!M$50</f>
        <v>22</v>
      </c>
      <c r="I44" s="138"/>
      <c r="J44" s="138"/>
      <c r="K44" s="138">
        <f>'実質公債費比率（分子）の構造'!N$50</f>
        <v>28</v>
      </c>
      <c r="L44" s="138"/>
      <c r="M44" s="138"/>
      <c r="N44" s="138">
        <f>'実質公債費比率（分子）の構造'!O$50</f>
        <v>18</v>
      </c>
      <c r="O44" s="138"/>
      <c r="P44" s="138"/>
    </row>
    <row r="45" spans="1:16" x14ac:dyDescent="0.15">
      <c r="A45" s="138" t="s">
        <v>54</v>
      </c>
      <c r="B45" s="138">
        <f>'実質公債費比率（分子）の構造'!K$49</f>
        <v>55</v>
      </c>
      <c r="C45" s="138"/>
      <c r="D45" s="138"/>
      <c r="E45" s="138">
        <f>'実質公債費比率（分子）の構造'!L$49</f>
        <v>1</v>
      </c>
      <c r="F45" s="138"/>
      <c r="G45" s="138"/>
      <c r="H45" s="138">
        <f>'実質公債費比率（分子）の構造'!M$49</f>
        <v>18</v>
      </c>
      <c r="I45" s="138"/>
      <c r="J45" s="138"/>
      <c r="K45" s="138">
        <f>'実質公債費比率（分子）の構造'!N$49</f>
        <v>20</v>
      </c>
      <c r="L45" s="138"/>
      <c r="M45" s="138"/>
      <c r="N45" s="138">
        <f>'実質公債費比率（分子）の構造'!O$49</f>
        <v>27</v>
      </c>
      <c r="O45" s="138"/>
      <c r="P45" s="138"/>
    </row>
    <row r="46" spans="1:16" x14ac:dyDescent="0.15">
      <c r="A46" s="138" t="s">
        <v>55</v>
      </c>
      <c r="B46" s="138">
        <f>'実質公債費比率（分子）の構造'!K$48</f>
        <v>179</v>
      </c>
      <c r="C46" s="138"/>
      <c r="D46" s="138"/>
      <c r="E46" s="138">
        <f>'実質公債費比率（分子）の構造'!L$48</f>
        <v>163</v>
      </c>
      <c r="F46" s="138"/>
      <c r="G46" s="138"/>
      <c r="H46" s="138">
        <f>'実質公債費比率（分子）の構造'!M$48</f>
        <v>133</v>
      </c>
      <c r="I46" s="138"/>
      <c r="J46" s="138"/>
      <c r="K46" s="138">
        <f>'実質公債費比率（分子）の構造'!N$48</f>
        <v>144</v>
      </c>
      <c r="L46" s="138"/>
      <c r="M46" s="138"/>
      <c r="N46" s="138">
        <f>'実質公債費比率（分子）の構造'!O$48</f>
        <v>152</v>
      </c>
      <c r="O46" s="138"/>
      <c r="P46" s="138"/>
    </row>
    <row r="47" spans="1:16" x14ac:dyDescent="0.15">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x14ac:dyDescent="0.15">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x14ac:dyDescent="0.15">
      <c r="A49" s="138" t="s">
        <v>58</v>
      </c>
      <c r="B49" s="138">
        <f>'実質公債費比率（分子）の構造'!K$45</f>
        <v>947</v>
      </c>
      <c r="C49" s="138"/>
      <c r="D49" s="138"/>
      <c r="E49" s="138">
        <f>'実質公債費比率（分子）の構造'!L$45</f>
        <v>922</v>
      </c>
      <c r="F49" s="138"/>
      <c r="G49" s="138"/>
      <c r="H49" s="138">
        <f>'実質公債費比率（分子）の構造'!M$45</f>
        <v>808</v>
      </c>
      <c r="I49" s="138"/>
      <c r="J49" s="138"/>
      <c r="K49" s="138">
        <f>'実質公債費比率（分子）の構造'!N$45</f>
        <v>744</v>
      </c>
      <c r="L49" s="138"/>
      <c r="M49" s="138"/>
      <c r="N49" s="138">
        <f>'実質公債費比率（分子）の構造'!O$45</f>
        <v>717</v>
      </c>
      <c r="O49" s="138"/>
      <c r="P49" s="138"/>
    </row>
    <row r="50" spans="1:16" x14ac:dyDescent="0.15">
      <c r="A50" s="138" t="s">
        <v>59</v>
      </c>
      <c r="B50" s="138" t="e">
        <f>NA()</f>
        <v>#N/A</v>
      </c>
      <c r="C50" s="138">
        <f>IF(ISNUMBER('実質公債費比率（分子）の構造'!K$53),'実質公債費比率（分子）の構造'!K$53,NA())</f>
        <v>235</v>
      </c>
      <c r="D50" s="138" t="e">
        <f>NA()</f>
        <v>#N/A</v>
      </c>
      <c r="E50" s="138" t="e">
        <f>NA()</f>
        <v>#N/A</v>
      </c>
      <c r="F50" s="138">
        <f>IF(ISNUMBER('実質公債費比率（分子）の構造'!L$53),'実質公債費比率（分子）の構造'!L$53,NA())</f>
        <v>178</v>
      </c>
      <c r="G50" s="138" t="e">
        <f>NA()</f>
        <v>#N/A</v>
      </c>
      <c r="H50" s="138" t="e">
        <f>NA()</f>
        <v>#N/A</v>
      </c>
      <c r="I50" s="138">
        <f>IF(ISNUMBER('実質公債費比率（分子）の構造'!M$53),'実質公債費比率（分子）の構造'!M$53,NA())</f>
        <v>41</v>
      </c>
      <c r="J50" s="138" t="e">
        <f>NA()</f>
        <v>#N/A</v>
      </c>
      <c r="K50" s="138" t="e">
        <f>NA()</f>
        <v>#N/A</v>
      </c>
      <c r="L50" s="138">
        <f>IF(ISNUMBER('実質公債費比率（分子）の構造'!N$53),'実質公債費比率（分子）の構造'!N$53,NA())</f>
        <v>21</v>
      </c>
      <c r="M50" s="138" t="e">
        <f>NA()</f>
        <v>#N/A</v>
      </c>
      <c r="N50" s="138" t="e">
        <f>NA()</f>
        <v>#N/A</v>
      </c>
      <c r="O50" s="138">
        <f>IF(ISNUMBER('実質公債費比率（分子）の構造'!O$53),'実質公債費比率（分子）の構造'!O$53,NA())</f>
        <v>42</v>
      </c>
      <c r="P50" s="138" t="e">
        <f>NA()</f>
        <v>#N/A</v>
      </c>
    </row>
    <row r="53" spans="1:16" x14ac:dyDescent="0.15">
      <c r="A53" s="106" t="s">
        <v>60</v>
      </c>
    </row>
    <row r="54" spans="1:16" x14ac:dyDescent="0.15">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x14ac:dyDescent="0.15">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x14ac:dyDescent="0.15">
      <c r="A56" s="137" t="s">
        <v>37</v>
      </c>
      <c r="B56" s="137"/>
      <c r="C56" s="137"/>
      <c r="D56" s="137">
        <f>'将来負担比率（分子）の構造'!I$52</f>
        <v>7125</v>
      </c>
      <c r="E56" s="137"/>
      <c r="F56" s="137"/>
      <c r="G56" s="137">
        <f>'将来負担比率（分子）の構造'!J$52</f>
        <v>7876</v>
      </c>
      <c r="H56" s="137"/>
      <c r="I56" s="137"/>
      <c r="J56" s="137">
        <f>'将来負担比率（分子）の構造'!K$52</f>
        <v>8086</v>
      </c>
      <c r="K56" s="137"/>
      <c r="L56" s="137"/>
      <c r="M56" s="137">
        <f>'将来負担比率（分子）の構造'!L$52</f>
        <v>8522</v>
      </c>
      <c r="N56" s="137"/>
      <c r="O56" s="137"/>
      <c r="P56" s="137">
        <f>'将来負担比率（分子）の構造'!M$52</f>
        <v>8747</v>
      </c>
    </row>
    <row r="57" spans="1:16" x14ac:dyDescent="0.15">
      <c r="A57" s="137" t="s">
        <v>36</v>
      </c>
      <c r="B57" s="137"/>
      <c r="C57" s="137"/>
      <c r="D57" s="137">
        <f>'将来負担比率（分子）の構造'!I$51</f>
        <v>1225</v>
      </c>
      <c r="E57" s="137"/>
      <c r="F57" s="137"/>
      <c r="G57" s="137">
        <f>'将来負担比率（分子）の構造'!J$51</f>
        <v>2955</v>
      </c>
      <c r="H57" s="137"/>
      <c r="I57" s="137"/>
      <c r="J57" s="137">
        <f>'将来負担比率（分子）の構造'!K$51</f>
        <v>3701</v>
      </c>
      <c r="K57" s="137"/>
      <c r="L57" s="137"/>
      <c r="M57" s="137">
        <f>'将来負担比率（分子）の構造'!L$51</f>
        <v>4432</v>
      </c>
      <c r="N57" s="137"/>
      <c r="O57" s="137"/>
      <c r="P57" s="137">
        <f>'将来負担比率（分子）の構造'!M$51</f>
        <v>5599</v>
      </c>
    </row>
    <row r="58" spans="1:16" x14ac:dyDescent="0.15">
      <c r="A58" s="137" t="s">
        <v>35</v>
      </c>
      <c r="B58" s="137"/>
      <c r="C58" s="137"/>
      <c r="D58" s="137">
        <f>'将来負担比率（分子）の構造'!I$50</f>
        <v>547</v>
      </c>
      <c r="E58" s="137"/>
      <c r="F58" s="137"/>
      <c r="G58" s="137">
        <f>'将来負担比率（分子）の構造'!J$50</f>
        <v>766</v>
      </c>
      <c r="H58" s="137"/>
      <c r="I58" s="137"/>
      <c r="J58" s="137">
        <f>'将来負担比率（分子）の構造'!K$50</f>
        <v>786</v>
      </c>
      <c r="K58" s="137"/>
      <c r="L58" s="137"/>
      <c r="M58" s="137">
        <f>'将来負担比率（分子）の構造'!L$50</f>
        <v>1256</v>
      </c>
      <c r="N58" s="137"/>
      <c r="O58" s="137"/>
      <c r="P58" s="137">
        <f>'将来負担比率（分子）の構造'!M$50</f>
        <v>1913</v>
      </c>
    </row>
    <row r="59" spans="1:16" x14ac:dyDescent="0.15">
      <c r="A59" s="137" t="s">
        <v>33</v>
      </c>
      <c r="B59" s="137" t="str">
        <f>'将来負担比率（分子）の構造'!I$49</f>
        <v>-</v>
      </c>
      <c r="C59" s="137"/>
      <c r="D59" s="137"/>
      <c r="E59" s="137" t="str">
        <f>'将来負担比率（分子）の構造'!J$49</f>
        <v>-</v>
      </c>
      <c r="F59" s="137"/>
      <c r="G59" s="137"/>
      <c r="H59" s="137">
        <f>'将来負担比率（分子）の構造'!K$49</f>
        <v>1</v>
      </c>
      <c r="I59" s="137"/>
      <c r="J59" s="137"/>
      <c r="K59" s="137" t="str">
        <f>'将来負担比率（分子）の構造'!L$49</f>
        <v>-</v>
      </c>
      <c r="L59" s="137"/>
      <c r="M59" s="137"/>
      <c r="N59" s="137" t="str">
        <f>'将来負担比率（分子）の構造'!M$49</f>
        <v>-</v>
      </c>
      <c r="O59" s="137"/>
      <c r="P59" s="137"/>
    </row>
    <row r="60" spans="1:16" x14ac:dyDescent="0.15">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x14ac:dyDescent="0.15">
      <c r="A61" s="137" t="s">
        <v>30</v>
      </c>
      <c r="B61" s="137">
        <f>'将来負担比率（分子）の構造'!I$46</f>
        <v>156</v>
      </c>
      <c r="C61" s="137"/>
      <c r="D61" s="137"/>
      <c r="E61" s="137">
        <f>'将来負担比率（分子）の構造'!J$46</f>
        <v>116</v>
      </c>
      <c r="F61" s="137"/>
      <c r="G61" s="137"/>
      <c r="H61" s="137">
        <f>'将来負担比率（分子）の構造'!K$46</f>
        <v>80</v>
      </c>
      <c r="I61" s="137"/>
      <c r="J61" s="137"/>
      <c r="K61" s="137">
        <f>'将来負担比率（分子）の構造'!L$46</f>
        <v>54</v>
      </c>
      <c r="L61" s="137"/>
      <c r="M61" s="137"/>
      <c r="N61" s="137">
        <f>'将来負担比率（分子）の構造'!M$46</f>
        <v>29</v>
      </c>
      <c r="O61" s="137"/>
      <c r="P61" s="137"/>
    </row>
    <row r="62" spans="1:16" x14ac:dyDescent="0.15">
      <c r="A62" s="137" t="s">
        <v>29</v>
      </c>
      <c r="B62" s="137">
        <f>'将来負担比率（分子）の構造'!I$45</f>
        <v>3243</v>
      </c>
      <c r="C62" s="137"/>
      <c r="D62" s="137"/>
      <c r="E62" s="137">
        <f>'将来負担比率（分子）の構造'!J$45</f>
        <v>2923</v>
      </c>
      <c r="F62" s="137"/>
      <c r="G62" s="137"/>
      <c r="H62" s="137">
        <f>'将来負担比率（分子）の構造'!K$45</f>
        <v>2722</v>
      </c>
      <c r="I62" s="137"/>
      <c r="J62" s="137"/>
      <c r="K62" s="137">
        <f>'将来負担比率（分子）の構造'!L$45</f>
        <v>2611</v>
      </c>
      <c r="L62" s="137"/>
      <c r="M62" s="137"/>
      <c r="N62" s="137">
        <f>'将来負担比率（分子）の構造'!M$45</f>
        <v>2602</v>
      </c>
      <c r="O62" s="137"/>
      <c r="P62" s="137"/>
    </row>
    <row r="63" spans="1:16" x14ac:dyDescent="0.15">
      <c r="A63" s="137" t="s">
        <v>28</v>
      </c>
      <c r="B63" s="137">
        <f>'将来負担比率（分子）の構造'!I$44</f>
        <v>79</v>
      </c>
      <c r="C63" s="137"/>
      <c r="D63" s="137"/>
      <c r="E63" s="137">
        <f>'将来負担比率（分子）の構造'!J$44</f>
        <v>2586</v>
      </c>
      <c r="F63" s="137"/>
      <c r="G63" s="137"/>
      <c r="H63" s="137">
        <f>'将来負担比率（分子）の構造'!K$44</f>
        <v>2835</v>
      </c>
      <c r="I63" s="137"/>
      <c r="J63" s="137"/>
      <c r="K63" s="137">
        <f>'将来負担比率（分子）の構造'!L$44</f>
        <v>3121</v>
      </c>
      <c r="L63" s="137"/>
      <c r="M63" s="137"/>
      <c r="N63" s="137">
        <f>'将来負担比率（分子）の構造'!M$44</f>
        <v>4128</v>
      </c>
      <c r="O63" s="137"/>
      <c r="P63" s="137"/>
    </row>
    <row r="64" spans="1:16" x14ac:dyDescent="0.15">
      <c r="A64" s="137" t="s">
        <v>27</v>
      </c>
      <c r="B64" s="137">
        <f>'将来負担比率（分子）の構造'!I$43</f>
        <v>1547</v>
      </c>
      <c r="C64" s="137"/>
      <c r="D64" s="137"/>
      <c r="E64" s="137">
        <f>'将来負担比率（分子）の構造'!J$43</f>
        <v>1406</v>
      </c>
      <c r="F64" s="137"/>
      <c r="G64" s="137"/>
      <c r="H64" s="137">
        <f>'将来負担比率（分子）の構造'!K$43</f>
        <v>1326</v>
      </c>
      <c r="I64" s="137"/>
      <c r="J64" s="137"/>
      <c r="K64" s="137">
        <f>'将来負担比率（分子）の構造'!L$43</f>
        <v>1382</v>
      </c>
      <c r="L64" s="137"/>
      <c r="M64" s="137"/>
      <c r="N64" s="137">
        <f>'将来負担比率（分子）の構造'!M$43</f>
        <v>1491</v>
      </c>
      <c r="O64" s="137"/>
      <c r="P64" s="137"/>
    </row>
    <row r="65" spans="1:16" x14ac:dyDescent="0.15">
      <c r="A65" s="137" t="s">
        <v>26</v>
      </c>
      <c r="B65" s="137">
        <f>'将来負担比率（分子）の構造'!I$42</f>
        <v>693</v>
      </c>
      <c r="C65" s="137"/>
      <c r="D65" s="137"/>
      <c r="E65" s="137">
        <f>'将来負担比率（分子）の構造'!J$42</f>
        <v>682</v>
      </c>
      <c r="F65" s="137"/>
      <c r="G65" s="137"/>
      <c r="H65" s="137">
        <f>'将来負担比率（分子）の構造'!K$42</f>
        <v>661</v>
      </c>
      <c r="I65" s="137"/>
      <c r="J65" s="137"/>
      <c r="K65" s="137">
        <f>'将来負担比率（分子）の構造'!L$42</f>
        <v>633</v>
      </c>
      <c r="L65" s="137"/>
      <c r="M65" s="137"/>
      <c r="N65" s="137">
        <f>'将来負担比率（分子）の構造'!M$42</f>
        <v>749</v>
      </c>
      <c r="O65" s="137"/>
      <c r="P65" s="137"/>
    </row>
    <row r="66" spans="1:16" x14ac:dyDescent="0.15">
      <c r="A66" s="137" t="s">
        <v>25</v>
      </c>
      <c r="B66" s="137">
        <f>'将来負担比率（分子）の構造'!I$41</f>
        <v>7732</v>
      </c>
      <c r="C66" s="137"/>
      <c r="D66" s="137"/>
      <c r="E66" s="137">
        <f>'将来負担比率（分子）の構造'!J$41</f>
        <v>7793</v>
      </c>
      <c r="F66" s="137"/>
      <c r="G66" s="137"/>
      <c r="H66" s="137">
        <f>'将来負担比率（分子）の構造'!K$41</f>
        <v>7949</v>
      </c>
      <c r="I66" s="137"/>
      <c r="J66" s="137"/>
      <c r="K66" s="137">
        <f>'将来負担比率（分子）の構造'!L$41</f>
        <v>8254</v>
      </c>
      <c r="L66" s="137"/>
      <c r="M66" s="137"/>
      <c r="N66" s="137">
        <f>'将来負担比率（分子）の構造'!M$41</f>
        <v>8269</v>
      </c>
      <c r="O66" s="137"/>
      <c r="P66" s="137"/>
    </row>
    <row r="67" spans="1:16" x14ac:dyDescent="0.15">
      <c r="A67" s="137" t="s">
        <v>63</v>
      </c>
      <c r="B67" s="137" t="e">
        <f>NA()</f>
        <v>#N/A</v>
      </c>
      <c r="C67" s="137">
        <f>IF(ISNUMBER('将来負担比率（分子）の構造'!I$53), IF('将来負担比率（分子）の構造'!I$53 &lt; 0, 0, '将来負担比率（分子）の構造'!I$53), NA())</f>
        <v>4555</v>
      </c>
      <c r="D67" s="137" t="e">
        <f>NA()</f>
        <v>#N/A</v>
      </c>
      <c r="E67" s="137" t="e">
        <f>NA()</f>
        <v>#N/A</v>
      </c>
      <c r="F67" s="137">
        <f>IF(ISNUMBER('将来負担比率（分子）の構造'!J$53), IF('将来負担比率（分子）の構造'!J$53 &lt; 0, 0, '将来負担比率（分子）の構造'!J$53), NA())</f>
        <v>3909</v>
      </c>
      <c r="G67" s="137" t="e">
        <f>NA()</f>
        <v>#N/A</v>
      </c>
      <c r="H67" s="137" t="e">
        <f>NA()</f>
        <v>#N/A</v>
      </c>
      <c r="I67" s="137">
        <f>IF(ISNUMBER('将来負担比率（分子）の構造'!K$53), IF('将来負担比率（分子）の構造'!K$53 &lt; 0, 0, '将来負担比率（分子）の構造'!K$53), NA())</f>
        <v>2999</v>
      </c>
      <c r="J67" s="137" t="e">
        <f>NA()</f>
        <v>#N/A</v>
      </c>
      <c r="K67" s="137" t="e">
        <f>NA()</f>
        <v>#N/A</v>
      </c>
      <c r="L67" s="137">
        <f>IF(ISNUMBER('将来負担比率（分子）の構造'!L$53), IF('将来負担比率（分子）の構造'!L$53 &lt; 0, 0, '将来負担比率（分子）の構造'!L$53), NA())</f>
        <v>1845</v>
      </c>
      <c r="M67" s="137" t="e">
        <f>NA()</f>
        <v>#N/A</v>
      </c>
      <c r="N67" s="137" t="e">
        <f>NA()</f>
        <v>#N/A</v>
      </c>
      <c r="O67" s="137">
        <f>IF(ISNUMBER('将来負担比率（分子）の構造'!M$53), IF('将来負担比率（分子）の構造'!M$53 &lt; 0, 0, '将来負担比率（分子）の構造'!M$53), NA())</f>
        <v>1010</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2018-10-29T01:30:24Z</cp:lastPrinted>
  <dcterms:created xsi:type="dcterms:W3CDTF">2018-01-24T04:39:19Z</dcterms:created>
  <dcterms:modified xsi:type="dcterms:W3CDTF">2018-10-30T06:55:37Z</dcterms:modified>
  <cp:category/>
</cp:coreProperties>
</file>