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0" yWindow="0" windowWidth="20490" windowHeight="750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<sst xmlns="http://schemas.openxmlformats.org/spreadsheetml/2006/main" count="232" uniqueCount="120">
  <si>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</si>
  <si>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</si>
  <si>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</si>
  <si>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</si>
  <si>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</si>
  <si>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</si>
  <si>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</si>
  <si>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</si>
  <si>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</si>
  <si>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</si>
  <si>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</si>
  <si>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</si>
  <si>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</si>
  <si>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</si>
  <si>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</si>
  <si>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</si>
  <si>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</si>
  <si>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</si>
  <si>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</si>
  <si>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</si>
  <si>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</si>
  <si>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</si>
  <si>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</si>
  <si>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</si>
  <si>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</si>
  <si>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</si>
  <si>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</si>
  <si>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</si>
  <si>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</si>
  <si>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</si>
  <si>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</si>
  <si>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</si>
  <si>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</si>
  <si>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</si>
  <si>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</si>
  <si>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</si>
  <si>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</si>
  <si>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</si>
  <si>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</si>
  <si>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</si>
  <si>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</si>
  <si>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</si>
  <si>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</si>
  <si>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</si>
  <si>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</si>
  <si>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</si>
  <si>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</si>
  <si>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</si>
  <si>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</si>
  <si>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</si>
  <si>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</si>
  <si>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</si>
  <si>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</si>
  <si>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</si>
  <si>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</si>
  <si>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</si>
  <si>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</si>
  <si>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</si>
  <si>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</si>
  <si>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</si>
  <si>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</si>
  <si>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</si>
  <si>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</si>
  <si>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</si>
  <si>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</si>
  <si>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</si>
  <si>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</si>
  <si>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</si>
  <si>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</si>
  <si>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</si>
  <si>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</si>
  <si>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</si>
  <si>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</si>
  <si>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</si>
  <si>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</si>
  <si>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</si>
  <si>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</si>
  <si>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</si>
  <si>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</si>
  <si>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</si>
  <si>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</si>
  <si>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</si>
  <si>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</si>
  <si>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</si>
  <si>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</si>
  <si>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</si>
  <si>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</si>
  <si>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</si>
  <si>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</si>
  <si>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</si>
  <si>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</si>
  <si>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</si>
  <si>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</si>
  <si>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</si>
  <si>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</si>
  <si>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</si>
  <si>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</si>
  <si>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</si>
  <si>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</si>
  <si>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</si>
  <si>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</si>
  <si>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</si>
  <si>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</si>
  <si>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</si>
  <si>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</si>
  <si>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小田原市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</si>
  <si>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</si>
  <si>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</si>
  <si>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</si>
  <si>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</si>
  <si>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</si>
  <si>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</si>
  <si>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</si>
  <si>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</si>
  <si>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</si>
  <si>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</si>
  <si>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</si>
  <si>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①経常収支比率は100％以上であるものの、⑤料金回収率が100％未満であることから、給水にかかる費用に比べて給水収益が少なく、その不足分を給水収益以外の収益で賄っていることが分かります。
また、③流動比率も100％以上ではありますが、類似団体平均よりも数値が低くなっていることから、資金的にそれほど余裕が無いことが分かります。
　類似団体平均と比べ、④企業債残高対給水収益比率が高く、⑤料金回収率も低い状況が顕著であったため、料金水準の見直しが必要と判断されたことから、平成29年1月に、22年振りとなる水道料金の改定を実施しました。</t>
    <rPh sb="127" eb="129">
      <t>スウチ</t>
    </rPh>
    <rPh sb="202" eb="204">
      <t>ジョウキョウ</t>
    </rPh>
    <rPh sb="205" eb="207">
      <t>ケンチョ</t>
    </rPh>
    <rPh sb="223" eb="225">
      <t>ヒツヨウ</t>
    </rPh>
    <rPh sb="226" eb="228">
      <t>ハンダン</t>
    </rPh>
    <rPh sb="247" eb="248">
      <t>ネン</t>
    </rPh>
    <rPh sb="248" eb="249">
      <t>ブ</t>
    </rPh>
    <phoneticPr fontId="4"/>
  </si>
  <si>
    <t>　①有形固定資産減価償却率、②管路経年化率が類似団体平均値と比べ高い水準となっている一方、③管路更新率が低くなっていることから、施設の老朽化が進んでいると分析されます。
　管路の老朽化対策は、昭和40年代中頃以前に布設した管路について更新事業を進めていますが、多額の事業費を要する基幹管路から優先的に実施しているため、実施延長が伸びず管路更新率が低い値となっています。
　今後、基幹管路の更新が終了すると配水支管の更新事業に集中して取組むことから、実施延長が伸び更新率も高くなると思われます。</t>
    <phoneticPr fontId="4"/>
  </si>
  <si>
    <t>　人口減少や節水機器の普及等により給水収益の減少傾向が続く中、引き続き老朽化した施設や管路の更新、耐震化に取り組む必要があることから、今後さらに厳しい経営状況となっていくことが想定されます。
　こうした状況を踏まえ、委託範囲の拡大といった民間活力の活用など経営の効率化について検討していくとともに、5年を目途に社会情勢や経済の動向を見極めながら適正な水道料金のあり方について検証するなど、より一層の効率的な事業運営や安定した収入による経営基盤の強化に努めていきます。</t>
    <rPh sb="13" eb="14">
      <t>トウ</t>
    </rPh>
    <rPh sb="35" eb="38">
      <t>ロウキュウカ</t>
    </rPh>
    <rPh sb="40" eb="42">
      <t>シセツ</t>
    </rPh>
    <rPh sb="43" eb="45">
      <t>カンロ</t>
    </rPh>
    <rPh sb="46" eb="48">
      <t>コウシン</t>
    </rPh>
    <rPh sb="49" eb="52">
      <t>タイシンカ</t>
    </rPh>
    <rPh sb="53" eb="54">
      <t>ト</t>
    </rPh>
    <rPh sb="55" eb="56">
      <t>ク</t>
    </rPh>
    <rPh sb="101" eb="103">
      <t>ジョウキョウ</t>
    </rPh>
    <rPh sb="104" eb="105">
      <t>フ</t>
    </rPh>
    <rPh sb="128" eb="130">
      <t>ケイエイ</t>
    </rPh>
    <rPh sb="131" eb="134">
      <t>コウリツカ</t>
    </rPh>
    <rPh sb="138" eb="140">
      <t>ケントウ</t>
    </rPh>
    <rPh sb="196" eb="198">
      <t>イッソウ</t>
    </rPh>
    <rPh sb="199" eb="202">
      <t>コウリツテキ</t>
    </rPh>
    <rPh sb="203" eb="205">
      <t>ジギョウ</t>
    </rPh>
    <rPh sb="205" eb="207">
      <t>ウンエイ</t>
    </rPh>
    <rPh sb="222" eb="224">
      <t>キョウカ</t>
    </rPh>
    <rPh sb="225" eb="226">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</si>
</sst>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0.66</c:v>
                </c:pt>
                <c:pt idx="1">
                  <c:v>0.37</c:v>
                </c:pt>
                <c:pt idx="2">
                  <c:v>0.2</c:v>
                </c:pt>
                <c:pt idx="3">
                  <c:v>0.33</c:v>
                </c:pt>
                <c:pt idx="4">
                  <c:v>0.36</c:v>
                </c:pt>
              </c:numCache>
            </c:numRef>
          </c:val>
        </c:ser>
        <c:dLbls>
          <c:showLegendKey val="0"/>
          <c:showVal val="0"/>
          <c:showCatName val="0"/>
          <c:showSerName val="0"/>
          <c:showPercent val="0"/>
          <c:showBubbleSize val="0"/>
        </c:dLbls>
        <c:gapWidth val="150"/>
        <c:axId val="209874104"/>
        <c:axId val="209874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209874104"/>
        <c:axId val="209874888"/>
      </c:lineChart>
      <c:dateAx>
        <c:axId val="209874104"/>
        <c:scaling>
          <c:orientation val="minMax"/>
        </c:scaling>
        <c:delete val="1"/>
        <c:axPos val="b"/>
        <c:numFmt formatCode="ge" sourceLinked="1"/>
        <c:majorTickMark val="none"/>
        <c:minorTickMark val="none"/>
        <c:tickLblPos val="none"/>
        <c:crossAx val="209874888"/>
        <c:crosses val="autoZero"/>
        <c:auto val="1"/>
        <c:lblOffset val="100"/>
        <c:baseTimeUnit val="years"/>
      </c:dateAx>
      <c:valAx>
        <c:axId val="20987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7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64.11</c:v>
                </c:pt>
                <c:pt idx="1">
                  <c:v>63.54</c:v>
                </c:pt>
                <c:pt idx="2">
                  <c:v>62.86</c:v>
                </c:pt>
                <c:pt idx="3">
                  <c:v>63.7</c:v>
                </c:pt>
                <c:pt idx="4">
                  <c:v>62.84</c:v>
                </c:pt>
              </c:numCache>
            </c:numRef>
          </c:val>
        </c:ser>
        <c:dLbls>
          <c:showLegendKey val="0"/>
          <c:showVal val="0"/>
          <c:showCatName val="0"/>
          <c:showSerName val="0"/>
          <c:showPercent val="0"/>
          <c:showBubbleSize val="0"/>
        </c:dLbls>
        <c:gapWidth val="150"/>
        <c:axId val="211466344"/>
        <c:axId val="21146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211466344"/>
        <c:axId val="211466736"/>
      </c:lineChart>
      <c:dateAx>
        <c:axId val="211466344"/>
        <c:scaling>
          <c:orientation val="minMax"/>
        </c:scaling>
        <c:delete val="1"/>
        <c:axPos val="b"/>
        <c:numFmt formatCode="ge" sourceLinked="1"/>
        <c:majorTickMark val="none"/>
        <c:minorTickMark val="none"/>
        <c:tickLblPos val="none"/>
        <c:crossAx val="211466736"/>
        <c:crosses val="autoZero"/>
        <c:auto val="1"/>
        <c:lblOffset val="100"/>
        <c:baseTimeUnit val="years"/>
      </c:dateAx>
      <c:valAx>
        <c:axId val="21146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46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90.7</c:v>
                </c:pt>
                <c:pt idx="1">
                  <c:v>90.6</c:v>
                </c:pt>
                <c:pt idx="2">
                  <c:v>90.2</c:v>
                </c:pt>
                <c:pt idx="3">
                  <c:v>87.9</c:v>
                </c:pt>
                <c:pt idx="4">
                  <c:v>87.95</c:v>
                </c:pt>
              </c:numCache>
            </c:numRef>
          </c:val>
        </c:ser>
        <c:dLbls>
          <c:showLegendKey val="0"/>
          <c:showVal val="0"/>
          <c:showCatName val="0"/>
          <c:showSerName val="0"/>
          <c:showPercent val="0"/>
          <c:showBubbleSize val="0"/>
        </c:dLbls>
        <c:gapWidth val="150"/>
        <c:axId val="211263960"/>
        <c:axId val="21126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211263960"/>
        <c:axId val="211264352"/>
      </c:lineChart>
      <c:dateAx>
        <c:axId val="211263960"/>
        <c:scaling>
          <c:orientation val="minMax"/>
        </c:scaling>
        <c:delete val="1"/>
        <c:axPos val="b"/>
        <c:numFmt formatCode="ge" sourceLinked="1"/>
        <c:majorTickMark val="none"/>
        <c:minorTickMark val="none"/>
        <c:tickLblPos val="none"/>
        <c:crossAx val="211264352"/>
        <c:crosses val="autoZero"/>
        <c:auto val="1"/>
        <c:lblOffset val="100"/>
        <c:baseTimeUnit val="years"/>
      </c:dateAx>
      <c:valAx>
        <c:axId val="21126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6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104.96</c:v>
                </c:pt>
                <c:pt idx="1">
                  <c:v>103.35</c:v>
                </c:pt>
                <c:pt idx="2">
                  <c:v>106.04</c:v>
                </c:pt>
                <c:pt idx="3">
                  <c:v>105.38</c:v>
                </c:pt>
                <c:pt idx="4">
                  <c:v>104.53</c:v>
                </c:pt>
              </c:numCache>
            </c:numRef>
          </c:val>
        </c:ser>
        <c:dLbls>
          <c:showLegendKey val="0"/>
          <c:showVal val="0"/>
          <c:showCatName val="0"/>
          <c:showSerName val="0"/>
          <c:showPercent val="0"/>
          <c:showBubbleSize val="0"/>
        </c:dLbls>
        <c:gapWidth val="150"/>
        <c:axId val="209876064"/>
        <c:axId val="20987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209876064"/>
        <c:axId val="209876456"/>
      </c:lineChart>
      <c:dateAx>
        <c:axId val="209876064"/>
        <c:scaling>
          <c:orientation val="minMax"/>
        </c:scaling>
        <c:delete val="1"/>
        <c:axPos val="b"/>
        <c:numFmt formatCode="ge" sourceLinked="1"/>
        <c:majorTickMark val="none"/>
        <c:minorTickMark val="none"/>
        <c:tickLblPos val="none"/>
        <c:crossAx val="209876456"/>
        <c:crosses val="autoZero"/>
        <c:auto val="1"/>
        <c:lblOffset val="100"/>
        <c:baseTimeUnit val="years"/>
      </c:dateAx>
      <c:valAx>
        <c:axId val="209876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87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46.6</c:v>
                </c:pt>
                <c:pt idx="1">
                  <c:v>47.62</c:v>
                </c:pt>
                <c:pt idx="2">
                  <c:v>48.07</c:v>
                </c:pt>
                <c:pt idx="3">
                  <c:v>49.41</c:v>
                </c:pt>
                <c:pt idx="4">
                  <c:v>49.56</c:v>
                </c:pt>
              </c:numCache>
            </c:numRef>
          </c:val>
        </c:ser>
        <c:dLbls>
          <c:showLegendKey val="0"/>
          <c:showVal val="0"/>
          <c:showCatName val="0"/>
          <c:showSerName val="0"/>
          <c:showPercent val="0"/>
          <c:showBubbleSize val="0"/>
        </c:dLbls>
        <c:gapWidth val="150"/>
        <c:axId val="210936936"/>
        <c:axId val="21093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210936936"/>
        <c:axId val="210937328"/>
      </c:lineChart>
      <c:dateAx>
        <c:axId val="210936936"/>
        <c:scaling>
          <c:orientation val="minMax"/>
        </c:scaling>
        <c:delete val="1"/>
        <c:axPos val="b"/>
        <c:numFmt formatCode="ge" sourceLinked="1"/>
        <c:majorTickMark val="none"/>
        <c:minorTickMark val="none"/>
        <c:tickLblPos val="none"/>
        <c:crossAx val="210937328"/>
        <c:crosses val="autoZero"/>
        <c:auto val="1"/>
        <c:lblOffset val="100"/>
        <c:baseTimeUnit val="years"/>
      </c:dateAx>
      <c:valAx>
        <c:axId val="21093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3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29.28</c:v>
                </c:pt>
                <c:pt idx="1">
                  <c:v>30.24</c:v>
                </c:pt>
                <c:pt idx="2">
                  <c:v>31.08</c:v>
                </c:pt>
                <c:pt idx="3">
                  <c:v>27.79</c:v>
                </c:pt>
                <c:pt idx="4">
                  <c:v>29.76</c:v>
                </c:pt>
              </c:numCache>
            </c:numRef>
          </c:val>
        </c:ser>
        <c:dLbls>
          <c:showLegendKey val="0"/>
          <c:showVal val="0"/>
          <c:showCatName val="0"/>
          <c:showSerName val="0"/>
          <c:showPercent val="0"/>
          <c:showBubbleSize val="0"/>
        </c:dLbls>
        <c:gapWidth val="150"/>
        <c:axId val="210940072"/>
        <c:axId val="21094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210940072"/>
        <c:axId val="210940464"/>
      </c:lineChart>
      <c:dateAx>
        <c:axId val="210940072"/>
        <c:scaling>
          <c:orientation val="minMax"/>
        </c:scaling>
        <c:delete val="1"/>
        <c:axPos val="b"/>
        <c:numFmt formatCode="ge" sourceLinked="1"/>
        <c:majorTickMark val="none"/>
        <c:minorTickMark val="none"/>
        <c:tickLblPos val="none"/>
        <c:crossAx val="210940464"/>
        <c:crosses val="autoZero"/>
        <c:auto val="1"/>
        <c:lblOffset val="100"/>
        <c:baseTimeUnit val="years"/>
      </c:dateAx>
      <c:valAx>
        <c:axId val="21094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4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0999168"/>
        <c:axId val="21099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10999168"/>
        <c:axId val="210999560"/>
      </c:lineChart>
      <c:dateAx>
        <c:axId val="210999168"/>
        <c:scaling>
          <c:orientation val="minMax"/>
        </c:scaling>
        <c:delete val="1"/>
        <c:axPos val="b"/>
        <c:numFmt formatCode="ge" sourceLinked="1"/>
        <c:majorTickMark val="none"/>
        <c:minorTickMark val="none"/>
        <c:tickLblPos val="none"/>
        <c:crossAx val="210999560"/>
        <c:crosses val="autoZero"/>
        <c:auto val="1"/>
        <c:lblOffset val="100"/>
        <c:baseTimeUnit val="years"/>
      </c:dateAx>
      <c:valAx>
        <c:axId val="210999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99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535.79999999999995</c:v>
                </c:pt>
                <c:pt idx="1">
                  <c:v>421.57</c:v>
                </c:pt>
                <c:pt idx="2">
                  <c:v>241.63</c:v>
                </c:pt>
                <c:pt idx="3">
                  <c:v>204.51</c:v>
                </c:pt>
                <c:pt idx="4">
                  <c:v>210.33</c:v>
                </c:pt>
              </c:numCache>
            </c:numRef>
          </c:val>
        </c:ser>
        <c:dLbls>
          <c:showLegendKey val="0"/>
          <c:showVal val="0"/>
          <c:showCatName val="0"/>
          <c:showSerName val="0"/>
          <c:showPercent val="0"/>
          <c:showBubbleSize val="0"/>
        </c:dLbls>
        <c:gapWidth val="150"/>
        <c:axId val="211000736"/>
        <c:axId val="21100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211000736"/>
        <c:axId val="211001128"/>
      </c:lineChart>
      <c:dateAx>
        <c:axId val="211000736"/>
        <c:scaling>
          <c:orientation val="minMax"/>
        </c:scaling>
        <c:delete val="1"/>
        <c:axPos val="b"/>
        <c:numFmt formatCode="ge" sourceLinked="1"/>
        <c:majorTickMark val="none"/>
        <c:minorTickMark val="none"/>
        <c:tickLblPos val="none"/>
        <c:crossAx val="211001128"/>
        <c:crosses val="autoZero"/>
        <c:auto val="1"/>
        <c:lblOffset val="100"/>
        <c:baseTimeUnit val="years"/>
      </c:dateAx>
      <c:valAx>
        <c:axId val="211001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0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441.56</c:v>
                </c:pt>
                <c:pt idx="1">
                  <c:v>445.23</c:v>
                </c:pt>
                <c:pt idx="2">
                  <c:v>448.21</c:v>
                </c:pt>
                <c:pt idx="3">
                  <c:v>454.32</c:v>
                </c:pt>
                <c:pt idx="4">
                  <c:v>457.2</c:v>
                </c:pt>
              </c:numCache>
            </c:numRef>
          </c:val>
        </c:ser>
        <c:dLbls>
          <c:showLegendKey val="0"/>
          <c:showVal val="0"/>
          <c:showCatName val="0"/>
          <c:showSerName val="0"/>
          <c:showPercent val="0"/>
          <c:showBubbleSize val="0"/>
        </c:dLbls>
        <c:gapWidth val="150"/>
        <c:axId val="211463208"/>
        <c:axId val="21146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211463208"/>
        <c:axId val="211463600"/>
      </c:lineChart>
      <c:dateAx>
        <c:axId val="211463208"/>
        <c:scaling>
          <c:orientation val="minMax"/>
        </c:scaling>
        <c:delete val="1"/>
        <c:axPos val="b"/>
        <c:numFmt formatCode="ge" sourceLinked="1"/>
        <c:majorTickMark val="none"/>
        <c:minorTickMark val="none"/>
        <c:tickLblPos val="none"/>
        <c:crossAx val="211463600"/>
        <c:crosses val="autoZero"/>
        <c:auto val="1"/>
        <c:lblOffset val="100"/>
        <c:baseTimeUnit val="years"/>
      </c:dateAx>
      <c:valAx>
        <c:axId val="211463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46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93.87</c:v>
                </c:pt>
                <c:pt idx="1">
                  <c:v>92.91</c:v>
                </c:pt>
                <c:pt idx="2">
                  <c:v>96.82</c:v>
                </c:pt>
                <c:pt idx="3">
                  <c:v>95.36</c:v>
                </c:pt>
                <c:pt idx="4">
                  <c:v>94.28</c:v>
                </c:pt>
              </c:numCache>
            </c:numRef>
          </c:val>
        </c:ser>
        <c:dLbls>
          <c:showLegendKey val="0"/>
          <c:showVal val="0"/>
          <c:showCatName val="0"/>
          <c:showSerName val="0"/>
          <c:showPercent val="0"/>
          <c:showBubbleSize val="0"/>
        </c:dLbls>
        <c:gapWidth val="150"/>
        <c:axId val="210939680"/>
        <c:axId val="21093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210939680"/>
        <c:axId val="210939288"/>
      </c:lineChart>
      <c:dateAx>
        <c:axId val="210939680"/>
        <c:scaling>
          <c:orientation val="minMax"/>
        </c:scaling>
        <c:delete val="1"/>
        <c:axPos val="b"/>
        <c:numFmt formatCode="ge" sourceLinked="1"/>
        <c:majorTickMark val="none"/>
        <c:minorTickMark val="none"/>
        <c:tickLblPos val="none"/>
        <c:crossAx val="210939288"/>
        <c:crosses val="autoZero"/>
        <c:auto val="1"/>
        <c:lblOffset val="100"/>
        <c:baseTimeUnit val="years"/>
      </c:dateAx>
      <c:valAx>
        <c:axId val="21093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3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129.41999999999999</c:v>
                </c:pt>
                <c:pt idx="1">
                  <c:v>130.12</c:v>
                </c:pt>
                <c:pt idx="2">
                  <c:v>124.65</c:v>
                </c:pt>
                <c:pt idx="3">
                  <c:v>125.72</c:v>
                </c:pt>
                <c:pt idx="4">
                  <c:v>128.22999999999999</c:v>
                </c:pt>
              </c:numCache>
            </c:numRef>
          </c:val>
        </c:ser>
        <c:dLbls>
          <c:showLegendKey val="0"/>
          <c:showVal val="0"/>
          <c:showCatName val="0"/>
          <c:showSerName val="0"/>
          <c:showPercent val="0"/>
          <c:showBubbleSize val="0"/>
        </c:dLbls>
        <c:gapWidth val="150"/>
        <c:axId val="211464776"/>
        <c:axId val="21146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211464776"/>
        <c:axId val="211465168"/>
      </c:lineChart>
      <c:dateAx>
        <c:axId val="211464776"/>
        <c:scaling>
          <c:orientation val="minMax"/>
        </c:scaling>
        <c:delete val="1"/>
        <c:axPos val="b"/>
        <c:numFmt formatCode="ge" sourceLinked="1"/>
        <c:majorTickMark val="none"/>
        <c:minorTickMark val="none"/>
        <c:tickLblPos val="none"/>
        <c:crossAx val="211465168"/>
        <c:crosses val="autoZero"/>
        <c:auto val="1"/>
        <c:lblOffset val="100"/>
        <c:baseTimeUnit val="years"/>
      </c:dateAx>
      <c:valAx>
        <c:axId val="21146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46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B74" sqref="CB7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神奈川県　小田原市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116</v>
      </c>
      <c r="AE8" s="84"/>
      <c r="AF8" s="84"/>
      <c r="AG8" s="84"/>
      <c r="AH8" s="84"/>
      <c r="AI8" s="84"/>
      <c r="AJ8" s="84"/>
      <c r="AK8" s="5"/>
      <c r="AL8" s="71">
        <f>データ!$R$6</f>
        <v>193803</v>
      </c>
      <c r="AM8" s="71"/>
      <c r="AN8" s="71"/>
      <c r="AO8" s="71"/>
      <c r="AP8" s="71"/>
      <c r="AQ8" s="71"/>
      <c r="AR8" s="71"/>
      <c r="AS8" s="71"/>
      <c r="AT8" s="67">
        <f>データ!$S$6</f>
        <v>113.81</v>
      </c>
      <c r="AU8" s="68"/>
      <c r="AV8" s="68"/>
      <c r="AW8" s="68"/>
      <c r="AX8" s="68"/>
      <c r="AY8" s="68"/>
      <c r="AZ8" s="68"/>
      <c r="BA8" s="68"/>
      <c r="BB8" s="70">
        <f>データ!$T$6</f>
        <v>1702.86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62.83</v>
      </c>
      <c r="J10" s="68"/>
      <c r="K10" s="68"/>
      <c r="L10" s="68"/>
      <c r="M10" s="68"/>
      <c r="N10" s="68"/>
      <c r="O10" s="69"/>
      <c r="P10" s="70">
        <f>データ!$P$6</f>
        <v>90.88</v>
      </c>
      <c r="Q10" s="70"/>
      <c r="R10" s="70"/>
      <c r="S10" s="70"/>
      <c r="T10" s="70"/>
      <c r="U10" s="70"/>
      <c r="V10" s="70"/>
      <c r="W10" s="71">
        <f>データ!$Q$6</f>
        <v>2214</v>
      </c>
      <c r="X10" s="71"/>
      <c r="Y10" s="71"/>
      <c r="Z10" s="71"/>
      <c r="AA10" s="71"/>
      <c r="AB10" s="71"/>
      <c r="AC10" s="71"/>
      <c r="AD10" s="2"/>
      <c r="AE10" s="2"/>
      <c r="AF10" s="2"/>
      <c r="AG10" s="2"/>
      <c r="AH10" s="5"/>
      <c r="AI10" s="5"/>
      <c r="AJ10" s="5"/>
      <c r="AK10" s="5"/>
      <c r="AL10" s="71">
        <f>データ!$U$6</f>
        <v>175782</v>
      </c>
      <c r="AM10" s="71"/>
      <c r="AN10" s="71"/>
      <c r="AO10" s="71"/>
      <c r="AP10" s="71"/>
      <c r="AQ10" s="71"/>
      <c r="AR10" s="71"/>
      <c r="AS10" s="71"/>
      <c r="AT10" s="67">
        <f>データ!$V$6</f>
        <v>55.31</v>
      </c>
      <c r="AU10" s="68"/>
      <c r="AV10" s="68"/>
      <c r="AW10" s="68"/>
      <c r="AX10" s="68"/>
      <c r="AY10" s="68"/>
      <c r="AZ10" s="68"/>
      <c r="BA10" s="68"/>
      <c r="BB10" s="70">
        <f>データ!$W$6</f>
        <v>3178.12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142069</v>
      </c>
      <c r="D6" s="34">
        <f t="shared" si="3"/>
        <v>46</v>
      </c>
      <c r="E6" s="34">
        <f t="shared" si="3"/>
        <v>1</v>
      </c>
      <c r="F6" s="34">
        <f t="shared" si="3"/>
        <v>0</v>
      </c>
      <c r="G6" s="34">
        <f t="shared" si="3"/>
        <v>1</v>
      </c>
      <c r="H6" s="34" t="str">
        <f t="shared" si="3"/>
        <v>神奈川県　小田原市</v>
      </c>
      <c r="I6" s="34" t="str">
        <f t="shared" si="3"/>
        <v>法適用</v>
      </c>
      <c r="J6" s="34" t="str">
        <f t="shared" si="3"/>
        <v>水道事業</v>
      </c>
      <c r="K6" s="34" t="str">
        <f t="shared" si="3"/>
        <v>末端給水事業</v>
      </c>
      <c r="L6" s="34" t="str">
        <f t="shared" si="3"/>
        <v>A2</v>
      </c>
      <c r="M6" s="34">
        <f t="shared" si="3"/>
        <v>0</v>
      </c>
      <c r="N6" s="35" t="str">
        <f t="shared" si="3"/>
        <v>-</v>
      </c>
      <c r="O6" s="35">
        <f t="shared" si="3"/>
        <v>62.83</v>
      </c>
      <c r="P6" s="35">
        <f t="shared" si="3"/>
        <v>90.88</v>
      </c>
      <c r="Q6" s="35">
        <f t="shared" si="3"/>
        <v>2214</v>
      </c>
      <c r="R6" s="35">
        <f t="shared" si="3"/>
        <v>193803</v>
      </c>
      <c r="S6" s="35">
        <f t="shared" si="3"/>
        <v>113.81</v>
      </c>
      <c r="T6" s="35">
        <f t="shared" si="3"/>
        <v>1702.86</v>
      </c>
      <c r="U6" s="35">
        <f t="shared" si="3"/>
        <v>175782</v>
      </c>
      <c r="V6" s="35">
        <f t="shared" si="3"/>
        <v>55.31</v>
      </c>
      <c r="W6" s="35">
        <f t="shared" si="3"/>
        <v>3178.12</v>
      </c>
      <c r="X6" s="36">
        <f>IF(X7="",NA(),X7)</f>
        <v>104.96</v>
      </c>
      <c r="Y6" s="36">
        <f t="shared" ref="Y6:AG6" si="4">IF(Y7="",NA(),Y7)</f>
        <v>103.35</v>
      </c>
      <c r="Z6" s="36">
        <f t="shared" si="4"/>
        <v>106.04</v>
      </c>
      <c r="AA6" s="36">
        <f t="shared" si="4"/>
        <v>105.38</v>
      </c>
      <c r="AB6" s="36">
        <f t="shared" si="4"/>
        <v>104.53</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535.79999999999995</v>
      </c>
      <c r="AU6" s="36">
        <f t="shared" ref="AU6:BC6" si="6">IF(AU7="",NA(),AU7)</f>
        <v>421.57</v>
      </c>
      <c r="AV6" s="36">
        <f t="shared" si="6"/>
        <v>241.63</v>
      </c>
      <c r="AW6" s="36">
        <f t="shared" si="6"/>
        <v>204.51</v>
      </c>
      <c r="AX6" s="36">
        <f t="shared" si="6"/>
        <v>210.33</v>
      </c>
      <c r="AY6" s="36">
        <f t="shared" si="6"/>
        <v>590.46</v>
      </c>
      <c r="AZ6" s="36">
        <f t="shared" si="6"/>
        <v>628.34</v>
      </c>
      <c r="BA6" s="36">
        <f t="shared" si="6"/>
        <v>289.8</v>
      </c>
      <c r="BB6" s="36">
        <f t="shared" si="6"/>
        <v>299.44</v>
      </c>
      <c r="BC6" s="36">
        <f t="shared" si="6"/>
        <v>311.99</v>
      </c>
      <c r="BD6" s="35" t="str">
        <f>IF(BD7="","",IF(BD7="-","【-】","【"&amp;SUBSTITUTE(TEXT(BD7,"#,##0.00"),"-","△")&amp;"】"))</f>
        <v>【262.87】</v>
      </c>
      <c r="BE6" s="36">
        <f>IF(BE7="",NA(),BE7)</f>
        <v>441.56</v>
      </c>
      <c r="BF6" s="36">
        <f t="shared" ref="BF6:BN6" si="7">IF(BF7="",NA(),BF7)</f>
        <v>445.23</v>
      </c>
      <c r="BG6" s="36">
        <f t="shared" si="7"/>
        <v>448.21</v>
      </c>
      <c r="BH6" s="36">
        <f t="shared" si="7"/>
        <v>454.32</v>
      </c>
      <c r="BI6" s="36">
        <f t="shared" si="7"/>
        <v>457.2</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93.87</v>
      </c>
      <c r="BQ6" s="36">
        <f t="shared" ref="BQ6:BY6" si="8">IF(BQ7="",NA(),BQ7)</f>
        <v>92.91</v>
      </c>
      <c r="BR6" s="36">
        <f t="shared" si="8"/>
        <v>96.82</v>
      </c>
      <c r="BS6" s="36">
        <f t="shared" si="8"/>
        <v>95.36</v>
      </c>
      <c r="BT6" s="36">
        <f t="shared" si="8"/>
        <v>94.28</v>
      </c>
      <c r="BU6" s="36">
        <f t="shared" si="8"/>
        <v>99.91</v>
      </c>
      <c r="BV6" s="36">
        <f t="shared" si="8"/>
        <v>99.89</v>
      </c>
      <c r="BW6" s="36">
        <f t="shared" si="8"/>
        <v>107.05</v>
      </c>
      <c r="BX6" s="36">
        <f t="shared" si="8"/>
        <v>106.4</v>
      </c>
      <c r="BY6" s="36">
        <f t="shared" si="8"/>
        <v>107.61</v>
      </c>
      <c r="BZ6" s="35" t="str">
        <f>IF(BZ7="","",IF(BZ7="-","【-】","【"&amp;SUBSTITUTE(TEXT(BZ7,"#,##0.00"),"-","△")&amp;"】"))</f>
        <v>【105.59】</v>
      </c>
      <c r="CA6" s="36">
        <f>IF(CA7="",NA(),CA7)</f>
        <v>129.41999999999999</v>
      </c>
      <c r="CB6" s="36">
        <f t="shared" ref="CB6:CJ6" si="9">IF(CB7="",NA(),CB7)</f>
        <v>130.12</v>
      </c>
      <c r="CC6" s="36">
        <f t="shared" si="9"/>
        <v>124.65</v>
      </c>
      <c r="CD6" s="36">
        <f t="shared" si="9"/>
        <v>125.72</v>
      </c>
      <c r="CE6" s="36">
        <f t="shared" si="9"/>
        <v>128.22999999999999</v>
      </c>
      <c r="CF6" s="36">
        <f t="shared" si="9"/>
        <v>164.25</v>
      </c>
      <c r="CG6" s="36">
        <f t="shared" si="9"/>
        <v>165.34</v>
      </c>
      <c r="CH6" s="36">
        <f t="shared" si="9"/>
        <v>155.09</v>
      </c>
      <c r="CI6" s="36">
        <f t="shared" si="9"/>
        <v>156.29</v>
      </c>
      <c r="CJ6" s="36">
        <f t="shared" si="9"/>
        <v>155.69</v>
      </c>
      <c r="CK6" s="35" t="str">
        <f>IF(CK7="","",IF(CK7="-","【-】","【"&amp;SUBSTITUTE(TEXT(CK7,"#,##0.00"),"-","△")&amp;"】"))</f>
        <v>【163.27】</v>
      </c>
      <c r="CL6" s="36">
        <f>IF(CL7="",NA(),CL7)</f>
        <v>64.11</v>
      </c>
      <c r="CM6" s="36">
        <f t="shared" ref="CM6:CU6" si="10">IF(CM7="",NA(),CM7)</f>
        <v>63.54</v>
      </c>
      <c r="CN6" s="36">
        <f t="shared" si="10"/>
        <v>62.86</v>
      </c>
      <c r="CO6" s="36">
        <f t="shared" si="10"/>
        <v>63.7</v>
      </c>
      <c r="CP6" s="36">
        <f t="shared" si="10"/>
        <v>62.84</v>
      </c>
      <c r="CQ6" s="36">
        <f t="shared" si="10"/>
        <v>62.71</v>
      </c>
      <c r="CR6" s="36">
        <f t="shared" si="10"/>
        <v>62.15</v>
      </c>
      <c r="CS6" s="36">
        <f t="shared" si="10"/>
        <v>61.61</v>
      </c>
      <c r="CT6" s="36">
        <f t="shared" si="10"/>
        <v>62.34</v>
      </c>
      <c r="CU6" s="36">
        <f t="shared" si="10"/>
        <v>62.46</v>
      </c>
      <c r="CV6" s="35" t="str">
        <f>IF(CV7="","",IF(CV7="-","【-】","【"&amp;SUBSTITUTE(TEXT(CV7,"#,##0.00"),"-","△")&amp;"】"))</f>
        <v>【59.94】</v>
      </c>
      <c r="CW6" s="36">
        <f>IF(CW7="",NA(),CW7)</f>
        <v>90.7</v>
      </c>
      <c r="CX6" s="36">
        <f t="shared" ref="CX6:DF6" si="11">IF(CX7="",NA(),CX7)</f>
        <v>90.6</v>
      </c>
      <c r="CY6" s="36">
        <f t="shared" si="11"/>
        <v>90.2</v>
      </c>
      <c r="CZ6" s="36">
        <f t="shared" si="11"/>
        <v>87.9</v>
      </c>
      <c r="DA6" s="36">
        <f t="shared" si="11"/>
        <v>87.95</v>
      </c>
      <c r="DB6" s="36">
        <f t="shared" si="11"/>
        <v>90.54</v>
      </c>
      <c r="DC6" s="36">
        <f t="shared" si="11"/>
        <v>90.64</v>
      </c>
      <c r="DD6" s="36">
        <f t="shared" si="11"/>
        <v>90.23</v>
      </c>
      <c r="DE6" s="36">
        <f t="shared" si="11"/>
        <v>90.15</v>
      </c>
      <c r="DF6" s="36">
        <f t="shared" si="11"/>
        <v>90.62</v>
      </c>
      <c r="DG6" s="35" t="str">
        <f>IF(DG7="","",IF(DG7="-","【-】","【"&amp;SUBSTITUTE(TEXT(DG7,"#,##0.00"),"-","△")&amp;"】"))</f>
        <v>【90.22】</v>
      </c>
      <c r="DH6" s="36">
        <f>IF(DH7="",NA(),DH7)</f>
        <v>46.6</v>
      </c>
      <c r="DI6" s="36">
        <f t="shared" ref="DI6:DQ6" si="12">IF(DI7="",NA(),DI7)</f>
        <v>47.62</v>
      </c>
      <c r="DJ6" s="36">
        <f t="shared" si="12"/>
        <v>48.07</v>
      </c>
      <c r="DK6" s="36">
        <f t="shared" si="12"/>
        <v>49.41</v>
      </c>
      <c r="DL6" s="36">
        <f t="shared" si="12"/>
        <v>49.56</v>
      </c>
      <c r="DM6" s="36">
        <f t="shared" si="12"/>
        <v>42.43</v>
      </c>
      <c r="DN6" s="36">
        <f t="shared" si="12"/>
        <v>43.24</v>
      </c>
      <c r="DO6" s="36">
        <f t="shared" si="12"/>
        <v>46.36</v>
      </c>
      <c r="DP6" s="36">
        <f t="shared" si="12"/>
        <v>47.37</v>
      </c>
      <c r="DQ6" s="36">
        <f t="shared" si="12"/>
        <v>48.01</v>
      </c>
      <c r="DR6" s="35" t="str">
        <f>IF(DR7="","",IF(DR7="-","【-】","【"&amp;SUBSTITUTE(TEXT(DR7,"#,##0.00"),"-","△")&amp;"】"))</f>
        <v>【47.91】</v>
      </c>
      <c r="DS6" s="36">
        <f>IF(DS7="",NA(),DS7)</f>
        <v>29.28</v>
      </c>
      <c r="DT6" s="36">
        <f t="shared" ref="DT6:EB6" si="13">IF(DT7="",NA(),DT7)</f>
        <v>30.24</v>
      </c>
      <c r="DU6" s="36">
        <f t="shared" si="13"/>
        <v>31.08</v>
      </c>
      <c r="DV6" s="36">
        <f t="shared" si="13"/>
        <v>27.79</v>
      </c>
      <c r="DW6" s="36">
        <f t="shared" si="13"/>
        <v>29.76</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0.66</v>
      </c>
      <c r="EE6" s="36">
        <f t="shared" ref="EE6:EM6" si="14">IF(EE7="",NA(),EE7)</f>
        <v>0.37</v>
      </c>
      <c r="EF6" s="36">
        <f t="shared" si="14"/>
        <v>0.2</v>
      </c>
      <c r="EG6" s="36">
        <f t="shared" si="14"/>
        <v>0.33</v>
      </c>
      <c r="EH6" s="36">
        <f t="shared" si="14"/>
        <v>0.36</v>
      </c>
      <c r="EI6" s="36">
        <f t="shared" si="14"/>
        <v>0.76</v>
      </c>
      <c r="EJ6" s="36">
        <f t="shared" si="14"/>
        <v>0.8</v>
      </c>
      <c r="EK6" s="36">
        <f t="shared" si="14"/>
        <v>0.72</v>
      </c>
      <c r="EL6" s="36">
        <f t="shared" si="14"/>
        <v>0.67</v>
      </c>
      <c r="EM6" s="36">
        <f t="shared" si="14"/>
        <v>0.67</v>
      </c>
      <c r="EN6" s="35" t="str">
        <f>IF(EN7="","",IF(EN7="-","【-】","【"&amp;SUBSTITUTE(TEXT(EN7,"#,##0.00"),"-","△")&amp;"】"))</f>
        <v>【0.76】</v>
      </c>
    </row>
    <row r="7" spans="1:144" s="37" customFormat="1" x14ac:dyDescent="0.15">
      <c r="A7" s="29"/>
      <c r="B7" s="38">
        <v>2016</v>
      </c>
      <c r="C7" s="38">
        <v>142069</v>
      </c>
      <c r="D7" s="38">
        <v>46</v>
      </c>
      <c r="E7" s="38">
        <v>1</v>
      </c>
      <c r="F7" s="38">
        <v>0</v>
      </c>
      <c r="G7" s="38">
        <v>1</v>
      </c>
      <c r="H7" s="38" t="s">
        <v>105</v>
      </c>
      <c r="I7" s="38" t="s">
        <v>106</v>
      </c>
      <c r="J7" s="38" t="s">
        <v>107</v>
      </c>
      <c r="K7" s="38" t="s">
        <v>108</v>
      </c>
      <c r="L7" s="38" t="s">
        <v>109</v>
      </c>
      <c r="M7" s="38"/>
      <c r="N7" s="39" t="s">
        <v>110</v>
      </c>
      <c r="O7" s="39">
        <v>62.83</v>
      </c>
      <c r="P7" s="39">
        <v>90.88</v>
      </c>
      <c r="Q7" s="39">
        <v>2214</v>
      </c>
      <c r="R7" s="39">
        <v>193803</v>
      </c>
      <c r="S7" s="39">
        <v>113.81</v>
      </c>
      <c r="T7" s="39">
        <v>1702.86</v>
      </c>
      <c r="U7" s="39">
        <v>175782</v>
      </c>
      <c r="V7" s="39">
        <v>55.31</v>
      </c>
      <c r="W7" s="39">
        <v>3178.12</v>
      </c>
      <c r="X7" s="39">
        <v>104.96</v>
      </c>
      <c r="Y7" s="39">
        <v>103.35</v>
      </c>
      <c r="Z7" s="39">
        <v>106.04</v>
      </c>
      <c r="AA7" s="39">
        <v>105.38</v>
      </c>
      <c r="AB7" s="39">
        <v>104.53</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535.79999999999995</v>
      </c>
      <c r="AU7" s="39">
        <v>421.57</v>
      </c>
      <c r="AV7" s="39">
        <v>241.63</v>
      </c>
      <c r="AW7" s="39">
        <v>204.51</v>
      </c>
      <c r="AX7" s="39">
        <v>210.33</v>
      </c>
      <c r="AY7" s="39">
        <v>590.46</v>
      </c>
      <c r="AZ7" s="39">
        <v>628.34</v>
      </c>
      <c r="BA7" s="39">
        <v>289.8</v>
      </c>
      <c r="BB7" s="39">
        <v>299.44</v>
      </c>
      <c r="BC7" s="39">
        <v>311.99</v>
      </c>
      <c r="BD7" s="39">
        <v>262.87</v>
      </c>
      <c r="BE7" s="39">
        <v>441.56</v>
      </c>
      <c r="BF7" s="39">
        <v>445.23</v>
      </c>
      <c r="BG7" s="39">
        <v>448.21</v>
      </c>
      <c r="BH7" s="39">
        <v>454.32</v>
      </c>
      <c r="BI7" s="39">
        <v>457.2</v>
      </c>
      <c r="BJ7" s="39">
        <v>299.16000000000003</v>
      </c>
      <c r="BK7" s="39">
        <v>297.13</v>
      </c>
      <c r="BL7" s="39">
        <v>301.99</v>
      </c>
      <c r="BM7" s="39">
        <v>298.08999999999997</v>
      </c>
      <c r="BN7" s="39">
        <v>291.77999999999997</v>
      </c>
      <c r="BO7" s="39">
        <v>270.87</v>
      </c>
      <c r="BP7" s="39">
        <v>93.87</v>
      </c>
      <c r="BQ7" s="39">
        <v>92.91</v>
      </c>
      <c r="BR7" s="39">
        <v>96.82</v>
      </c>
      <c r="BS7" s="39">
        <v>95.36</v>
      </c>
      <c r="BT7" s="39">
        <v>94.28</v>
      </c>
      <c r="BU7" s="39">
        <v>99.91</v>
      </c>
      <c r="BV7" s="39">
        <v>99.89</v>
      </c>
      <c r="BW7" s="39">
        <v>107.05</v>
      </c>
      <c r="BX7" s="39">
        <v>106.4</v>
      </c>
      <c r="BY7" s="39">
        <v>107.61</v>
      </c>
      <c r="BZ7" s="39">
        <v>105.59</v>
      </c>
      <c r="CA7" s="39">
        <v>129.41999999999999</v>
      </c>
      <c r="CB7" s="39">
        <v>130.12</v>
      </c>
      <c r="CC7" s="39">
        <v>124.65</v>
      </c>
      <c r="CD7" s="39">
        <v>125.72</v>
      </c>
      <c r="CE7" s="39">
        <v>128.22999999999999</v>
      </c>
      <c r="CF7" s="39">
        <v>164.25</v>
      </c>
      <c r="CG7" s="39">
        <v>165.34</v>
      </c>
      <c r="CH7" s="39">
        <v>155.09</v>
      </c>
      <c r="CI7" s="39">
        <v>156.29</v>
      </c>
      <c r="CJ7" s="39">
        <v>155.69</v>
      </c>
      <c r="CK7" s="39">
        <v>163.27000000000001</v>
      </c>
      <c r="CL7" s="39">
        <v>64.11</v>
      </c>
      <c r="CM7" s="39">
        <v>63.54</v>
      </c>
      <c r="CN7" s="39">
        <v>62.86</v>
      </c>
      <c r="CO7" s="39">
        <v>63.7</v>
      </c>
      <c r="CP7" s="39">
        <v>62.84</v>
      </c>
      <c r="CQ7" s="39">
        <v>62.71</v>
      </c>
      <c r="CR7" s="39">
        <v>62.15</v>
      </c>
      <c r="CS7" s="39">
        <v>61.61</v>
      </c>
      <c r="CT7" s="39">
        <v>62.34</v>
      </c>
      <c r="CU7" s="39">
        <v>62.46</v>
      </c>
      <c r="CV7" s="39">
        <v>59.94</v>
      </c>
      <c r="CW7" s="39">
        <v>90.7</v>
      </c>
      <c r="CX7" s="39">
        <v>90.6</v>
      </c>
      <c r="CY7" s="39">
        <v>90.2</v>
      </c>
      <c r="CZ7" s="39">
        <v>87.9</v>
      </c>
      <c r="DA7" s="39">
        <v>87.95</v>
      </c>
      <c r="DB7" s="39">
        <v>90.54</v>
      </c>
      <c r="DC7" s="39">
        <v>90.64</v>
      </c>
      <c r="DD7" s="39">
        <v>90.23</v>
      </c>
      <c r="DE7" s="39">
        <v>90.15</v>
      </c>
      <c r="DF7" s="39">
        <v>90.62</v>
      </c>
      <c r="DG7" s="39">
        <v>90.22</v>
      </c>
      <c r="DH7" s="39">
        <v>46.6</v>
      </c>
      <c r="DI7" s="39">
        <v>47.62</v>
      </c>
      <c r="DJ7" s="39">
        <v>48.07</v>
      </c>
      <c r="DK7" s="39">
        <v>49.41</v>
      </c>
      <c r="DL7" s="39">
        <v>49.56</v>
      </c>
      <c r="DM7" s="39">
        <v>42.43</v>
      </c>
      <c r="DN7" s="39">
        <v>43.24</v>
      </c>
      <c r="DO7" s="39">
        <v>46.36</v>
      </c>
      <c r="DP7" s="39">
        <v>47.37</v>
      </c>
      <c r="DQ7" s="39">
        <v>48.01</v>
      </c>
      <c r="DR7" s="39">
        <v>47.91</v>
      </c>
      <c r="DS7" s="39">
        <v>29.28</v>
      </c>
      <c r="DT7" s="39">
        <v>30.24</v>
      </c>
      <c r="DU7" s="39">
        <v>31.08</v>
      </c>
      <c r="DV7" s="39">
        <v>27.79</v>
      </c>
      <c r="DW7" s="39">
        <v>29.76</v>
      </c>
      <c r="DX7" s="39">
        <v>11.07</v>
      </c>
      <c r="DY7" s="39">
        <v>12.21</v>
      </c>
      <c r="DZ7" s="39">
        <v>13.57</v>
      </c>
      <c r="EA7" s="39">
        <v>14.27</v>
      </c>
      <c r="EB7" s="39">
        <v>16.170000000000002</v>
      </c>
      <c r="EC7" s="39">
        <v>15</v>
      </c>
      <c r="ED7" s="39">
        <v>0.66</v>
      </c>
      <c r="EE7" s="39">
        <v>0.37</v>
      </c>
      <c r="EF7" s="39">
        <v>0.2</v>
      </c>
      <c r="EG7" s="39">
        <v>0.33</v>
      </c>
      <c r="EH7" s="39">
        <v>0.36</v>
      </c>
      <c r="EI7" s="39">
        <v>0.76</v>
      </c>
      <c r="EJ7" s="39">
        <v>0.8</v>
      </c>
      <c r="EK7" s="39">
        <v>0.72</v>
      </c>
      <c r="EL7" s="39">
        <v>0.67</v>
      </c>
      <c r="EM7" s="39">
        <v>0.67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2018-02-09T02:52:48Z</cp:lastPrinted>
  <dcterms:created xsi:type="dcterms:W3CDTF">2017-12-25T01:26:24Z</dcterms:created>
  <dcterms:modified xsi:type="dcterms:W3CDTF">2018-02-14T06:57:10Z</dcterms:modified>
  <cp:category/>
</cp:coreProperties>
</file>