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10" i="5" l="1"/>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H85" i="4"/>
  <c r="BB10" i="4"/>
  <c r="AT10" i="4"/>
  <c r="I10" i="4"/>
  <c r="B10" i="4"/>
  <c r="BB8" i="4"/>
  <c r="AT8" i="4"/>
  <c r="AL8" i="4"/>
  <c r="P8" i="4"/>
  <c r="C10" i="5" l="1"/>
  <c r="D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<sst xmlns="http://schemas.openxmlformats.org/spreadsheetml/2006/main" count="232" uniqueCount="120">
  <si>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</si>
  <si>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</si>
  <si>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</si>
  <si>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</si>
  <si>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</si>
  <si>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</si>
  <si>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</si>
  <si>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</si>
  <si>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</si>
  <si>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</si>
  <si>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</si>
  <si>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</si>
  <si>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</si>
  <si>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</si>
  <si>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</si>
  <si>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</si>
  <si>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</si>
  <si>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</si>
  <si>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</si>
  <si>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</si>
  <si>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</si>
  <si>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</si>
  <si>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</si>
  <si>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</si>
  <si>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</si>
  <si>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</si>
  <si>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</si>
  <si>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</si>
  <si>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</si>
  <si>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</si>
  <si>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</si>
  <si>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</si>
  <si>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</si>
  <si>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</si>
  <si>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</si>
  <si>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</si>
  <si>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</si>
  <si>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</si>
  <si>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</si>
  <si>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</si>
  <si>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</si>
  <si>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</si>
  <si>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</si>
  <si>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</si>
  <si>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</si>
  <si>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</si>
  <si>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</si>
  <si>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</si>
  <si>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</si>
  <si>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</si>
  <si>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</si>
  <si>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</si>
  <si>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</si>
  <si>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</si>
  <si>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</si>
  <si>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</si>
  <si>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</si>
  <si>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</si>
  <si>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</si>
  <si>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</si>
  <si>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</si>
  <si>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</si>
  <si>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</si>
  <si>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</si>
  <si>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</si>
  <si>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</si>
  <si>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</si>
  <si>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</si>
  <si>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</si>
  <si>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</si>
  <si>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</si>
  <si>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</si>
  <si>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</si>
  <si>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</si>
  <si>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</si>
  <si>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</si>
  <si>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</si>
  <si>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</si>
  <si>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</si>
  <si>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</si>
  <si>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</si>
  <si>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</si>
  <si>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</si>
  <si>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</si>
  <si>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</si>
  <si>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</si>
  <si>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</si>
  <si>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</si>
  <si>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</si>
  <si>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</si>
  <si>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</si>
  <si>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</si>
  <si>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</si>
  <si>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</si>
  <si>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</si>
  <si>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</si>
  <si>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</si>
  <si>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</si>
  <si>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</si>
  <si>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</si>
  <si>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</si>
  <si>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</si>
  <si>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</si>
  <si>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</si>
  <si>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</si>
  <si>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開成町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</si>
  <si>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</si>
  <si>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</si>
  <si>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</si>
  <si>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</si>
  <si>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</si>
  <si>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</si>
  <si>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</si>
  <si>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</si>
  <si>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</si>
  <si>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</si>
  <si>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有形固定資産減価償却率が類似団体内で高い水準になっていることや管路経年化率の上昇により施設の老朽化が進んでおり、管路更新率が類似団体内で低くなっていることから、必要な管路更新が十分に進んでいないことが分析されます。
　今後、安定した配水を行うため自然災害等に備えた重要管の耐震を計画的に進めていく必要があります。</t>
    <rPh sb="1" eb="3">
      <t>ユウケイ</t>
    </rPh>
    <rPh sb="3" eb="5">
      <t>コテイ</t>
    </rPh>
    <rPh sb="5" eb="7">
      <t>シサン</t>
    </rPh>
    <rPh sb="7" eb="9">
      <t>ゲンカ</t>
    </rPh>
    <rPh sb="9" eb="11">
      <t>ショウキャク</t>
    </rPh>
    <rPh sb="11" eb="12">
      <t>リツ</t>
    </rPh>
    <rPh sb="13" eb="15">
      <t>ルイジ</t>
    </rPh>
    <rPh sb="15" eb="17">
      <t>ダンタイ</t>
    </rPh>
    <rPh sb="17" eb="18">
      <t>ナイ</t>
    </rPh>
    <rPh sb="19" eb="20">
      <t>タカ</t>
    </rPh>
    <rPh sb="21" eb="23">
      <t>スイジュン</t>
    </rPh>
    <rPh sb="32" eb="34">
      <t>カンロ</t>
    </rPh>
    <rPh sb="34" eb="37">
      <t>ケイネンカ</t>
    </rPh>
    <rPh sb="37" eb="38">
      <t>リツ</t>
    </rPh>
    <rPh sb="39" eb="41">
      <t>ジョウショウ</t>
    </rPh>
    <rPh sb="44" eb="46">
      <t>シセツ</t>
    </rPh>
    <rPh sb="47" eb="50">
      <t>ロウキュウカ</t>
    </rPh>
    <rPh sb="51" eb="52">
      <t>スス</t>
    </rPh>
    <rPh sb="57" eb="59">
      <t>カンロ</t>
    </rPh>
    <rPh sb="59" eb="61">
      <t>コウシン</t>
    </rPh>
    <rPh sb="61" eb="62">
      <t>リツ</t>
    </rPh>
    <rPh sb="63" eb="65">
      <t>ルイジ</t>
    </rPh>
    <rPh sb="65" eb="67">
      <t>ダンタイ</t>
    </rPh>
    <rPh sb="67" eb="68">
      <t>ナイ</t>
    </rPh>
    <rPh sb="69" eb="70">
      <t>ヒク</t>
    </rPh>
    <rPh sb="81" eb="83">
      <t>ヒツヨウ</t>
    </rPh>
    <rPh sb="84" eb="86">
      <t>カンロ</t>
    </rPh>
    <rPh sb="86" eb="88">
      <t>コウシン</t>
    </rPh>
    <rPh sb="89" eb="91">
      <t>ジュウブン</t>
    </rPh>
    <rPh sb="92" eb="93">
      <t>スス</t>
    </rPh>
    <rPh sb="101" eb="103">
      <t>ブンセキ</t>
    </rPh>
    <rPh sb="110" eb="112">
      <t>コンゴ</t>
    </rPh>
    <rPh sb="113" eb="115">
      <t>アンテイ</t>
    </rPh>
    <rPh sb="117" eb="119">
      <t>ハイスイ</t>
    </rPh>
    <rPh sb="120" eb="121">
      <t>オコナ</t>
    </rPh>
    <rPh sb="124" eb="126">
      <t>シゼン</t>
    </rPh>
    <rPh sb="126" eb="128">
      <t>サイガイ</t>
    </rPh>
    <rPh sb="128" eb="129">
      <t>トウ</t>
    </rPh>
    <rPh sb="130" eb="131">
      <t>ソナ</t>
    </rPh>
    <rPh sb="133" eb="135">
      <t>ジュウヨウ</t>
    </rPh>
    <rPh sb="135" eb="136">
      <t>カン</t>
    </rPh>
    <rPh sb="137" eb="139">
      <t>タイシン</t>
    </rPh>
    <rPh sb="140" eb="143">
      <t>ケイカクテキ</t>
    </rPh>
    <rPh sb="144" eb="145">
      <t>スス</t>
    </rPh>
    <rPh sb="149" eb="151">
      <t>ヒツヨウ</t>
    </rPh>
    <phoneticPr fontId="4"/>
  </si>
  <si>
    <t>　施設の老朽化が進んでいることを踏まえ、管路更新を含む投資計画の策定や漏水対策等による維持管理費の削減に努めます。
　また、平成２９年度から実施した水道料金の改定による料金回収率や受託工事収益の推移を注視しながら経営状況の把握に努めていきます。</t>
    <rPh sb="62" eb="64">
      <t>ヘイセイ</t>
    </rPh>
    <rPh sb="66" eb="68">
      <t>ネンド</t>
    </rPh>
    <rPh sb="70" eb="72">
      <t>ジッシ</t>
    </rPh>
    <rPh sb="79" eb="81">
      <t>カイテイ</t>
    </rPh>
    <rPh sb="90" eb="92">
      <t>ジュタク</t>
    </rPh>
    <rPh sb="92" eb="94">
      <t>コウジ</t>
    </rPh>
    <rPh sb="94" eb="96">
      <t>シュウエキ</t>
    </rPh>
    <rPh sb="97" eb="99">
      <t>スイイ</t>
    </rPh>
    <rPh sb="100" eb="102">
      <t>チュウシ</t>
    </rPh>
    <rPh sb="106" eb="108">
      <t>ケイエイ</t>
    </rPh>
    <rPh sb="108" eb="110">
      <t>ジョウキョウ</t>
    </rPh>
    <rPh sb="111" eb="113">
      <t>ハアク</t>
    </rPh>
    <rPh sb="114" eb="115">
      <t>ツト</t>
    </rPh>
    <phoneticPr fontId="4"/>
  </si>
  <si>
    <t>　経常収支比率１００%以上、累積欠損金比率０%、流動比率１００%以上であり、現状においては受託工事収益などの収入増もあり総体的な経営状況は良好です。
　しかしながら、企業債残高対給水収益収支率は類似団体内で高い水準となっていることや料金回収率が１００%を下回ることなどから、経営の健全性の見直しを図るため、企業債の利用を制限するとともに平成２９年度から水道料金の改定を実施しました。また、有収率は類似団体内では高い水準となっているため引き続き効率的に配水できるよう漏水調査を行い対応を図っていきます。</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</si>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</sst>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formatCode="#,##0.00;&quot;△&quot;#,##0.00;&quot;-&quot;">
                  <c:v>0.4</c:v>
                </c:pt>
                <c:pt idx="4" formatCode="#,##0.00;&quot;△&quot;#,##0.00;&quot;-&quot;">
                  <c:v>0.61</c:v>
                </c:pt>
              </c:numCache>
            </c:numRef>
          </c:val>
        </c:ser>
        <c:dLbls>
          <c:showLegendKey val="0"/>
          <c:showVal val="0"/>
          <c:showCatName val="0"/>
          <c:showSerName val="0"/>
          <c:showPercent val="0"/>
          <c:showBubbleSize val="0"/>
        </c:dLbls>
        <c:gapWidth val="150"/>
        <c:axId val="94515200"/>
        <c:axId val="9451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94515200"/>
        <c:axId val="94518656"/>
      </c:lineChart>
      <c:dateAx>
        <c:axId val="94515200"/>
        <c:scaling>
          <c:orientation val="minMax"/>
        </c:scaling>
        <c:delete val="1"/>
        <c:axPos val="b"/>
        <c:numFmt formatCode="ge" sourceLinked="1"/>
        <c:majorTickMark val="none"/>
        <c:minorTickMark val="none"/>
        <c:tickLblPos val="none"/>
        <c:crossAx val="94518656"/>
        <c:crosses val="autoZero"/>
        <c:auto val="1"/>
        <c:lblOffset val="100"/>
        <c:baseTimeUnit val="years"/>
      </c:dateAx>
      <c:valAx>
        <c:axId val="9451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1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61.42</c:v>
                </c:pt>
                <c:pt idx="1">
                  <c:v>61.9</c:v>
                </c:pt>
                <c:pt idx="2">
                  <c:v>62.04</c:v>
                </c:pt>
                <c:pt idx="3">
                  <c:v>61.63</c:v>
                </c:pt>
                <c:pt idx="4">
                  <c:v>61.52</c:v>
                </c:pt>
              </c:numCache>
            </c:numRef>
          </c:val>
        </c:ser>
        <c:dLbls>
          <c:showLegendKey val="0"/>
          <c:showVal val="0"/>
          <c:showCatName val="0"/>
          <c:showSerName val="0"/>
          <c:showPercent val="0"/>
          <c:showBubbleSize val="0"/>
        </c:dLbls>
        <c:gapWidth val="150"/>
        <c:axId val="82862080"/>
        <c:axId val="8286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82862080"/>
        <c:axId val="82864000"/>
      </c:lineChart>
      <c:dateAx>
        <c:axId val="82862080"/>
        <c:scaling>
          <c:orientation val="minMax"/>
        </c:scaling>
        <c:delete val="1"/>
        <c:axPos val="b"/>
        <c:numFmt formatCode="ge" sourceLinked="1"/>
        <c:majorTickMark val="none"/>
        <c:minorTickMark val="none"/>
        <c:tickLblPos val="none"/>
        <c:crossAx val="82864000"/>
        <c:crosses val="autoZero"/>
        <c:auto val="1"/>
        <c:lblOffset val="100"/>
        <c:baseTimeUnit val="years"/>
      </c:dateAx>
      <c:valAx>
        <c:axId val="8286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6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92.86</c:v>
                </c:pt>
                <c:pt idx="1">
                  <c:v>91.32</c:v>
                </c:pt>
                <c:pt idx="2">
                  <c:v>90.02</c:v>
                </c:pt>
                <c:pt idx="3">
                  <c:v>90.48</c:v>
                </c:pt>
                <c:pt idx="4">
                  <c:v>93.37</c:v>
                </c:pt>
              </c:numCache>
            </c:numRef>
          </c:val>
        </c:ser>
        <c:dLbls>
          <c:showLegendKey val="0"/>
          <c:showVal val="0"/>
          <c:showCatName val="0"/>
          <c:showSerName val="0"/>
          <c:showPercent val="0"/>
          <c:showBubbleSize val="0"/>
        </c:dLbls>
        <c:gapWidth val="150"/>
        <c:axId val="86928768"/>
        <c:axId val="8693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86928768"/>
        <c:axId val="86930944"/>
      </c:lineChart>
      <c:dateAx>
        <c:axId val="86928768"/>
        <c:scaling>
          <c:orientation val="minMax"/>
        </c:scaling>
        <c:delete val="1"/>
        <c:axPos val="b"/>
        <c:numFmt formatCode="ge" sourceLinked="1"/>
        <c:majorTickMark val="none"/>
        <c:minorTickMark val="none"/>
        <c:tickLblPos val="none"/>
        <c:crossAx val="86930944"/>
        <c:crosses val="autoZero"/>
        <c:auto val="1"/>
        <c:lblOffset val="100"/>
        <c:baseTimeUnit val="years"/>
      </c:dateAx>
      <c:valAx>
        <c:axId val="8693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2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110.99</c:v>
                </c:pt>
                <c:pt idx="1">
                  <c:v>98.73</c:v>
                </c:pt>
                <c:pt idx="2">
                  <c:v>123.68</c:v>
                </c:pt>
                <c:pt idx="3">
                  <c:v>116.47</c:v>
                </c:pt>
                <c:pt idx="4">
                  <c:v>126.21</c:v>
                </c:pt>
              </c:numCache>
            </c:numRef>
          </c:val>
        </c:ser>
        <c:dLbls>
          <c:showLegendKey val="0"/>
          <c:showVal val="0"/>
          <c:showCatName val="0"/>
          <c:showSerName val="0"/>
          <c:showPercent val="0"/>
          <c:showBubbleSize val="0"/>
        </c:dLbls>
        <c:gapWidth val="150"/>
        <c:axId val="102476032"/>
        <c:axId val="10509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102476032"/>
        <c:axId val="105092608"/>
      </c:lineChart>
      <c:dateAx>
        <c:axId val="102476032"/>
        <c:scaling>
          <c:orientation val="minMax"/>
        </c:scaling>
        <c:delete val="1"/>
        <c:axPos val="b"/>
        <c:numFmt formatCode="ge" sourceLinked="1"/>
        <c:majorTickMark val="none"/>
        <c:minorTickMark val="none"/>
        <c:tickLblPos val="none"/>
        <c:crossAx val="105092608"/>
        <c:crosses val="autoZero"/>
        <c:auto val="1"/>
        <c:lblOffset val="100"/>
        <c:baseTimeUnit val="years"/>
      </c:dateAx>
      <c:valAx>
        <c:axId val="105092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47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39.08</c:v>
                </c:pt>
                <c:pt idx="1">
                  <c:v>40.57</c:v>
                </c:pt>
                <c:pt idx="2">
                  <c:v>47.5</c:v>
                </c:pt>
                <c:pt idx="3">
                  <c:v>48.7</c:v>
                </c:pt>
                <c:pt idx="4">
                  <c:v>49.55</c:v>
                </c:pt>
              </c:numCache>
            </c:numRef>
          </c:val>
        </c:ser>
        <c:dLbls>
          <c:showLegendKey val="0"/>
          <c:showVal val="0"/>
          <c:showCatName val="0"/>
          <c:showSerName val="0"/>
          <c:showPercent val="0"/>
          <c:showBubbleSize val="0"/>
        </c:dLbls>
        <c:gapWidth val="150"/>
        <c:axId val="133881856"/>
        <c:axId val="13388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133881856"/>
        <c:axId val="133884160"/>
      </c:lineChart>
      <c:dateAx>
        <c:axId val="133881856"/>
        <c:scaling>
          <c:orientation val="minMax"/>
        </c:scaling>
        <c:delete val="1"/>
        <c:axPos val="b"/>
        <c:numFmt formatCode="ge" sourceLinked="1"/>
        <c:majorTickMark val="none"/>
        <c:minorTickMark val="none"/>
        <c:tickLblPos val="none"/>
        <c:crossAx val="133884160"/>
        <c:crosses val="autoZero"/>
        <c:auto val="1"/>
        <c:lblOffset val="100"/>
        <c:baseTimeUnit val="years"/>
      </c:dateAx>
      <c:valAx>
        <c:axId val="13388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88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1.83</c:v>
                </c:pt>
                <c:pt idx="1">
                  <c:v>2.73</c:v>
                </c:pt>
                <c:pt idx="2">
                  <c:v>5.04</c:v>
                </c:pt>
                <c:pt idx="3">
                  <c:v>7.63</c:v>
                </c:pt>
                <c:pt idx="4">
                  <c:v>7.84</c:v>
                </c:pt>
              </c:numCache>
            </c:numRef>
          </c:val>
        </c:ser>
        <c:dLbls>
          <c:showLegendKey val="0"/>
          <c:showVal val="0"/>
          <c:showCatName val="0"/>
          <c:showSerName val="0"/>
          <c:showPercent val="0"/>
          <c:showBubbleSize val="0"/>
        </c:dLbls>
        <c:gapWidth val="150"/>
        <c:axId val="148434304"/>
        <c:axId val="14859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148434304"/>
        <c:axId val="148593280"/>
      </c:lineChart>
      <c:dateAx>
        <c:axId val="148434304"/>
        <c:scaling>
          <c:orientation val="minMax"/>
        </c:scaling>
        <c:delete val="1"/>
        <c:axPos val="b"/>
        <c:numFmt formatCode="ge" sourceLinked="1"/>
        <c:majorTickMark val="none"/>
        <c:minorTickMark val="none"/>
        <c:tickLblPos val="none"/>
        <c:crossAx val="148593280"/>
        <c:crosses val="autoZero"/>
        <c:auto val="1"/>
        <c:lblOffset val="100"/>
        <c:baseTimeUnit val="years"/>
      </c:dateAx>
      <c:valAx>
        <c:axId val="14859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3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3040768"/>
        <c:axId val="17304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173040768"/>
        <c:axId val="173042688"/>
      </c:lineChart>
      <c:dateAx>
        <c:axId val="173040768"/>
        <c:scaling>
          <c:orientation val="minMax"/>
        </c:scaling>
        <c:delete val="1"/>
        <c:axPos val="b"/>
        <c:numFmt formatCode="ge" sourceLinked="1"/>
        <c:majorTickMark val="none"/>
        <c:minorTickMark val="none"/>
        <c:tickLblPos val="none"/>
        <c:crossAx val="173042688"/>
        <c:crosses val="autoZero"/>
        <c:auto val="1"/>
        <c:lblOffset val="100"/>
        <c:baseTimeUnit val="years"/>
      </c:dateAx>
      <c:valAx>
        <c:axId val="173042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04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1307.76</c:v>
                </c:pt>
                <c:pt idx="1">
                  <c:v>1462.23</c:v>
                </c:pt>
                <c:pt idx="2">
                  <c:v>545.62</c:v>
                </c:pt>
                <c:pt idx="3">
                  <c:v>577.9</c:v>
                </c:pt>
                <c:pt idx="4">
                  <c:v>867.93</c:v>
                </c:pt>
              </c:numCache>
            </c:numRef>
          </c:val>
        </c:ser>
        <c:dLbls>
          <c:showLegendKey val="0"/>
          <c:showVal val="0"/>
          <c:showCatName val="0"/>
          <c:showSerName val="0"/>
          <c:showPercent val="0"/>
          <c:showBubbleSize val="0"/>
        </c:dLbls>
        <c:gapWidth val="150"/>
        <c:axId val="235642880"/>
        <c:axId val="23564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235642880"/>
        <c:axId val="235644800"/>
      </c:lineChart>
      <c:dateAx>
        <c:axId val="235642880"/>
        <c:scaling>
          <c:orientation val="minMax"/>
        </c:scaling>
        <c:delete val="1"/>
        <c:axPos val="b"/>
        <c:numFmt formatCode="ge" sourceLinked="1"/>
        <c:majorTickMark val="none"/>
        <c:minorTickMark val="none"/>
        <c:tickLblPos val="none"/>
        <c:crossAx val="235644800"/>
        <c:crosses val="autoZero"/>
        <c:auto val="1"/>
        <c:lblOffset val="100"/>
        <c:baseTimeUnit val="years"/>
      </c:dateAx>
      <c:valAx>
        <c:axId val="235644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564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732.19</c:v>
                </c:pt>
                <c:pt idx="1">
                  <c:v>728.18</c:v>
                </c:pt>
                <c:pt idx="2">
                  <c:v>714.4</c:v>
                </c:pt>
                <c:pt idx="3">
                  <c:v>699.46</c:v>
                </c:pt>
                <c:pt idx="4">
                  <c:v>669.75</c:v>
                </c:pt>
              </c:numCache>
            </c:numRef>
          </c:val>
        </c:ser>
        <c:dLbls>
          <c:showLegendKey val="0"/>
          <c:showVal val="0"/>
          <c:showCatName val="0"/>
          <c:showSerName val="0"/>
          <c:showPercent val="0"/>
          <c:showBubbleSize val="0"/>
        </c:dLbls>
        <c:gapWidth val="150"/>
        <c:axId val="77735040"/>
        <c:axId val="7773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77735040"/>
        <c:axId val="77736960"/>
      </c:lineChart>
      <c:dateAx>
        <c:axId val="77735040"/>
        <c:scaling>
          <c:orientation val="minMax"/>
        </c:scaling>
        <c:delete val="1"/>
        <c:axPos val="b"/>
        <c:numFmt formatCode="ge" sourceLinked="1"/>
        <c:majorTickMark val="none"/>
        <c:minorTickMark val="none"/>
        <c:tickLblPos val="none"/>
        <c:crossAx val="77736960"/>
        <c:crosses val="autoZero"/>
        <c:auto val="1"/>
        <c:lblOffset val="100"/>
        <c:baseTimeUnit val="years"/>
      </c:dateAx>
      <c:valAx>
        <c:axId val="77736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73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92.96</c:v>
                </c:pt>
                <c:pt idx="1">
                  <c:v>83.18</c:v>
                </c:pt>
                <c:pt idx="2">
                  <c:v>91.92</c:v>
                </c:pt>
                <c:pt idx="3">
                  <c:v>95</c:v>
                </c:pt>
                <c:pt idx="4">
                  <c:v>97.97</c:v>
                </c:pt>
              </c:numCache>
            </c:numRef>
          </c:val>
        </c:ser>
        <c:dLbls>
          <c:showLegendKey val="0"/>
          <c:showVal val="0"/>
          <c:showCatName val="0"/>
          <c:showSerName val="0"/>
          <c:showPercent val="0"/>
          <c:showBubbleSize val="0"/>
        </c:dLbls>
        <c:gapWidth val="150"/>
        <c:axId val="77763328"/>
        <c:axId val="7776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77763328"/>
        <c:axId val="77765248"/>
      </c:lineChart>
      <c:dateAx>
        <c:axId val="77763328"/>
        <c:scaling>
          <c:orientation val="minMax"/>
        </c:scaling>
        <c:delete val="1"/>
        <c:axPos val="b"/>
        <c:numFmt formatCode="ge" sourceLinked="1"/>
        <c:majorTickMark val="none"/>
        <c:minorTickMark val="none"/>
        <c:tickLblPos val="none"/>
        <c:crossAx val="77765248"/>
        <c:crosses val="autoZero"/>
        <c:auto val="1"/>
        <c:lblOffset val="100"/>
        <c:baseTimeUnit val="years"/>
      </c:dateAx>
      <c:valAx>
        <c:axId val="7776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76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87.55</c:v>
                </c:pt>
                <c:pt idx="1">
                  <c:v>97.72</c:v>
                </c:pt>
                <c:pt idx="2">
                  <c:v>88.71</c:v>
                </c:pt>
                <c:pt idx="3">
                  <c:v>86.1</c:v>
                </c:pt>
                <c:pt idx="4">
                  <c:v>83.44</c:v>
                </c:pt>
              </c:numCache>
            </c:numRef>
          </c:val>
        </c:ser>
        <c:dLbls>
          <c:showLegendKey val="0"/>
          <c:showVal val="0"/>
          <c:showCatName val="0"/>
          <c:showSerName val="0"/>
          <c:showPercent val="0"/>
          <c:showBubbleSize val="0"/>
        </c:dLbls>
        <c:gapWidth val="150"/>
        <c:axId val="77783424"/>
        <c:axId val="7778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77783424"/>
        <c:axId val="77785344"/>
      </c:lineChart>
      <c:dateAx>
        <c:axId val="77783424"/>
        <c:scaling>
          <c:orientation val="minMax"/>
        </c:scaling>
        <c:delete val="1"/>
        <c:axPos val="b"/>
        <c:numFmt formatCode="ge" sourceLinked="1"/>
        <c:majorTickMark val="none"/>
        <c:minorTickMark val="none"/>
        <c:tickLblPos val="none"/>
        <c:crossAx val="77785344"/>
        <c:crosses val="autoZero"/>
        <c:auto val="1"/>
        <c:lblOffset val="100"/>
        <c:baseTimeUnit val="years"/>
      </c:dateAx>
      <c:valAx>
        <c:axId val="7778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78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神奈川県　開成町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4" t="s">
        <v>119</v>
      </c>
      <c r="AE8" s="84"/>
      <c r="AF8" s="84"/>
      <c r="AG8" s="84"/>
      <c r="AH8" s="84"/>
      <c r="AI8" s="84"/>
      <c r="AJ8" s="84"/>
      <c r="AK8" s="5"/>
      <c r="AL8" s="71">
        <f>データ!$R$6</f>
        <v>17273</v>
      </c>
      <c r="AM8" s="71"/>
      <c r="AN8" s="71"/>
      <c r="AO8" s="71"/>
      <c r="AP8" s="71"/>
      <c r="AQ8" s="71"/>
      <c r="AR8" s="71"/>
      <c r="AS8" s="71"/>
      <c r="AT8" s="67">
        <f>データ!$S$6</f>
        <v>6.55</v>
      </c>
      <c r="AU8" s="68"/>
      <c r="AV8" s="68"/>
      <c r="AW8" s="68"/>
      <c r="AX8" s="68"/>
      <c r="AY8" s="68"/>
      <c r="AZ8" s="68"/>
      <c r="BA8" s="68"/>
      <c r="BB8" s="70">
        <f>データ!$T$6</f>
        <v>2637.1</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66.31</v>
      </c>
      <c r="J10" s="68"/>
      <c r="K10" s="68"/>
      <c r="L10" s="68"/>
      <c r="M10" s="68"/>
      <c r="N10" s="68"/>
      <c r="O10" s="69"/>
      <c r="P10" s="70">
        <f>データ!$P$6</f>
        <v>99.89</v>
      </c>
      <c r="Q10" s="70"/>
      <c r="R10" s="70"/>
      <c r="S10" s="70"/>
      <c r="T10" s="70"/>
      <c r="U10" s="70"/>
      <c r="V10" s="70"/>
      <c r="W10" s="71">
        <f>データ!$Q$6</f>
        <v>1512</v>
      </c>
      <c r="X10" s="71"/>
      <c r="Y10" s="71"/>
      <c r="Z10" s="71"/>
      <c r="AA10" s="71"/>
      <c r="AB10" s="71"/>
      <c r="AC10" s="71"/>
      <c r="AD10" s="2"/>
      <c r="AE10" s="2"/>
      <c r="AF10" s="2"/>
      <c r="AG10" s="2"/>
      <c r="AH10" s="5"/>
      <c r="AI10" s="5"/>
      <c r="AJ10" s="5"/>
      <c r="AK10" s="5"/>
      <c r="AL10" s="71">
        <f>データ!$U$6</f>
        <v>17268</v>
      </c>
      <c r="AM10" s="71"/>
      <c r="AN10" s="71"/>
      <c r="AO10" s="71"/>
      <c r="AP10" s="71"/>
      <c r="AQ10" s="71"/>
      <c r="AR10" s="71"/>
      <c r="AS10" s="71"/>
      <c r="AT10" s="67">
        <f>データ!$V$6</f>
        <v>6.65</v>
      </c>
      <c r="AU10" s="68"/>
      <c r="AV10" s="68"/>
      <c r="AW10" s="68"/>
      <c r="AX10" s="68"/>
      <c r="AY10" s="68"/>
      <c r="AZ10" s="68"/>
      <c r="BA10" s="68"/>
      <c r="BB10" s="70">
        <f>データ!$W$6</f>
        <v>2596.69</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143669</v>
      </c>
      <c r="D6" s="34">
        <f t="shared" si="3"/>
        <v>46</v>
      </c>
      <c r="E6" s="34">
        <f t="shared" si="3"/>
        <v>1</v>
      </c>
      <c r="F6" s="34">
        <f t="shared" si="3"/>
        <v>0</v>
      </c>
      <c r="G6" s="34">
        <f t="shared" si="3"/>
        <v>1</v>
      </c>
      <c r="H6" s="34" t="str">
        <f t="shared" si="3"/>
        <v>神奈川県　開成町</v>
      </c>
      <c r="I6" s="34" t="str">
        <f t="shared" si="3"/>
        <v>法適用</v>
      </c>
      <c r="J6" s="34" t="str">
        <f t="shared" si="3"/>
        <v>水道事業</v>
      </c>
      <c r="K6" s="34" t="str">
        <f t="shared" si="3"/>
        <v>末端給水事業</v>
      </c>
      <c r="L6" s="34" t="str">
        <f t="shared" si="3"/>
        <v>A6</v>
      </c>
      <c r="M6" s="34">
        <f t="shared" si="3"/>
        <v>0</v>
      </c>
      <c r="N6" s="35" t="str">
        <f t="shared" si="3"/>
        <v>-</v>
      </c>
      <c r="O6" s="35">
        <f t="shared" si="3"/>
        <v>66.31</v>
      </c>
      <c r="P6" s="35">
        <f t="shared" si="3"/>
        <v>99.89</v>
      </c>
      <c r="Q6" s="35">
        <f t="shared" si="3"/>
        <v>1512</v>
      </c>
      <c r="R6" s="35">
        <f t="shared" si="3"/>
        <v>17273</v>
      </c>
      <c r="S6" s="35">
        <f t="shared" si="3"/>
        <v>6.55</v>
      </c>
      <c r="T6" s="35">
        <f t="shared" si="3"/>
        <v>2637.1</v>
      </c>
      <c r="U6" s="35">
        <f t="shared" si="3"/>
        <v>17268</v>
      </c>
      <c r="V6" s="35">
        <f t="shared" si="3"/>
        <v>6.65</v>
      </c>
      <c r="W6" s="35">
        <f t="shared" si="3"/>
        <v>2596.69</v>
      </c>
      <c r="X6" s="36">
        <f>IF(X7="",NA(),X7)</f>
        <v>110.99</v>
      </c>
      <c r="Y6" s="36">
        <f t="shared" ref="Y6:AG6" si="4">IF(Y7="",NA(),Y7)</f>
        <v>98.73</v>
      </c>
      <c r="Z6" s="36">
        <f t="shared" si="4"/>
        <v>123.68</v>
      </c>
      <c r="AA6" s="36">
        <f t="shared" si="4"/>
        <v>116.47</v>
      </c>
      <c r="AB6" s="36">
        <f t="shared" si="4"/>
        <v>126.21</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1307.76</v>
      </c>
      <c r="AU6" s="36">
        <f t="shared" ref="AU6:BC6" si="6">IF(AU7="",NA(),AU7)</f>
        <v>1462.23</v>
      </c>
      <c r="AV6" s="36">
        <f t="shared" si="6"/>
        <v>545.62</v>
      </c>
      <c r="AW6" s="36">
        <f t="shared" si="6"/>
        <v>577.9</v>
      </c>
      <c r="AX6" s="36">
        <f t="shared" si="6"/>
        <v>867.93</v>
      </c>
      <c r="AY6" s="36">
        <f t="shared" si="6"/>
        <v>915.5</v>
      </c>
      <c r="AZ6" s="36">
        <f t="shared" si="6"/>
        <v>963.24</v>
      </c>
      <c r="BA6" s="36">
        <f t="shared" si="6"/>
        <v>381.53</v>
      </c>
      <c r="BB6" s="36">
        <f t="shared" si="6"/>
        <v>391.54</v>
      </c>
      <c r="BC6" s="36">
        <f t="shared" si="6"/>
        <v>384.34</v>
      </c>
      <c r="BD6" s="35" t="str">
        <f>IF(BD7="","",IF(BD7="-","【-】","【"&amp;SUBSTITUTE(TEXT(BD7,"#,##0.00"),"-","△")&amp;"】"))</f>
        <v>【262.87】</v>
      </c>
      <c r="BE6" s="36">
        <f>IF(BE7="",NA(),BE7)</f>
        <v>732.19</v>
      </c>
      <c r="BF6" s="36">
        <f t="shared" ref="BF6:BN6" si="7">IF(BF7="",NA(),BF7)</f>
        <v>728.18</v>
      </c>
      <c r="BG6" s="36">
        <f t="shared" si="7"/>
        <v>714.4</v>
      </c>
      <c r="BH6" s="36">
        <f t="shared" si="7"/>
        <v>699.46</v>
      </c>
      <c r="BI6" s="36">
        <f t="shared" si="7"/>
        <v>669.75</v>
      </c>
      <c r="BJ6" s="36">
        <f t="shared" si="7"/>
        <v>404.78</v>
      </c>
      <c r="BK6" s="36">
        <f t="shared" si="7"/>
        <v>400.38</v>
      </c>
      <c r="BL6" s="36">
        <f t="shared" si="7"/>
        <v>393.27</v>
      </c>
      <c r="BM6" s="36">
        <f t="shared" si="7"/>
        <v>386.97</v>
      </c>
      <c r="BN6" s="36">
        <f t="shared" si="7"/>
        <v>380.58</v>
      </c>
      <c r="BO6" s="35" t="str">
        <f>IF(BO7="","",IF(BO7="-","【-】","【"&amp;SUBSTITUTE(TEXT(BO7,"#,##0.00"),"-","△")&amp;"】"))</f>
        <v>【270.87】</v>
      </c>
      <c r="BP6" s="36">
        <f>IF(BP7="",NA(),BP7)</f>
        <v>92.96</v>
      </c>
      <c r="BQ6" s="36">
        <f t="shared" ref="BQ6:BY6" si="8">IF(BQ7="",NA(),BQ7)</f>
        <v>83.18</v>
      </c>
      <c r="BR6" s="36">
        <f t="shared" si="8"/>
        <v>91.92</v>
      </c>
      <c r="BS6" s="36">
        <f t="shared" si="8"/>
        <v>95</v>
      </c>
      <c r="BT6" s="36">
        <f t="shared" si="8"/>
        <v>97.97</v>
      </c>
      <c r="BU6" s="36">
        <f t="shared" si="8"/>
        <v>98.07</v>
      </c>
      <c r="BV6" s="36">
        <f t="shared" si="8"/>
        <v>96.56</v>
      </c>
      <c r="BW6" s="36">
        <f t="shared" si="8"/>
        <v>100.47</v>
      </c>
      <c r="BX6" s="36">
        <f t="shared" si="8"/>
        <v>101.72</v>
      </c>
      <c r="BY6" s="36">
        <f t="shared" si="8"/>
        <v>102.38</v>
      </c>
      <c r="BZ6" s="35" t="str">
        <f>IF(BZ7="","",IF(BZ7="-","【-】","【"&amp;SUBSTITUTE(TEXT(BZ7,"#,##0.00"),"-","△")&amp;"】"))</f>
        <v>【105.59】</v>
      </c>
      <c r="CA6" s="36">
        <f>IF(CA7="",NA(),CA7)</f>
        <v>87.55</v>
      </c>
      <c r="CB6" s="36">
        <f t="shared" ref="CB6:CJ6" si="9">IF(CB7="",NA(),CB7)</f>
        <v>97.72</v>
      </c>
      <c r="CC6" s="36">
        <f t="shared" si="9"/>
        <v>88.71</v>
      </c>
      <c r="CD6" s="36">
        <f t="shared" si="9"/>
        <v>86.1</v>
      </c>
      <c r="CE6" s="36">
        <f t="shared" si="9"/>
        <v>83.44</v>
      </c>
      <c r="CF6" s="36">
        <f t="shared" si="9"/>
        <v>172.26</v>
      </c>
      <c r="CG6" s="36">
        <f t="shared" si="9"/>
        <v>177.14</v>
      </c>
      <c r="CH6" s="36">
        <f t="shared" si="9"/>
        <v>169.82</v>
      </c>
      <c r="CI6" s="36">
        <f t="shared" si="9"/>
        <v>168.2</v>
      </c>
      <c r="CJ6" s="36">
        <f t="shared" si="9"/>
        <v>168.67</v>
      </c>
      <c r="CK6" s="35" t="str">
        <f>IF(CK7="","",IF(CK7="-","【-】","【"&amp;SUBSTITUTE(TEXT(CK7,"#,##0.00"),"-","△")&amp;"】"))</f>
        <v>【163.27】</v>
      </c>
      <c r="CL6" s="36">
        <f>IF(CL7="",NA(),CL7)</f>
        <v>61.42</v>
      </c>
      <c r="CM6" s="36">
        <f t="shared" ref="CM6:CU6" si="10">IF(CM7="",NA(),CM7)</f>
        <v>61.9</v>
      </c>
      <c r="CN6" s="36">
        <f t="shared" si="10"/>
        <v>62.04</v>
      </c>
      <c r="CO6" s="36">
        <f t="shared" si="10"/>
        <v>61.63</v>
      </c>
      <c r="CP6" s="36">
        <f t="shared" si="10"/>
        <v>61.52</v>
      </c>
      <c r="CQ6" s="36">
        <f t="shared" si="10"/>
        <v>55.68</v>
      </c>
      <c r="CR6" s="36">
        <f t="shared" si="10"/>
        <v>55.64</v>
      </c>
      <c r="CS6" s="36">
        <f t="shared" si="10"/>
        <v>55.13</v>
      </c>
      <c r="CT6" s="36">
        <f t="shared" si="10"/>
        <v>54.77</v>
      </c>
      <c r="CU6" s="36">
        <f t="shared" si="10"/>
        <v>54.92</v>
      </c>
      <c r="CV6" s="35" t="str">
        <f>IF(CV7="","",IF(CV7="-","【-】","【"&amp;SUBSTITUTE(TEXT(CV7,"#,##0.00"),"-","△")&amp;"】"))</f>
        <v>【59.94】</v>
      </c>
      <c r="CW6" s="36">
        <f>IF(CW7="",NA(),CW7)</f>
        <v>92.86</v>
      </c>
      <c r="CX6" s="36">
        <f t="shared" ref="CX6:DF6" si="11">IF(CX7="",NA(),CX7)</f>
        <v>91.32</v>
      </c>
      <c r="CY6" s="36">
        <f t="shared" si="11"/>
        <v>90.02</v>
      </c>
      <c r="CZ6" s="36">
        <f t="shared" si="11"/>
        <v>90.48</v>
      </c>
      <c r="DA6" s="36">
        <f t="shared" si="11"/>
        <v>93.37</v>
      </c>
      <c r="DB6" s="36">
        <f t="shared" si="11"/>
        <v>83.18</v>
      </c>
      <c r="DC6" s="36">
        <f t="shared" si="11"/>
        <v>83.09</v>
      </c>
      <c r="DD6" s="36">
        <f t="shared" si="11"/>
        <v>83</v>
      </c>
      <c r="DE6" s="36">
        <f t="shared" si="11"/>
        <v>82.89</v>
      </c>
      <c r="DF6" s="36">
        <f t="shared" si="11"/>
        <v>82.66</v>
      </c>
      <c r="DG6" s="35" t="str">
        <f>IF(DG7="","",IF(DG7="-","【-】","【"&amp;SUBSTITUTE(TEXT(DG7,"#,##0.00"),"-","△")&amp;"】"))</f>
        <v>【90.22】</v>
      </c>
      <c r="DH6" s="36">
        <f>IF(DH7="",NA(),DH7)</f>
        <v>39.08</v>
      </c>
      <c r="DI6" s="36">
        <f t="shared" ref="DI6:DQ6" si="12">IF(DI7="",NA(),DI7)</f>
        <v>40.57</v>
      </c>
      <c r="DJ6" s="36">
        <f t="shared" si="12"/>
        <v>47.5</v>
      </c>
      <c r="DK6" s="36">
        <f t="shared" si="12"/>
        <v>48.7</v>
      </c>
      <c r="DL6" s="36">
        <f t="shared" si="12"/>
        <v>49.55</v>
      </c>
      <c r="DM6" s="36">
        <f t="shared" si="12"/>
        <v>38.07</v>
      </c>
      <c r="DN6" s="36">
        <f t="shared" si="12"/>
        <v>39.06</v>
      </c>
      <c r="DO6" s="36">
        <f t="shared" si="12"/>
        <v>46.66</v>
      </c>
      <c r="DP6" s="36">
        <f t="shared" si="12"/>
        <v>47.46</v>
      </c>
      <c r="DQ6" s="36">
        <f t="shared" si="12"/>
        <v>48.49</v>
      </c>
      <c r="DR6" s="35" t="str">
        <f>IF(DR7="","",IF(DR7="-","【-】","【"&amp;SUBSTITUTE(TEXT(DR7,"#,##0.00"),"-","△")&amp;"】"))</f>
        <v>【47.91】</v>
      </c>
      <c r="DS6" s="36">
        <f>IF(DS7="",NA(),DS7)</f>
        <v>1.83</v>
      </c>
      <c r="DT6" s="36">
        <f t="shared" ref="DT6:EB6" si="13">IF(DT7="",NA(),DT7)</f>
        <v>2.73</v>
      </c>
      <c r="DU6" s="36">
        <f t="shared" si="13"/>
        <v>5.04</v>
      </c>
      <c r="DV6" s="36">
        <f t="shared" si="13"/>
        <v>7.63</v>
      </c>
      <c r="DW6" s="36">
        <f t="shared" si="13"/>
        <v>7.84</v>
      </c>
      <c r="DX6" s="36">
        <f t="shared" si="13"/>
        <v>7.73</v>
      </c>
      <c r="DY6" s="36">
        <f t="shared" si="13"/>
        <v>8.8699999999999992</v>
      </c>
      <c r="DZ6" s="36">
        <f t="shared" si="13"/>
        <v>9.85</v>
      </c>
      <c r="EA6" s="36">
        <f t="shared" si="13"/>
        <v>9.7100000000000009</v>
      </c>
      <c r="EB6" s="36">
        <f t="shared" si="13"/>
        <v>12.79</v>
      </c>
      <c r="EC6" s="35" t="str">
        <f>IF(EC7="","",IF(EC7="-","【-】","【"&amp;SUBSTITUTE(TEXT(EC7,"#,##0.00"),"-","△")&amp;"】"))</f>
        <v>【15.00】</v>
      </c>
      <c r="ED6" s="35">
        <f>IF(ED7="",NA(),ED7)</f>
        <v>0</v>
      </c>
      <c r="EE6" s="35">
        <f t="shared" ref="EE6:EM6" si="14">IF(EE7="",NA(),EE7)</f>
        <v>0</v>
      </c>
      <c r="EF6" s="35">
        <f t="shared" si="14"/>
        <v>0</v>
      </c>
      <c r="EG6" s="36">
        <f t="shared" si="14"/>
        <v>0.4</v>
      </c>
      <c r="EH6" s="36">
        <f t="shared" si="14"/>
        <v>0.61</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143669</v>
      </c>
      <c r="D7" s="38">
        <v>46</v>
      </c>
      <c r="E7" s="38">
        <v>1</v>
      </c>
      <c r="F7" s="38">
        <v>0</v>
      </c>
      <c r="G7" s="38">
        <v>1</v>
      </c>
      <c r="H7" s="38" t="s">
        <v>105</v>
      </c>
      <c r="I7" s="38" t="s">
        <v>106</v>
      </c>
      <c r="J7" s="38" t="s">
        <v>107</v>
      </c>
      <c r="K7" s="38" t="s">
        <v>108</v>
      </c>
      <c r="L7" s="38" t="s">
        <v>109</v>
      </c>
      <c r="M7" s="38"/>
      <c r="N7" s="39" t="s">
        <v>110</v>
      </c>
      <c r="O7" s="39">
        <v>66.31</v>
      </c>
      <c r="P7" s="39">
        <v>99.89</v>
      </c>
      <c r="Q7" s="39">
        <v>1512</v>
      </c>
      <c r="R7" s="39">
        <v>17273</v>
      </c>
      <c r="S7" s="39">
        <v>6.55</v>
      </c>
      <c r="T7" s="39">
        <v>2637.1</v>
      </c>
      <c r="U7" s="39">
        <v>17268</v>
      </c>
      <c r="V7" s="39">
        <v>6.65</v>
      </c>
      <c r="W7" s="39">
        <v>2596.69</v>
      </c>
      <c r="X7" s="39">
        <v>110.99</v>
      </c>
      <c r="Y7" s="39">
        <v>98.73</v>
      </c>
      <c r="Z7" s="39">
        <v>123.68</v>
      </c>
      <c r="AA7" s="39">
        <v>116.47</v>
      </c>
      <c r="AB7" s="39">
        <v>126.21</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1307.76</v>
      </c>
      <c r="AU7" s="39">
        <v>1462.23</v>
      </c>
      <c r="AV7" s="39">
        <v>545.62</v>
      </c>
      <c r="AW7" s="39">
        <v>577.9</v>
      </c>
      <c r="AX7" s="39">
        <v>867.93</v>
      </c>
      <c r="AY7" s="39">
        <v>915.5</v>
      </c>
      <c r="AZ7" s="39">
        <v>963.24</v>
      </c>
      <c r="BA7" s="39">
        <v>381.53</v>
      </c>
      <c r="BB7" s="39">
        <v>391.54</v>
      </c>
      <c r="BC7" s="39">
        <v>384.34</v>
      </c>
      <c r="BD7" s="39">
        <v>262.87</v>
      </c>
      <c r="BE7" s="39">
        <v>732.19</v>
      </c>
      <c r="BF7" s="39">
        <v>728.18</v>
      </c>
      <c r="BG7" s="39">
        <v>714.4</v>
      </c>
      <c r="BH7" s="39">
        <v>699.46</v>
      </c>
      <c r="BI7" s="39">
        <v>669.75</v>
      </c>
      <c r="BJ7" s="39">
        <v>404.78</v>
      </c>
      <c r="BK7" s="39">
        <v>400.38</v>
      </c>
      <c r="BL7" s="39">
        <v>393.27</v>
      </c>
      <c r="BM7" s="39">
        <v>386.97</v>
      </c>
      <c r="BN7" s="39">
        <v>380.58</v>
      </c>
      <c r="BO7" s="39">
        <v>270.87</v>
      </c>
      <c r="BP7" s="39">
        <v>92.96</v>
      </c>
      <c r="BQ7" s="39">
        <v>83.18</v>
      </c>
      <c r="BR7" s="39">
        <v>91.92</v>
      </c>
      <c r="BS7" s="39">
        <v>95</v>
      </c>
      <c r="BT7" s="39">
        <v>97.97</v>
      </c>
      <c r="BU7" s="39">
        <v>98.07</v>
      </c>
      <c r="BV7" s="39">
        <v>96.56</v>
      </c>
      <c r="BW7" s="39">
        <v>100.47</v>
      </c>
      <c r="BX7" s="39">
        <v>101.72</v>
      </c>
      <c r="BY7" s="39">
        <v>102.38</v>
      </c>
      <c r="BZ7" s="39">
        <v>105.59</v>
      </c>
      <c r="CA7" s="39">
        <v>87.55</v>
      </c>
      <c r="CB7" s="39">
        <v>97.72</v>
      </c>
      <c r="CC7" s="39">
        <v>88.71</v>
      </c>
      <c r="CD7" s="39">
        <v>86.1</v>
      </c>
      <c r="CE7" s="39">
        <v>83.44</v>
      </c>
      <c r="CF7" s="39">
        <v>172.26</v>
      </c>
      <c r="CG7" s="39">
        <v>177.14</v>
      </c>
      <c r="CH7" s="39">
        <v>169.82</v>
      </c>
      <c r="CI7" s="39">
        <v>168.2</v>
      </c>
      <c r="CJ7" s="39">
        <v>168.67</v>
      </c>
      <c r="CK7" s="39">
        <v>163.27000000000001</v>
      </c>
      <c r="CL7" s="39">
        <v>61.42</v>
      </c>
      <c r="CM7" s="39">
        <v>61.9</v>
      </c>
      <c r="CN7" s="39">
        <v>62.04</v>
      </c>
      <c r="CO7" s="39">
        <v>61.63</v>
      </c>
      <c r="CP7" s="39">
        <v>61.52</v>
      </c>
      <c r="CQ7" s="39">
        <v>55.68</v>
      </c>
      <c r="CR7" s="39">
        <v>55.64</v>
      </c>
      <c r="CS7" s="39">
        <v>55.13</v>
      </c>
      <c r="CT7" s="39">
        <v>54.77</v>
      </c>
      <c r="CU7" s="39">
        <v>54.92</v>
      </c>
      <c r="CV7" s="39">
        <v>59.94</v>
      </c>
      <c r="CW7" s="39">
        <v>92.86</v>
      </c>
      <c r="CX7" s="39">
        <v>91.32</v>
      </c>
      <c r="CY7" s="39">
        <v>90.02</v>
      </c>
      <c r="CZ7" s="39">
        <v>90.48</v>
      </c>
      <c r="DA7" s="39">
        <v>93.37</v>
      </c>
      <c r="DB7" s="39">
        <v>83.18</v>
      </c>
      <c r="DC7" s="39">
        <v>83.09</v>
      </c>
      <c r="DD7" s="39">
        <v>83</v>
      </c>
      <c r="DE7" s="39">
        <v>82.89</v>
      </c>
      <c r="DF7" s="39">
        <v>82.66</v>
      </c>
      <c r="DG7" s="39">
        <v>90.22</v>
      </c>
      <c r="DH7" s="39">
        <v>39.08</v>
      </c>
      <c r="DI7" s="39">
        <v>40.57</v>
      </c>
      <c r="DJ7" s="39">
        <v>47.5</v>
      </c>
      <c r="DK7" s="39">
        <v>48.7</v>
      </c>
      <c r="DL7" s="39">
        <v>49.55</v>
      </c>
      <c r="DM7" s="39">
        <v>38.07</v>
      </c>
      <c r="DN7" s="39">
        <v>39.06</v>
      </c>
      <c r="DO7" s="39">
        <v>46.66</v>
      </c>
      <c r="DP7" s="39">
        <v>47.46</v>
      </c>
      <c r="DQ7" s="39">
        <v>48.49</v>
      </c>
      <c r="DR7" s="39">
        <v>47.91</v>
      </c>
      <c r="DS7" s="39">
        <v>1.83</v>
      </c>
      <c r="DT7" s="39">
        <v>2.73</v>
      </c>
      <c r="DU7" s="39">
        <v>5.04</v>
      </c>
      <c r="DV7" s="39">
        <v>7.63</v>
      </c>
      <c r="DW7" s="39">
        <v>7.84</v>
      </c>
      <c r="DX7" s="39">
        <v>7.73</v>
      </c>
      <c r="DY7" s="39">
        <v>8.8699999999999992</v>
      </c>
      <c r="DZ7" s="39">
        <v>9.85</v>
      </c>
      <c r="EA7" s="39">
        <v>9.7100000000000009</v>
      </c>
      <c r="EB7" s="39">
        <v>12.79</v>
      </c>
      <c r="EC7" s="39">
        <v>15</v>
      </c>
      <c r="ED7" s="39">
        <v>0</v>
      </c>
      <c r="EE7" s="39">
        <v>0</v>
      </c>
      <c r="EF7" s="39">
        <v>0</v>
      </c>
      <c r="EG7" s="39">
        <v>0.4</v>
      </c>
      <c r="EH7" s="39">
        <v>0.61</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cp:lastPrinted>2018-02-08T06:41:55Z</cp:lastPrinted>
  <dcterms:created xsi:type="dcterms:W3CDTF">2017-12-25T01:26:32Z</dcterms:created>
  <dcterms:modified xsi:type="dcterms:W3CDTF">2018-02-08T06:44:47Z</dcterms:modified>
  <cp:category/>
</cp:coreProperties>
</file>