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06_理財Ｇ\29年度\武井\02 公営企業\02 経営比較分析表\08 分析表（公開用）\エクセル\"/>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<sst xmlns="http://schemas.openxmlformats.org/spreadsheetml/2006/main" count="240" uniqueCount="126">
  <si>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</si>
  <si>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</si>
  <si>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</si>
  <si>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</si>
  <si>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</si>
  <si>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</si>
  <si>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</si>
  <si>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</si>
  <si>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</si>
  <si>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</si>
  <si>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</si>
  <si>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</si>
  <si>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</si>
  <si>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</si>
  <si>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</si>
  <si>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</si>
  <si>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</si>
  <si>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</si>
  <si>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</si>
  <si>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</si>
  <si>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</si>
  <si>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</si>
  <si>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</si>
  <si>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</si>
  <si>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</si>
  <si>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</si>
  <si>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</si>
  <si>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</si>
  <si>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</si>
  <si>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</si>
  <si>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</si>
  <si>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</si>
  <si>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</si>
  <si>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</si>
  <si>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</si>
  <si>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</si>
  <si>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</si>
  <si>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</si>
  <si>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</si>
  <si>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</si>
  <si>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</si>
  <si>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</si>
  <si>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</si>
  <si>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</si>
  <si>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</si>
  <si>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</si>
  <si>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</si>
  <si>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</si>
  <si>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</si>
  <si>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</si>
  <si>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</si>
  <si>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</si>
  <si>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</si>
  <si>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</si>
  <si>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</si>
  <si>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</si>
  <si>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</si>
  <si>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</si>
  <si>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</si>
  <si>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</si>
  <si>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</si>
  <si>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</si>
  <si>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</si>
  <si>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</si>
  <si>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</si>
  <si>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</si>
  <si>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</si>
  <si>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</si>
  <si>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</si>
  <si>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</si>
  <si>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</si>
  <si>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</si>
  <si>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</si>
  <si>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</si>
  <si>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</si>
  <si>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</si>
  <si>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</si>
  <si>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</si>
  <si>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</si>
  <si>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</si>
  <si>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</si>
  <si>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</si>
  <si>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</si>
  <si>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</si>
  <si>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</si>
  <si>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</si>
  <si>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</si>
  <si>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</si>
  <si>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</si>
  <si>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</si>
  <si>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</si>
  <si>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</si>
  <si>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</si>
  <si>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</si>
  <si>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</si>
  <si>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</si>
  <si>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</si>
  <si>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</si>
  <si>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</si>
  <si>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</si>
  <si>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</si>
  <si>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</si>
  <si>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</si>
  <si>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</si>
  <si>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</si>
  <si>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</si>
  <si>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</si>
  <si>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</si>
  <si>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</si>
  <si>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</si>
  <si>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清川村</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</si>
  <si>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</si>
  <si>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</si>
  <si>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</si>
  <si>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</si>
  <si>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</si>
  <si>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</si>
  <si>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</si>
  <si>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</si>
  <si>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</si>
  <si>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</si>
  <si>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</si>
  <si>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近年の収益的収支比率は、68～69％台を徐々に微増傾向を示していましたが、平成27年度より施設の維持管理経費が増額する一方、下水道使用料収入が微減したことから落ち込みを見せています。
　下水道施設が平成９年度に供用開始して以来19年を経過し、経年劣化による緊急的な修繕及び工事が増加傾向にあること、さらに平成26年度に策定した「下水道事業長寿命化計画」に基づく施設・設備の改築更新事業に着手したこと等により維持管理経費は増加しました。
　また、近年の人口減少、節約意識の高揚による節水型家電製品の普及に伴う有収水量の減少が使用料収入の減少の主な要因と考えられます。
　施設の維持管理経費は、依然として営業収益だけでは賄いきれず、不足分を村費に依存する経営が続いていることから、経費の削減はもとより経営の改善を図るとともに、下水道使用料の改定に着手する必要があります。
　水洗化率は、比較的高水準を保っていますが、公共用水域の水質保全の観点からも引続き下水道加入の促進を図り、営業収益の増大を推進していく必要があります。</t>
    <rPh sb="181" eb="183">
      <t>シセツ</t>
    </rPh>
    <rPh sb="184" eb="186">
      <t>セツビ</t>
    </rPh>
    <rPh sb="187" eb="189">
      <t>カイチク</t>
    </rPh>
    <rPh sb="189" eb="191">
      <t>コウシン</t>
    </rPh>
    <phoneticPr fontId="4"/>
  </si>
  <si>
    <t>　下水道施設は、平成９年度に供用開始して以来19年を経過し、主要設備の老朽化による緊急的な修繕及び工事が増加傾向にあることから、平成26年度に「下水道事業長寿命化計画」を策定し、施設・設備の計画的な改築更新事業に着手しました。
　なお、財源は、国庫交付金の活用と事業債を充当する計画であり、過去の事業債分と合わせた償還が必要となってきます。</t>
    <rPh sb="103" eb="105">
      <t>ジギョウ</t>
    </rPh>
    <rPh sb="124" eb="126">
      <t>コウフ</t>
    </rPh>
    <phoneticPr fontId="4"/>
  </si>
  <si>
    <t>非設置</t>
    <rPh sb="0" eb="1">
      <t>ヒ</t>
    </rPh>
    <rPh sb="1" eb="3">
      <t>セッチ</t>
    </rPh>
    <phoneticPr fontId="4"/>
  </si>
  <si>
    <t>　今後「下水道事業長寿命化計画」に基づく下水道施設・設備の改築更新工事等に順次着手していきますが、経営状況はさらに厳しくなることが予想されます。
　このことから、近隣市町と比較しても設定が低い本村の下水道使用料に関し、平成27年度より住民の理解をいただきながら協議・検討を重ね、平成29年度から３年度間で段階的に料金改定を行うこととしました。</t>
    <rPh sb="96" eb="98">
      <t>ホンソン</t>
    </rPh>
    <rPh sb="106" eb="107">
      <t>カン</t>
    </rPh>
    <rPh sb="109" eb="111">
      <t>ヘイセイ</t>
    </rPh>
    <rPh sb="113" eb="115">
      <t>ネンド</t>
    </rPh>
    <rPh sb="130" eb="132">
      <t>キョウギ</t>
    </rPh>
    <rPh sb="133" eb="135">
      <t>ケントウ</t>
    </rPh>
    <rPh sb="136" eb="137">
      <t>カサ</t>
    </rPh>
    <rPh sb="139" eb="141">
      <t>ヘイセイ</t>
    </rPh>
    <rPh sb="143" eb="144">
      <t>ネン</t>
    </rPh>
    <rPh sb="144" eb="145">
      <t>ド</t>
    </rPh>
    <rPh sb="148" eb="150">
      <t>ネンド</t>
    </rPh>
    <rPh sb="150" eb="151">
      <t>カン</t>
    </rPh>
    <rPh sb="152" eb="155">
      <t>ダンカイテキ</t>
    </rPh>
    <rPh sb="156" eb="158">
      <t>リョウキン</t>
    </rPh>
    <rPh sb="158" eb="160">
      <t>カイテイ</t>
    </rPh>
    <rPh sb="161" eb="16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</si>
</sst>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292856"/>
        <c:axId val="15929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59292856"/>
        <c:axId val="159293248"/>
      </c:lineChart>
      <c:dateAx>
        <c:axId val="159292856"/>
        <c:scaling>
          <c:orientation val="minMax"/>
        </c:scaling>
        <c:delete val="1"/>
        <c:axPos val="b"/>
        <c:numFmt formatCode="ge" sourceLinked="1"/>
        <c:majorTickMark val="none"/>
        <c:minorTickMark val="none"/>
        <c:tickLblPos val="none"/>
        <c:crossAx val="159293248"/>
        <c:crosses val="autoZero"/>
        <c:auto val="1"/>
        <c:lblOffset val="100"/>
        <c:baseTimeUnit val="years"/>
      </c:dateAx>
      <c:valAx>
        <c:axId val="15929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92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46.6</c:v>
                </c:pt>
                <c:pt idx="1">
                  <c:v>46.6</c:v>
                </c:pt>
                <c:pt idx="2">
                  <c:v>49.24</c:v>
                </c:pt>
                <c:pt idx="3">
                  <c:v>51.33</c:v>
                </c:pt>
                <c:pt idx="4">
                  <c:v>49.29</c:v>
                </c:pt>
              </c:numCache>
            </c:numRef>
          </c:val>
        </c:ser>
        <c:dLbls>
          <c:showLegendKey val="0"/>
          <c:showVal val="0"/>
          <c:showCatName val="0"/>
          <c:showSerName val="0"/>
          <c:showPercent val="0"/>
          <c:showBubbleSize val="0"/>
        </c:dLbls>
        <c:gapWidth val="150"/>
        <c:axId val="349046664"/>
        <c:axId val="34904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349046664"/>
        <c:axId val="349047056"/>
      </c:lineChart>
      <c:dateAx>
        <c:axId val="349046664"/>
        <c:scaling>
          <c:orientation val="minMax"/>
        </c:scaling>
        <c:delete val="1"/>
        <c:axPos val="b"/>
        <c:numFmt formatCode="ge" sourceLinked="1"/>
        <c:majorTickMark val="none"/>
        <c:minorTickMark val="none"/>
        <c:tickLblPos val="none"/>
        <c:crossAx val="349047056"/>
        <c:crosses val="autoZero"/>
        <c:auto val="1"/>
        <c:lblOffset val="100"/>
        <c:baseTimeUnit val="years"/>
      </c:dateAx>
      <c:valAx>
        <c:axId val="34904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04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94.98</c:v>
                </c:pt>
                <c:pt idx="1">
                  <c:v>95.3</c:v>
                </c:pt>
                <c:pt idx="2">
                  <c:v>95.32</c:v>
                </c:pt>
                <c:pt idx="3">
                  <c:v>95.32</c:v>
                </c:pt>
                <c:pt idx="4">
                  <c:v>94.59</c:v>
                </c:pt>
              </c:numCache>
            </c:numRef>
          </c:val>
        </c:ser>
        <c:dLbls>
          <c:showLegendKey val="0"/>
          <c:showVal val="0"/>
          <c:showCatName val="0"/>
          <c:showSerName val="0"/>
          <c:showPercent val="0"/>
          <c:showBubbleSize val="0"/>
        </c:dLbls>
        <c:gapWidth val="150"/>
        <c:axId val="348494312"/>
        <c:axId val="348488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348494312"/>
        <c:axId val="348488824"/>
      </c:lineChart>
      <c:dateAx>
        <c:axId val="348494312"/>
        <c:scaling>
          <c:orientation val="minMax"/>
        </c:scaling>
        <c:delete val="1"/>
        <c:axPos val="b"/>
        <c:numFmt formatCode="ge" sourceLinked="1"/>
        <c:majorTickMark val="none"/>
        <c:minorTickMark val="none"/>
        <c:tickLblPos val="none"/>
        <c:crossAx val="348488824"/>
        <c:crosses val="autoZero"/>
        <c:auto val="1"/>
        <c:lblOffset val="100"/>
        <c:baseTimeUnit val="years"/>
      </c:dateAx>
      <c:valAx>
        <c:axId val="34848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494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68.510000000000005</c:v>
                </c:pt>
                <c:pt idx="1">
                  <c:v>69.489999999999995</c:v>
                </c:pt>
                <c:pt idx="2">
                  <c:v>69.69</c:v>
                </c:pt>
                <c:pt idx="3">
                  <c:v>67.03</c:v>
                </c:pt>
                <c:pt idx="4">
                  <c:v>64.209999999999994</c:v>
                </c:pt>
              </c:numCache>
            </c:numRef>
          </c:val>
        </c:ser>
        <c:dLbls>
          <c:showLegendKey val="0"/>
          <c:showVal val="0"/>
          <c:showCatName val="0"/>
          <c:showSerName val="0"/>
          <c:showPercent val="0"/>
          <c:showBubbleSize val="0"/>
        </c:dLbls>
        <c:gapWidth val="150"/>
        <c:axId val="159291288"/>
        <c:axId val="34848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291288"/>
        <c:axId val="348489216"/>
      </c:lineChart>
      <c:dateAx>
        <c:axId val="159291288"/>
        <c:scaling>
          <c:orientation val="minMax"/>
        </c:scaling>
        <c:delete val="1"/>
        <c:axPos val="b"/>
        <c:numFmt formatCode="ge" sourceLinked="1"/>
        <c:majorTickMark val="none"/>
        <c:minorTickMark val="none"/>
        <c:tickLblPos val="none"/>
        <c:crossAx val="348489216"/>
        <c:crosses val="autoZero"/>
        <c:auto val="1"/>
        <c:lblOffset val="100"/>
        <c:baseTimeUnit val="years"/>
      </c:dateAx>
      <c:valAx>
        <c:axId val="34848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91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8490784"/>
        <c:axId val="348489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8490784"/>
        <c:axId val="348489608"/>
      </c:lineChart>
      <c:dateAx>
        <c:axId val="348490784"/>
        <c:scaling>
          <c:orientation val="minMax"/>
        </c:scaling>
        <c:delete val="1"/>
        <c:axPos val="b"/>
        <c:numFmt formatCode="ge" sourceLinked="1"/>
        <c:majorTickMark val="none"/>
        <c:minorTickMark val="none"/>
        <c:tickLblPos val="none"/>
        <c:crossAx val="348489608"/>
        <c:crosses val="autoZero"/>
        <c:auto val="1"/>
        <c:lblOffset val="100"/>
        <c:baseTimeUnit val="years"/>
      </c:dateAx>
      <c:valAx>
        <c:axId val="348489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49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8491568"/>
        <c:axId val="348491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8491568"/>
        <c:axId val="348491960"/>
      </c:lineChart>
      <c:dateAx>
        <c:axId val="348491568"/>
        <c:scaling>
          <c:orientation val="minMax"/>
        </c:scaling>
        <c:delete val="1"/>
        <c:axPos val="b"/>
        <c:numFmt formatCode="ge" sourceLinked="1"/>
        <c:majorTickMark val="none"/>
        <c:minorTickMark val="none"/>
        <c:tickLblPos val="none"/>
        <c:crossAx val="348491960"/>
        <c:crosses val="autoZero"/>
        <c:auto val="1"/>
        <c:lblOffset val="100"/>
        <c:baseTimeUnit val="years"/>
      </c:dateAx>
      <c:valAx>
        <c:axId val="348491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49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8493528"/>
        <c:axId val="34849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8493528"/>
        <c:axId val="348492352"/>
      </c:lineChart>
      <c:dateAx>
        <c:axId val="348493528"/>
        <c:scaling>
          <c:orientation val="minMax"/>
        </c:scaling>
        <c:delete val="1"/>
        <c:axPos val="b"/>
        <c:numFmt formatCode="ge" sourceLinked="1"/>
        <c:majorTickMark val="none"/>
        <c:minorTickMark val="none"/>
        <c:tickLblPos val="none"/>
        <c:crossAx val="348492352"/>
        <c:crosses val="autoZero"/>
        <c:auto val="1"/>
        <c:lblOffset val="100"/>
        <c:baseTimeUnit val="years"/>
      </c:dateAx>
      <c:valAx>
        <c:axId val="34849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49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9044704"/>
        <c:axId val="349045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9044704"/>
        <c:axId val="349045096"/>
      </c:lineChart>
      <c:dateAx>
        <c:axId val="349044704"/>
        <c:scaling>
          <c:orientation val="minMax"/>
        </c:scaling>
        <c:delete val="1"/>
        <c:axPos val="b"/>
        <c:numFmt formatCode="ge" sourceLinked="1"/>
        <c:majorTickMark val="none"/>
        <c:minorTickMark val="none"/>
        <c:tickLblPos val="none"/>
        <c:crossAx val="349045096"/>
        <c:crosses val="autoZero"/>
        <c:auto val="1"/>
        <c:lblOffset val="100"/>
        <c:baseTimeUnit val="years"/>
      </c:dateAx>
      <c:valAx>
        <c:axId val="34904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04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2658.4</c:v>
                </c:pt>
                <c:pt idx="1">
                  <c:v>2396.36</c:v>
                </c:pt>
                <c:pt idx="2">
                  <c:v>2260.94</c:v>
                </c:pt>
                <c:pt idx="3">
                  <c:v>2119.12</c:v>
                </c:pt>
                <c:pt idx="4">
                  <c:v>2143.3200000000002</c:v>
                </c:pt>
              </c:numCache>
            </c:numRef>
          </c:val>
        </c:ser>
        <c:dLbls>
          <c:showLegendKey val="0"/>
          <c:showVal val="0"/>
          <c:showCatName val="0"/>
          <c:showSerName val="0"/>
          <c:showPercent val="0"/>
          <c:showBubbleSize val="0"/>
        </c:dLbls>
        <c:gapWidth val="150"/>
        <c:axId val="349043136"/>
        <c:axId val="34904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349043136"/>
        <c:axId val="349048624"/>
      </c:lineChart>
      <c:dateAx>
        <c:axId val="349043136"/>
        <c:scaling>
          <c:orientation val="minMax"/>
        </c:scaling>
        <c:delete val="1"/>
        <c:axPos val="b"/>
        <c:numFmt formatCode="ge" sourceLinked="1"/>
        <c:majorTickMark val="none"/>
        <c:minorTickMark val="none"/>
        <c:tickLblPos val="none"/>
        <c:crossAx val="349048624"/>
        <c:crosses val="autoZero"/>
        <c:auto val="1"/>
        <c:lblOffset val="100"/>
        <c:baseTimeUnit val="years"/>
      </c:dateAx>
      <c:valAx>
        <c:axId val="34904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04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19.98</c:v>
                </c:pt>
                <c:pt idx="1">
                  <c:v>20.260000000000002</c:v>
                </c:pt>
                <c:pt idx="2">
                  <c:v>18.72</c:v>
                </c:pt>
                <c:pt idx="3">
                  <c:v>19.59</c:v>
                </c:pt>
                <c:pt idx="4">
                  <c:v>20.49</c:v>
                </c:pt>
              </c:numCache>
            </c:numRef>
          </c:val>
        </c:ser>
        <c:dLbls>
          <c:showLegendKey val="0"/>
          <c:showVal val="0"/>
          <c:showCatName val="0"/>
          <c:showSerName val="0"/>
          <c:showPercent val="0"/>
          <c:showBubbleSize val="0"/>
        </c:dLbls>
        <c:gapWidth val="150"/>
        <c:axId val="349043920"/>
        <c:axId val="349041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349043920"/>
        <c:axId val="349041960"/>
      </c:lineChart>
      <c:dateAx>
        <c:axId val="349043920"/>
        <c:scaling>
          <c:orientation val="minMax"/>
        </c:scaling>
        <c:delete val="1"/>
        <c:axPos val="b"/>
        <c:numFmt formatCode="ge" sourceLinked="1"/>
        <c:majorTickMark val="none"/>
        <c:minorTickMark val="none"/>
        <c:tickLblPos val="none"/>
        <c:crossAx val="349041960"/>
        <c:crosses val="autoZero"/>
        <c:auto val="1"/>
        <c:lblOffset val="100"/>
        <c:baseTimeUnit val="years"/>
      </c:dateAx>
      <c:valAx>
        <c:axId val="349041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04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440.14</c:v>
                </c:pt>
                <c:pt idx="1">
                  <c:v>440.02</c:v>
                </c:pt>
                <c:pt idx="2">
                  <c:v>489.65</c:v>
                </c:pt>
                <c:pt idx="3">
                  <c:v>468.13</c:v>
                </c:pt>
                <c:pt idx="4">
                  <c:v>448.62</c:v>
                </c:pt>
              </c:numCache>
            </c:numRef>
          </c:val>
        </c:ser>
        <c:dLbls>
          <c:showLegendKey val="0"/>
          <c:showVal val="0"/>
          <c:showCatName val="0"/>
          <c:showSerName val="0"/>
          <c:showPercent val="0"/>
          <c:showBubbleSize val="0"/>
        </c:dLbls>
        <c:gapWidth val="150"/>
        <c:axId val="349042744"/>
        <c:axId val="349044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349042744"/>
        <c:axId val="349044312"/>
      </c:lineChart>
      <c:dateAx>
        <c:axId val="349042744"/>
        <c:scaling>
          <c:orientation val="minMax"/>
        </c:scaling>
        <c:delete val="1"/>
        <c:axPos val="b"/>
        <c:numFmt formatCode="ge" sourceLinked="1"/>
        <c:majorTickMark val="none"/>
        <c:minorTickMark val="none"/>
        <c:tickLblPos val="none"/>
        <c:crossAx val="349044312"/>
        <c:crosses val="autoZero"/>
        <c:auto val="1"/>
        <c:lblOffset val="100"/>
        <c:baseTimeUnit val="years"/>
      </c:dateAx>
      <c:valAx>
        <c:axId val="34904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042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Normal="100" zoomScaleSheetLayoutView="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神奈川県　清川村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124</v>
      </c>
      <c r="AE8" s="49"/>
      <c r="AF8" s="49"/>
      <c r="AG8" s="49"/>
      <c r="AH8" s="49"/>
      <c r="AI8" s="49"/>
      <c r="AJ8" s="49"/>
      <c r="AK8" s="4"/>
      <c r="AL8" s="50">
        <f>データ!S6</f>
        <v>3039</v>
      </c>
      <c r="AM8" s="50"/>
      <c r="AN8" s="50"/>
      <c r="AO8" s="50"/>
      <c r="AP8" s="50"/>
      <c r="AQ8" s="50"/>
      <c r="AR8" s="50"/>
      <c r="AS8" s="50"/>
      <c r="AT8" s="45">
        <f>データ!T6</f>
        <v>71.239999999999995</v>
      </c>
      <c r="AU8" s="45"/>
      <c r="AV8" s="45"/>
      <c r="AW8" s="45"/>
      <c r="AX8" s="45"/>
      <c r="AY8" s="45"/>
      <c r="AZ8" s="45"/>
      <c r="BA8" s="45"/>
      <c r="BB8" s="45">
        <f>データ!U6</f>
        <v>42.66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97.54</v>
      </c>
      <c r="Q10" s="45"/>
      <c r="R10" s="45"/>
      <c r="S10" s="45"/>
      <c r="T10" s="45"/>
      <c r="U10" s="45"/>
      <c r="V10" s="45"/>
      <c r="W10" s="45">
        <f>データ!Q6</f>
        <v>99.8</v>
      </c>
      <c r="X10" s="45"/>
      <c r="Y10" s="45"/>
      <c r="Z10" s="45"/>
      <c r="AA10" s="45"/>
      <c r="AB10" s="45"/>
      <c r="AC10" s="45"/>
      <c r="AD10" s="50">
        <f>データ!R6</f>
        <v>1350</v>
      </c>
      <c r="AE10" s="50"/>
      <c r="AF10" s="50"/>
      <c r="AG10" s="50"/>
      <c r="AH10" s="50"/>
      <c r="AI10" s="50"/>
      <c r="AJ10" s="50"/>
      <c r="AK10" s="2"/>
      <c r="AL10" s="50">
        <f>データ!V6</f>
        <v>2939</v>
      </c>
      <c r="AM10" s="50"/>
      <c r="AN10" s="50"/>
      <c r="AO10" s="50"/>
      <c r="AP10" s="50"/>
      <c r="AQ10" s="50"/>
      <c r="AR10" s="50"/>
      <c r="AS10" s="50"/>
      <c r="AT10" s="45">
        <f>データ!W6</f>
        <v>0.91</v>
      </c>
      <c r="AU10" s="45"/>
      <c r="AV10" s="45"/>
      <c r="AW10" s="45"/>
      <c r="AX10" s="45"/>
      <c r="AY10" s="45"/>
      <c r="AZ10" s="45"/>
      <c r="BA10" s="45"/>
      <c r="BB10" s="45">
        <f>データ!X6</f>
        <v>3229.67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144029</v>
      </c>
      <c r="D6" s="33">
        <f t="shared" si="3"/>
        <v>47</v>
      </c>
      <c r="E6" s="33">
        <f t="shared" si="3"/>
        <v>17</v>
      </c>
      <c r="F6" s="33">
        <f t="shared" si="3"/>
        <v>4</v>
      </c>
      <c r="G6" s="33">
        <f t="shared" si="3"/>
        <v>0</v>
      </c>
      <c r="H6" s="33" t="str">
        <f t="shared" si="3"/>
        <v>神奈川県　清川村</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97.54</v>
      </c>
      <c r="Q6" s="34">
        <f t="shared" si="3"/>
        <v>99.8</v>
      </c>
      <c r="R6" s="34">
        <f t="shared" si="3"/>
        <v>1350</v>
      </c>
      <c r="S6" s="34">
        <f t="shared" si="3"/>
        <v>3039</v>
      </c>
      <c r="T6" s="34">
        <f t="shared" si="3"/>
        <v>71.239999999999995</v>
      </c>
      <c r="U6" s="34">
        <f t="shared" si="3"/>
        <v>42.66</v>
      </c>
      <c r="V6" s="34">
        <f t="shared" si="3"/>
        <v>2939</v>
      </c>
      <c r="W6" s="34">
        <f t="shared" si="3"/>
        <v>0.91</v>
      </c>
      <c r="X6" s="34">
        <f t="shared" si="3"/>
        <v>3229.67</v>
      </c>
      <c r="Y6" s="35">
        <f>IF(Y7="",NA(),Y7)</f>
        <v>68.510000000000005</v>
      </c>
      <c r="Z6" s="35">
        <f t="shared" ref="Z6:AH6" si="4">IF(Z7="",NA(),Z7)</f>
        <v>69.489999999999995</v>
      </c>
      <c r="AA6" s="35">
        <f t="shared" si="4"/>
        <v>69.69</v>
      </c>
      <c r="AB6" s="35">
        <f t="shared" si="4"/>
        <v>67.03</v>
      </c>
      <c r="AC6" s="35">
        <f t="shared" si="4"/>
        <v>64.209999999999994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2658.4</v>
      </c>
      <c r="BG6" s="35">
        <f t="shared" ref="BG6:BO6" si="7">IF(BG7="",NA(),BG7)</f>
        <v>2396.36</v>
      </c>
      <c r="BH6" s="35">
        <f t="shared" si="7"/>
        <v>2260.94</v>
      </c>
      <c r="BI6" s="35">
        <f t="shared" si="7"/>
        <v>2119.12</v>
      </c>
      <c r="BJ6" s="35">
        <f t="shared" si="7"/>
        <v>2143.3200000000002</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19.98</v>
      </c>
      <c r="BR6" s="35">
        <f t="shared" ref="BR6:BZ6" si="8">IF(BR7="",NA(),BR7)</f>
        <v>20.260000000000002</v>
      </c>
      <c r="BS6" s="35">
        <f t="shared" si="8"/>
        <v>18.72</v>
      </c>
      <c r="BT6" s="35">
        <f t="shared" si="8"/>
        <v>19.59</v>
      </c>
      <c r="BU6" s="35">
        <f t="shared" si="8"/>
        <v>20.49</v>
      </c>
      <c r="BV6" s="35">
        <f t="shared" si="8"/>
        <v>62.83</v>
      </c>
      <c r="BW6" s="35">
        <f t="shared" si="8"/>
        <v>64.63</v>
      </c>
      <c r="BX6" s="35">
        <f t="shared" si="8"/>
        <v>66.56</v>
      </c>
      <c r="BY6" s="35">
        <f t="shared" si="8"/>
        <v>66.22</v>
      </c>
      <c r="BZ6" s="35">
        <f t="shared" si="8"/>
        <v>69.87</v>
      </c>
      <c r="CA6" s="34" t="str">
        <f>IF(CA7="","",IF(CA7="-","【-】","【"&amp;SUBSTITUTE(TEXT(CA7,"#,##0.00"),"-","△")&amp;"】"))</f>
        <v>【69.80】</v>
      </c>
      <c r="CB6" s="35">
        <f>IF(CB7="",NA(),CB7)</f>
        <v>440.14</v>
      </c>
      <c r="CC6" s="35">
        <f t="shared" ref="CC6:CK6" si="9">IF(CC7="",NA(),CC7)</f>
        <v>440.02</v>
      </c>
      <c r="CD6" s="35">
        <f t="shared" si="9"/>
        <v>489.65</v>
      </c>
      <c r="CE6" s="35">
        <f t="shared" si="9"/>
        <v>468.13</v>
      </c>
      <c r="CF6" s="35">
        <f t="shared" si="9"/>
        <v>448.62</v>
      </c>
      <c r="CG6" s="35">
        <f t="shared" si="9"/>
        <v>250.43</v>
      </c>
      <c r="CH6" s="35">
        <f t="shared" si="9"/>
        <v>245.75</v>
      </c>
      <c r="CI6" s="35">
        <f t="shared" si="9"/>
        <v>244.29</v>
      </c>
      <c r="CJ6" s="35">
        <f t="shared" si="9"/>
        <v>246.72</v>
      </c>
      <c r="CK6" s="35">
        <f t="shared" si="9"/>
        <v>234.96</v>
      </c>
      <c r="CL6" s="34" t="str">
        <f>IF(CL7="","",IF(CL7="-","【-】","【"&amp;SUBSTITUTE(TEXT(CL7,"#,##0.00"),"-","△")&amp;"】"))</f>
        <v>【232.54】</v>
      </c>
      <c r="CM6" s="35">
        <f>IF(CM7="",NA(),CM7)</f>
        <v>46.6</v>
      </c>
      <c r="CN6" s="35">
        <f t="shared" ref="CN6:CV6" si="10">IF(CN7="",NA(),CN7)</f>
        <v>46.6</v>
      </c>
      <c r="CO6" s="35">
        <f t="shared" si="10"/>
        <v>49.24</v>
      </c>
      <c r="CP6" s="35">
        <f t="shared" si="10"/>
        <v>51.33</v>
      </c>
      <c r="CQ6" s="35">
        <f t="shared" si="10"/>
        <v>49.29</v>
      </c>
      <c r="CR6" s="35">
        <f t="shared" si="10"/>
        <v>42.31</v>
      </c>
      <c r="CS6" s="35">
        <f t="shared" si="10"/>
        <v>43.65</v>
      </c>
      <c r="CT6" s="35">
        <f t="shared" si="10"/>
        <v>43.58</v>
      </c>
      <c r="CU6" s="35">
        <f t="shared" si="10"/>
        <v>41.35</v>
      </c>
      <c r="CV6" s="35">
        <f t="shared" si="10"/>
        <v>42.9</v>
      </c>
      <c r="CW6" s="34" t="str">
        <f>IF(CW7="","",IF(CW7="-","【-】","【"&amp;SUBSTITUTE(TEXT(CW7,"#,##0.00"),"-","△")&amp;"】"))</f>
        <v>【42.17】</v>
      </c>
      <c r="CX6" s="35">
        <f>IF(CX7="",NA(),CX7)</f>
        <v>94.98</v>
      </c>
      <c r="CY6" s="35">
        <f t="shared" ref="CY6:DG6" si="11">IF(CY7="",NA(),CY7)</f>
        <v>95.3</v>
      </c>
      <c r="CZ6" s="35">
        <f t="shared" si="11"/>
        <v>95.32</v>
      </c>
      <c r="DA6" s="35">
        <f t="shared" si="11"/>
        <v>95.32</v>
      </c>
      <c r="DB6" s="35">
        <f t="shared" si="11"/>
        <v>94.59</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144029</v>
      </c>
      <c r="D7" s="37">
        <v>47</v>
      </c>
      <c r="E7" s="37">
        <v>17</v>
      </c>
      <c r="F7" s="37">
        <v>4</v>
      </c>
      <c r="G7" s="37">
        <v>0</v>
      </c>
      <c r="H7" s="37" t="s">
        <v>110</v>
      </c>
      <c r="I7" s="37" t="s">
        <v>111</v>
      </c>
      <c r="J7" s="37" t="s">
        <v>112</v>
      </c>
      <c r="K7" s="37" t="s">
        <v>113</v>
      </c>
      <c r="L7" s="37" t="s">
        <v>114</v>
      </c>
      <c r="M7" s="37"/>
      <c r="N7" s="38" t="s">
        <v>115</v>
      </c>
      <c r="O7" s="38" t="s">
        <v>116</v>
      </c>
      <c r="P7" s="38">
        <v>97.54</v>
      </c>
      <c r="Q7" s="38">
        <v>99.8</v>
      </c>
      <c r="R7" s="38">
        <v>1350</v>
      </c>
      <c r="S7" s="38">
        <v>3039</v>
      </c>
      <c r="T7" s="38">
        <v>71.239999999999995</v>
      </c>
      <c r="U7" s="38">
        <v>42.66</v>
      </c>
      <c r="V7" s="38">
        <v>2939</v>
      </c>
      <c r="W7" s="38">
        <v>0.91</v>
      </c>
      <c r="X7" s="38">
        <v>3229.67</v>
      </c>
      <c r="Y7" s="38">
        <v>68.510000000000005</v>
      </c>
      <c r="Z7" s="38">
        <v>69.489999999999995</v>
      </c>
      <c r="AA7" s="38">
        <v>69.69</v>
      </c>
      <c r="AB7" s="38">
        <v>67.03</v>
      </c>
      <c r="AC7" s="38">
        <v>64.209999999999994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2658.4</v>
      </c>
      <c r="BG7" s="38">
        <v>2396.36</v>
      </c>
      <c r="BH7" s="38">
        <v>2260.94</v>
      </c>
      <c r="BI7" s="38">
        <v>2119.12</v>
      </c>
      <c r="BJ7" s="38">
        <v>2143.3200000000002</v>
      </c>
      <c r="BK7" s="38">
        <v>1622.51</v>
      </c>
      <c r="BL7" s="38">
        <v>1569.13</v>
      </c>
      <c r="BM7" s="38">
        <v>1436</v>
      </c>
      <c r="BN7" s="38">
        <v>1434.89</v>
      </c>
      <c r="BO7" s="38">
        <v>1298.9100000000001</v>
      </c>
      <c r="BP7" s="38">
        <v>1348.09</v>
      </c>
      <c r="BQ7" s="38">
        <v>19.98</v>
      </c>
      <c r="BR7" s="38">
        <v>20.260000000000002</v>
      </c>
      <c r="BS7" s="38">
        <v>18.72</v>
      </c>
      <c r="BT7" s="38">
        <v>19.59</v>
      </c>
      <c r="BU7" s="38">
        <v>20.49</v>
      </c>
      <c r="BV7" s="38">
        <v>62.83</v>
      </c>
      <c r="BW7" s="38">
        <v>64.63</v>
      </c>
      <c r="BX7" s="38">
        <v>66.56</v>
      </c>
      <c r="BY7" s="38">
        <v>66.22</v>
      </c>
      <c r="BZ7" s="38">
        <v>69.87</v>
      </c>
      <c r="CA7" s="38">
        <v>69.8</v>
      </c>
      <c r="CB7" s="38">
        <v>440.14</v>
      </c>
      <c r="CC7" s="38">
        <v>440.02</v>
      </c>
      <c r="CD7" s="38">
        <v>489.65</v>
      </c>
      <c r="CE7" s="38">
        <v>468.13</v>
      </c>
      <c r="CF7" s="38">
        <v>448.62</v>
      </c>
      <c r="CG7" s="38">
        <v>250.43</v>
      </c>
      <c r="CH7" s="38">
        <v>245.75</v>
      </c>
      <c r="CI7" s="38">
        <v>244.29</v>
      </c>
      <c r="CJ7" s="38">
        <v>246.72</v>
      </c>
      <c r="CK7" s="38">
        <v>234.96</v>
      </c>
      <c r="CL7" s="38">
        <v>232.54</v>
      </c>
      <c r="CM7" s="38">
        <v>46.6</v>
      </c>
      <c r="CN7" s="38">
        <v>46.6</v>
      </c>
      <c r="CO7" s="38">
        <v>49.24</v>
      </c>
      <c r="CP7" s="38">
        <v>51.33</v>
      </c>
      <c r="CQ7" s="38">
        <v>49.29</v>
      </c>
      <c r="CR7" s="38">
        <v>42.31</v>
      </c>
      <c r="CS7" s="38">
        <v>43.65</v>
      </c>
      <c r="CT7" s="38">
        <v>43.58</v>
      </c>
      <c r="CU7" s="38">
        <v>41.35</v>
      </c>
      <c r="CV7" s="38">
        <v>42.9</v>
      </c>
      <c r="CW7" s="38">
        <v>42.17</v>
      </c>
      <c r="CX7" s="38">
        <v>94.98</v>
      </c>
      <c r="CY7" s="38">
        <v>95.3</v>
      </c>
      <c r="CZ7" s="38">
        <v>95.32</v>
      </c>
      <c r="DA7" s="38">
        <v>95.32</v>
      </c>
      <c r="DB7" s="38">
        <v>94.59</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2018-02-22T23:45:28Z</cp:lastPrinted>
  <dcterms:created xsi:type="dcterms:W3CDTF">2017-12-25T02:18:23Z</dcterms:created>
  <dcterms:modified xsi:type="dcterms:W3CDTF">2018-02-23T06:47:17Z</dcterms:modified>
  <cp:category/>
</cp:coreProperties>
</file>