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2_調査\000_データ類\07_財政状況資料集\H27決算\02_財政状況資料集\06_HP掲載\２回目（5月）\02_公開データ\"/>
    </mc:Choice>
  </mc:AlternateContent>
  <bookViews>
    <workbookView xWindow="0" yWindow="0" windowWidth="20490" windowHeight="759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AF88" i="11" l="1"/>
  <c r="AU63" i="11"/>
  <c r="AP63" i="11"/>
  <c r="CW102" i="11"/>
  <c r="CR102" i="11"/>
  <c r="AP23" i="11"/>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BE36" i="9"/>
  <c r="AM36" i="9"/>
  <c r="C36" i="9"/>
  <c r="BE35" i="9"/>
  <c r="AM35" i="9"/>
  <c r="CO34" i="9"/>
  <c r="CO35" i="9" s="1"/>
  <c r="CO36" i="9" s="1"/>
  <c r="BW34" i="9"/>
  <c r="BW35" i="9" s="1"/>
  <c r="BW36"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U34" i="9"/>
  <c r="U35" i="9" s="1"/>
  <c r="U36" i="9" s="1"/>
  <c r="AM34" i="9"/>
</calcChain>
</file>

<file path=xl/sharedStrings.xml><?xml version="1.0" encoding="utf-8"?>
<sst xmlns="http://schemas.openxmlformats.org/spreadsheetml/2006/main" count="1030" uniqueCount="569">
  <si>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</si>
  <si>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</si>
  <si>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</si>
  <si>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</si>
  <si>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</si>
  <si>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</si>
  <si>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</si>
  <si>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</si>
  <si>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</si>
  <si>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</si>
  <si>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</si>
  <si>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</si>
  <si>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</si>
  <si>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</si>
  <si>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</si>
  <si>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</si>
  <si>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</si>
  <si>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</si>
  <si>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</si>
  <si>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</si>
  <si>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</si>
  <si>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</si>
  <si>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</si>
  <si>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</si>
  <si>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</si>
  <si>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</si>
  <si>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</si>
  <si>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</si>
  <si>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</si>
  <si>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</si>
  <si>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</si>
  <si>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</si>
  <si>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</si>
  <si>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</si>
  <si>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</si>
  <si>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</si>
  <si>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</si>
  <si>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</si>
  <si>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</si>
  <si>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</si>
  <si>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</si>
  <si>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</si>
  <si>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</si>
  <si>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</si>
  <si>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</si>
  <si>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</si>
  <si>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</si>
  <si>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</si>
  <si>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</si>
  <si>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</si>
  <si>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</si>
  <si>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</si>
  <si>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</si>
  <si>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</si>
  <si>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</si>
  <si>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</si>
  <si>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</si>
  <si>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</si>
  <si>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</si>
  <si>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</si>
  <si>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</si>
  <si>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</si>
  <si>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</si>
  <si>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</si>
  <si>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</si>
  <si>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</si>
  <si>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</si>
  <si>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</si>
  <si>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特例市</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</si>
  <si>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</si>
  <si>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</si>
  <si>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</si>
  <si>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</si>
  <si>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</si>
  <si>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</si>
  <si>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</si>
  <si>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</si>
  <si>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</si>
  <si>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</si>
  <si>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</si>
  <si>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</si>
  <si>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大和市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</si>
  <si>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</si>
  <si>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</si>
  <si>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</si>
  <si>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</si>
  <si>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</si>
  <si>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</si>
  <si>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</si>
  <si>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</si>
  <si>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</si>
  <si>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</si>
  <si>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</si>
  <si>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</si>
  <si>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</si>
  <si>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</si>
  <si>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</si>
  <si>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</si>
  <si>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</si>
  <si>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</si>
  <si>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</si>
  <si>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</si>
  <si>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</si>
  <si>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</si>
  <si>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</si>
  <si>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</si>
  <si>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</si>
  <si>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</si>
  <si>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</si>
  <si>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</si>
  <si>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</si>
  <si>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</si>
  <si>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</si>
  <si>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</si>
  <si>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</si>
  <si>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</si>
  <si>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</si>
  <si>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</si>
  <si>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</si>
  <si>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</si>
  <si>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</si>
  <si>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</si>
  <si>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</si>
  <si>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</si>
  <si>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</si>
  <si>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</si>
  <si>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</si>
  <si>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</si>
  <si>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</si>
  <si>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</si>
  <si>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</si>
  <si>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</si>
  <si>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</si>
  <si>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</si>
  <si>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</si>
  <si>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</si>
  <si>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</si>
  <si>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</si>
  <si>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</si>
  <si>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</si>
  <si>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</si>
  <si>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</si>
  <si>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</si>
  <si>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</si>
  <si>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</si>
  <si>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</si>
  <si>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</si>
  <si>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</si>
  <si>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</si>
  <si>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</si>
  <si>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</si>
  <si>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</si>
  <si>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</si>
  <si>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</si>
  <si>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</si>
  <si>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</si>
  <si>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</si>
  <si>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</si>
  <si>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</si>
  <si>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</si>
  <si>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</si>
  <si>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</si>
  <si>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</si>
  <si>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</si>
  <si>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</si>
  <si>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</si>
  <si>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</si>
  <si>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</si>
  <si>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</si>
  <si>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</si>
  <si>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</si>
  <si>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</si>
  <si>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</si>
  <si>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</si>
  <si>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</si>
  <si>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</si>
  <si>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</si>
  <si>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</si>
  <si>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</si>
  <si>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</si>
  <si>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</si>
  <si>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</si>
  <si>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</si>
  <si>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</si>
  <si>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</si>
  <si>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</si>
  <si>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</si>
  <si>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</si>
  <si>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</si>
  <si>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</si>
  <si>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</si>
  <si>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</si>
  <si>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神奈川県大和市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</si>
  <si>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</si>
  <si>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</si>
  <si>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</si>
  <si>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</si>
  <si>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</si>
  <si>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</si>
  <si>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</si>
  <si>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</si>
  <si>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</si>
  <si>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</si>
  <si>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</si>
  <si>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</si>
  <si>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</si>
  <si>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</si>
  <si>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</si>
  <si>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</si>
  <si>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</si>
  <si>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</si>
  <si>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</si>
  <si>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</si>
  <si>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</si>
  <si>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</si>
  <si>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</si>
  <si>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</si>
  <si>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</si>
  <si>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</si>
  <si>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</si>
  <si>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</si>
  <si>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</si>
  <si>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</si>
  <si>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</si>
  <si>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</si>
  <si>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</si>
  <si>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</si>
  <si>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</si>
  <si>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</si>
  <si>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</si>
  <si>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</si>
  <si>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</si>
  <si>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</si>
  <si>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</si>
  <si>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</si>
  <si>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</si>
  <si>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</si>
  <si>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</si>
  <si>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</si>
  <si>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</si>
  <si>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</si>
  <si>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</si>
  <si>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</si>
  <si>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</si>
  <si>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</si>
  <si>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</si>
  <si>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</si>
  <si>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</si>
  <si>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</si>
  <si>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</si>
  <si>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</si>
  <si>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</si>
  <si>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</si>
  <si>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</si>
  <si>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</si>
  <si>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</si>
  <si>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</si>
  <si>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</si>
  <si>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</si>
  <si>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</si>
  <si>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</si>
  <si>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</si>
  <si>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</si>
  <si>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</si>
  <si>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</si>
  <si>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</si>
  <si>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</si>
  <si>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</si>
  <si>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</si>
  <si>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</si>
  <si>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</si>
  <si>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</si>
  <si>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</si>
  <si>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</si>
  <si>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</si>
  <si>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</si>
  <si>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</si>
  <si>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</si>
  <si>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</si>
  <si>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</si>
  <si>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</si>
  <si>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</si>
  <si>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</si>
  <si>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</si>
  <si>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</si>
  <si>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</si>
  <si>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</si>
  <si>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</si>
  <si>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</si>
  <si>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</si>
  <si>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</si>
  <si>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</si>
  <si>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</si>
  <si>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</si>
  <si>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</si>
  <si>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</si>
  <si>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</si>
  <si>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</si>
  <si>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</si>
  <si>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</si>
  <si>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</si>
  <si>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</si>
  <si>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</si>
  <si>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</si>
  <si>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</si>
  <si>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</si>
  <si>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</si>
  <si>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</si>
  <si>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</si>
  <si>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</si>
  <si>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</si>
  <si>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</si>
  <si>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</si>
  <si>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</si>
  <si>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</si>
  <si>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</si>
  <si>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</si>
  <si>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</si>
  <si>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</si>
  <si>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</si>
  <si>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</si>
  <si>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</si>
  <si>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</si>
  <si>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</si>
  <si>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</si>
  <si>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</si>
  <si>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</si>
  <si>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</si>
  <si>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</si>
  <si>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</si>
  <si>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</si>
  <si>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</si>
  <si>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</si>
  <si>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</si>
  <si>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</si>
  <si>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</si>
  <si>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</si>
  <si>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</si>
  <si>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</si>
  <si>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</si>
  <si>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神奈川県大和市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</si>
  <si>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</si>
  <si>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</si>
  <si>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</si>
  <si>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</si>
  <si>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</si>
  <si>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</si>
  <si>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</si>
  <si>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</si>
  <si>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</si>
  <si>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</si>
  <si>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</si>
  <si>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</si>
  <si>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</si>
  <si>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</si>
  <si>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</si>
  <si>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</si>
  <si>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</si>
  <si>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</si>
  <si>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</si>
  <si>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</si>
  <si>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渋谷土地区画整理事業特別会計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</si>
  <si>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</si>
  <si>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</si>
  <si>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</si>
  <si>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</si>
  <si>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</si>
  <si>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</si>
  <si>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</si>
  <si>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</si>
  <si>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</si>
  <si>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</si>
  <si>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</si>
  <si>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</si>
  <si>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</si>
  <si>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</si>
  <si>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</si>
  <si>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</si>
  <si>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</si>
  <si>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病院事業会計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</si>
  <si>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</si>
  <si>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</si>
  <si>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</si>
  <si>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</si>
  <si>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</si>
  <si>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</si>
  <si>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</si>
  <si>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</si>
  <si>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</si>
  <si>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</si>
  <si>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</si>
  <si>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</si>
  <si>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</si>
  <si>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</si>
  <si>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</si>
  <si>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</si>
  <si>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</si>
  <si>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</si>
  <si>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</si>
  <si>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</si>
  <si>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</si>
  <si>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</si>
  <si>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</si>
  <si>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</si>
  <si>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</si>
  <si>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</si>
  <si>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</si>
  <si>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</si>
  <si>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</si>
  <si>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</si>
  <si>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</si>
  <si>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</si>
  <si>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</si>
  <si>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</si>
  <si>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</si>
  <si>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</si>
  <si>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</si>
  <si>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</si>
  <si>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</si>
  <si>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</si>
  <si>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</si>
  <si>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</si>
  <si>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</si>
  <si>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</si>
  <si>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</si>
  <si>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</si>
  <si>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</si>
  <si>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</si>
  <si>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</si>
  <si>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</si>
  <si>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</si>
  <si>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</si>
  <si>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</si>
  <si>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</si>
  <si>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</si>
  <si>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</si>
  <si>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</si>
  <si>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</si>
  <si>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</si>
  <si>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</si>
  <si>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</si>
  <si>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</si>
  <si>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</si>
  <si>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病院事業会計</t>
    <phoneticPr fontId="5"/>
  </si>
  <si>
    <t>(Ｆ)</t>
    <phoneticPr fontId="5"/>
  </si>
  <si>
    <t>介護保険事業特別会計</t>
    <phoneticPr fontId="5"/>
  </si>
  <si>
    <t>将来負担比率（(Ｅ)－(Ｆ)）／（(Ｃ)－(Ｄ)）×１００</t>
    <rPh sb="0" eb="2">
      <t>ショウライ</t>
    </rPh>
    <rPh sb="2" eb="4">
      <t>フタン</t>
    </rPh>
    <rPh sb="4" eb="6">
      <t>ヒリツ</t>
    </rPh>
    <phoneticPr fontId="5"/>
  </si>
  <si>
    <t>後期高齢者医療事業特別会計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</si>
  <si>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</si>
  <si>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</si>
  <si>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</si>
  <si>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</si>
  <si>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</si>
  <si>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</si>
  <si>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</si>
  <si>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</si>
  <si>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</si>
  <si>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</si>
  <si>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</si>
  <si>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</si>
  <si>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</si>
  <si>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</si>
  <si>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</si>
  <si>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</si>
  <si>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</si>
  <si>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</si>
  <si>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</si>
  <si>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</si>
  <si>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</si>
  <si>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</si>
  <si>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</si>
  <si>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</si>
  <si>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</si>
  <si>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</si>
  <si>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</si>
  <si>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</si>
  <si>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</si>
  <si>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</si>
  <si>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</si>
  <si>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</si>
  <si>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</si>
  <si>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</si>
  <si>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</si>
  <si>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</si>
  <si>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</si>
  <si>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</si>
  <si>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</si>
  <si>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</si>
  <si>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</si>
  <si>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</si>
  <si>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</si>
  <si>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</si>
  <si>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</si>
  <si>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</si>
  <si>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</si>
  <si>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</si>
  <si>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</si>
  <si>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</si>
  <si>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</si>
  <si>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</si>
  <si>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</si>
  <si>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</si>
  <si>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</si>
  <si>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</si>
  <si>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</si>
  <si>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</si>
  <si>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</si>
  <si>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</si>
  <si>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</si>
  <si>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</si>
  <si>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</si>
  <si>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</si>
  <si>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</si>
  <si>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</si>
  <si>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</si>
  <si>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</si>
  <si>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</si>
  <si>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</si>
  <si>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</si>
  <si>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</si>
  <si>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</si>
  <si>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</si>
  <si>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</si>
  <si>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</si>
  <si>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</si>
  <si>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</si>
  <si>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</si>
  <si>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</si>
  <si>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</si>
  <si>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</si>
  <si>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1.05</t>
  </si>
  <si>
    <t>▲ 3.08</t>
  </si>
  <si>
    <t>▲ 1.34</t>
  </si>
  <si>
    <t>▲ 4.44</t>
  </si>
  <si>
    <t>一般会計</t>
  </si>
  <si>
    <t>病院事業会計</t>
  </si>
  <si>
    <t>国民健康保険事業特別会計</t>
  </si>
  <si>
    <t>下水道事業特別会計</t>
  </si>
  <si>
    <t>介護保険事業特別会計</t>
  </si>
  <si>
    <t>渋谷土地区画整理事業特別会計</t>
  </si>
  <si>
    <t>後期高齢者医療事業特別会計</t>
  </si>
  <si>
    <t>その他会計（赤字）</t>
  </si>
  <si>
    <t>その他会計（黒字）</t>
  </si>
  <si>
    <t>-</t>
    <phoneticPr fontId="2"/>
  </si>
  <si>
    <t>-</t>
    <phoneticPr fontId="2"/>
  </si>
  <si>
    <t>-</t>
    <phoneticPr fontId="2"/>
  </si>
  <si>
    <t>広域大和斎場組合</t>
    <rPh sb="0" eb="2">
      <t>コウイキ</t>
    </rPh>
    <rPh sb="2" eb="4">
      <t>ヤマト</t>
    </rPh>
    <rPh sb="4" eb="6">
      <t>サイジョウ</t>
    </rPh>
    <rPh sb="6" eb="8">
      <t>クミアイ</t>
    </rPh>
    <phoneticPr fontId="2"/>
  </si>
  <si>
    <t>神奈川県後期高齢者医療広域連合（一般会計）</t>
    <rPh sb="0" eb="4">
      <t>カナガワケン</t>
    </rPh>
    <rPh sb="4" eb="6">
      <t>コウキ</t>
    </rPh>
    <rPh sb="6" eb="9">
      <t>コウレイシャ</t>
    </rPh>
    <rPh sb="9" eb="11">
      <t>イリョウ</t>
    </rPh>
    <rPh sb="11" eb="13">
      <t>コウイキ</t>
    </rPh>
    <rPh sb="13" eb="15">
      <t>レンゴウ</t>
    </rPh>
    <rPh sb="16" eb="18">
      <t>イッパン</t>
    </rPh>
    <rPh sb="18" eb="20">
      <t>カイケイ</t>
    </rPh>
    <phoneticPr fontId="2"/>
  </si>
  <si>
    <t>神奈川県後期高齢者医療広域連合（特別会計）</t>
    <rPh sb="0" eb="4">
      <t>カナガワケン</t>
    </rPh>
    <rPh sb="4" eb="6">
      <t>コウキ</t>
    </rPh>
    <rPh sb="6" eb="9">
      <t>コウレイシャ</t>
    </rPh>
    <rPh sb="9" eb="11">
      <t>イリョウ</t>
    </rPh>
    <rPh sb="11" eb="13">
      <t>コウイキ</t>
    </rPh>
    <rPh sb="13" eb="15">
      <t>レンゴウ</t>
    </rPh>
    <rPh sb="16" eb="18">
      <t>トクベツ</t>
    </rPh>
    <rPh sb="18" eb="20">
      <t>カイケイ</t>
    </rPh>
    <phoneticPr fontId="2"/>
  </si>
  <si>
    <t>○</t>
    <phoneticPr fontId="2"/>
  </si>
  <si>
    <t>大和市土地開発公社</t>
    <rPh sb="0" eb="3">
      <t>ヤマトシ</t>
    </rPh>
    <rPh sb="3" eb="5">
      <t>トチ</t>
    </rPh>
    <rPh sb="5" eb="7">
      <t>カイハツ</t>
    </rPh>
    <rPh sb="7" eb="9">
      <t>コウシャ</t>
    </rPh>
    <phoneticPr fontId="2"/>
  </si>
  <si>
    <t>-</t>
    <phoneticPr fontId="2"/>
  </si>
  <si>
    <t>（公財）大和市スポーツ・よか・みどり財団</t>
    <rPh sb="1" eb="2">
      <t>オオヤケ</t>
    </rPh>
    <rPh sb="2" eb="3">
      <t>ザイ</t>
    </rPh>
    <rPh sb="4" eb="7">
      <t>ヤマトシ</t>
    </rPh>
    <rPh sb="18" eb="20">
      <t>ザイダン</t>
    </rPh>
    <phoneticPr fontId="2"/>
  </si>
  <si>
    <t>（公財）大和市国際化協会</t>
    <rPh sb="1" eb="2">
      <t>オオヤケ</t>
    </rPh>
    <rPh sb="2" eb="3">
      <t>ザイ</t>
    </rPh>
    <rPh sb="4" eb="7">
      <t>ヤマトシ</t>
    </rPh>
    <rPh sb="7" eb="10">
      <t>コクサイカ</t>
    </rPh>
    <rPh sb="10" eb="12">
      <t>キョウカイ</t>
    </rPh>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</si>
  <si>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</si>
  <si>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</si>
  <si>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</si>
  <si>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</si>
  <si>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</si>
  <si>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</si>
  <si>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</si>
  <si>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</si>
  <si>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</si>
  <si>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</si>
  <si>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</si>
  <si>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</si>
  <si>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</si>
  <si>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</si>
  <si>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将来負担比率は、平成25年度までは一般会計等に係る地方債現在高、公営企業債等繰入見込額など将来負担額が減少したことにより減少傾向にあったが、平成26年度以降は、大和駅東側第４地区市街地再開発事業債などにより一般会計等に係る地方債の現在高が増加し、将来負担額が増加したことにより、将来負担比率は増加に転じている。また、実質公債費比率は、元利償還金等の合計額が年々減少していることなどから、分子が減少傾向にある。分母についても、標準財政規模に算入する標準税収入額が増額傾向にあるから、実質公債費比率は、減少が続いている。
しかし、平成26年度以降、地方債の現在高が増加し将来負担比率が増加に転じた要因となっている大和駅東側第４地区市街地再開発事業債について、据置期間にあり元金の償還をしていないため、実質公債費比率への影響は現れていな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</si>
</sst>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36765</c:v>
                </c:pt>
                <c:pt idx="1">
                  <c:v>39052</c:v>
                </c:pt>
                <c:pt idx="2">
                  <c:v>41235</c:v>
                </c:pt>
                <c:pt idx="3">
                  <c:v>41862</c:v>
                </c:pt>
                <c:pt idx="4">
                  <c:v>43554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20760</c:v>
                </c:pt>
                <c:pt idx="1">
                  <c:v>20530</c:v>
                </c:pt>
                <c:pt idx="2">
                  <c:v>29831</c:v>
                </c:pt>
                <c:pt idx="3">
                  <c:v>61242</c:v>
                </c:pt>
                <c:pt idx="4">
                  <c:v>60535</c:v>
                </c:pt>
              </c:numCache>
            </c:numRef>
          </c:val>
          <c:smooth val="0"/>
        </c:ser>
        <c:dLbls>
          <c:showLegendKey val="0"/>
          <c:showVal val="0"/>
          <c:showCatName val="0"/>
          <c:showSerName val="0"/>
          <c:showPercent val="0"/>
          <c:showBubbleSize val="0"/>
        </c:dLbls>
        <c:marker val="1"/>
        <c:smooth val="0"/>
        <c:axId val="494646056"/>
        <c:axId val="499214568"/>
      </c:lineChart>
      <c:catAx>
        <c:axId val="49464605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99214568"/>
        <c:crosses val="autoZero"/>
        <c:auto val="1"/>
        <c:lblAlgn val="ctr"/>
        <c:lblOffset val="100"/>
        <c:tickLblSkip val="1"/>
        <c:tickMarkSkip val="1"/>
        <c:noMultiLvlLbl val="0"/>
      </c:catAx>
      <c:valAx>
        <c:axId val="49921456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946460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6.85</c:v>
                </c:pt>
                <c:pt idx="1">
                  <c:v>5.24</c:v>
                </c:pt>
                <c:pt idx="2">
                  <c:v>5.24</c:v>
                </c:pt>
                <c:pt idx="3">
                  <c:v>8.07</c:v>
                </c:pt>
                <c:pt idx="4">
                  <c:v>7.26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13.14</c:v>
                </c:pt>
                <c:pt idx="1">
                  <c:v>14.78</c:v>
                </c:pt>
                <c:pt idx="2">
                  <c:v>16.79</c:v>
                </c:pt>
                <c:pt idx="3">
                  <c:v>14.73</c:v>
                </c:pt>
                <c:pt idx="4">
                  <c:v>14.6</c:v>
                </c:pt>
              </c:numCache>
            </c:numRef>
          </c:val>
        </c:ser>
        <c:dLbls>
          <c:showLegendKey val="0"/>
          <c:showVal val="0"/>
          <c:showCatName val="0"/>
          <c:showSerName val="0"/>
          <c:showPercent val="0"/>
          <c:showBubbleSize val="0"/>
        </c:dLbls>
        <c:gapWidth val="250"/>
        <c:overlap val="100"/>
        <c:axId val="227234320"/>
        <c:axId val="5035453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-1.05</c:v>
                </c:pt>
                <c:pt idx="1">
                  <c:v>-3.08</c:v>
                </c:pt>
                <c:pt idx="2">
                  <c:v>0.09</c:v>
                </c:pt>
                <c:pt idx="3">
                  <c:v>-1.34</c:v>
                </c:pt>
                <c:pt idx="4">
                  <c:v>-4.4400000000000004</c:v>
                </c:pt>
              </c:numCache>
            </c:numRef>
          </c:val>
          <c:smooth val="0"/>
        </c:ser>
        <c:dLbls>
          <c:showLegendKey val="0"/>
          <c:showVal val="0"/>
          <c:showCatName val="0"/>
          <c:showSerName val="0"/>
          <c:showPercent val="0"/>
          <c:showBubbleSize val="0"/>
        </c:dLbls>
        <c:marker val="1"/>
        <c:smooth val="0"/>
        <c:axId val="227234320"/>
        <c:axId val="503545328"/>
      </c:lineChart>
      <c:catAx>
        <c:axId val="227234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03545328"/>
        <c:crosses val="autoZero"/>
        <c:auto val="1"/>
        <c:lblAlgn val="ctr"/>
        <c:lblOffset val="100"/>
        <c:tickLblSkip val="1"/>
        <c:tickMarkSkip val="1"/>
        <c:noMultiLvlLbl val="0"/>
      </c:catAx>
      <c:valAx>
        <c:axId val="503545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234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0.09</c:v>
                </c:pt>
                <c:pt idx="2">
                  <c:v>#N/A</c:v>
                </c:pt>
                <c:pt idx="3">
                  <c:v>0.12</c:v>
                </c:pt>
                <c:pt idx="4">
                  <c:v>#N/A</c:v>
                </c:pt>
                <c:pt idx="5">
                  <c:v>0.13</c:v>
                </c:pt>
                <c:pt idx="6">
                  <c:v>#N/A</c:v>
                </c:pt>
                <c:pt idx="7">
                  <c:v>0.16</c:v>
                </c:pt>
                <c:pt idx="8">
                  <c:v>#N/A</c:v>
                </c:pt>
                <c:pt idx="9">
                  <c:v>0.18</c:v>
                </c:pt>
              </c:numCache>
            </c:numRef>
          </c:val>
        </c:ser>
        <c:ser>
          <c:idx val="4"/>
          <c:order val="4"/>
          <c:tx>
            <c:strRef>
              <c:f>データシート!$A$31</c:f>
              <c:strCache>
                <c:ptCount val="1"/>
                <c:pt idx="0">
                  <c:v>渋谷土地区画整理事業特別会計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0.44</c:v>
                </c:pt>
                <c:pt idx="2">
                  <c:v>#N/A</c:v>
                </c:pt>
                <c:pt idx="3">
                  <c:v>0.37</c:v>
                </c:pt>
                <c:pt idx="4">
                  <c:v>#N/A</c:v>
                </c:pt>
                <c:pt idx="5">
                  <c:v>0.47</c:v>
                </c:pt>
                <c:pt idx="6">
                  <c:v>#N/A</c:v>
                </c:pt>
                <c:pt idx="7">
                  <c:v>0.27</c:v>
                </c:pt>
                <c:pt idx="8">
                  <c:v>#N/A</c:v>
                </c:pt>
                <c:pt idx="9">
                  <c:v>0.2</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0.11</c:v>
                </c:pt>
                <c:pt idx="2">
                  <c:v>#N/A</c:v>
                </c:pt>
                <c:pt idx="3">
                  <c:v>0.32</c:v>
                </c:pt>
                <c:pt idx="4">
                  <c:v>#N/A</c:v>
                </c:pt>
                <c:pt idx="5">
                  <c:v>0.43</c:v>
                </c:pt>
                <c:pt idx="6">
                  <c:v>#N/A</c:v>
                </c:pt>
                <c:pt idx="7">
                  <c:v>0.54</c:v>
                </c:pt>
                <c:pt idx="8">
                  <c:v>#N/A</c:v>
                </c:pt>
                <c:pt idx="9">
                  <c:v>0.28999999999999998</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0.1</c:v>
                </c:pt>
                <c:pt idx="2">
                  <c:v>#N/A</c:v>
                </c:pt>
                <c:pt idx="3">
                  <c:v>0.17</c:v>
                </c:pt>
                <c:pt idx="4">
                  <c:v>#N/A</c:v>
                </c:pt>
                <c:pt idx="5">
                  <c:v>0.38</c:v>
                </c:pt>
                <c:pt idx="6">
                  <c:v>#N/A</c:v>
                </c:pt>
                <c:pt idx="7">
                  <c:v>0.36</c:v>
                </c:pt>
                <c:pt idx="8">
                  <c:v>#N/A</c:v>
                </c:pt>
                <c:pt idx="9">
                  <c:v>0.4</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2.23</c:v>
                </c:pt>
                <c:pt idx="2">
                  <c:v>#N/A</c:v>
                </c:pt>
                <c:pt idx="3">
                  <c:v>2.02</c:v>
                </c:pt>
                <c:pt idx="4">
                  <c:v>#N/A</c:v>
                </c:pt>
                <c:pt idx="5">
                  <c:v>1.98</c:v>
                </c:pt>
                <c:pt idx="6">
                  <c:v>#N/A</c:v>
                </c:pt>
                <c:pt idx="7">
                  <c:v>1.24</c:v>
                </c:pt>
                <c:pt idx="8">
                  <c:v>#N/A</c:v>
                </c:pt>
                <c:pt idx="9">
                  <c:v>1.73</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4.92</c:v>
                </c:pt>
                <c:pt idx="2">
                  <c:v>#N/A</c:v>
                </c:pt>
                <c:pt idx="3">
                  <c:v>6.53</c:v>
                </c:pt>
                <c:pt idx="4">
                  <c:v>#N/A</c:v>
                </c:pt>
                <c:pt idx="5">
                  <c:v>6.86</c:v>
                </c:pt>
                <c:pt idx="6">
                  <c:v>#N/A</c:v>
                </c:pt>
                <c:pt idx="7">
                  <c:v>7.63</c:v>
                </c:pt>
                <c:pt idx="8">
                  <c:v>#N/A</c:v>
                </c:pt>
                <c:pt idx="9">
                  <c:v>7.04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6.4</c:v>
                </c:pt>
                <c:pt idx="2">
                  <c:v>#N/A</c:v>
                </c:pt>
                <c:pt idx="3">
                  <c:v>4.8600000000000003</c:v>
                </c:pt>
                <c:pt idx="4">
                  <c:v>#N/A</c:v>
                </c:pt>
                <c:pt idx="5">
                  <c:v>4.75</c:v>
                </c:pt>
                <c:pt idx="6">
                  <c:v>#N/A</c:v>
                </c:pt>
                <c:pt idx="7">
                  <c:v>7.79</c:v>
                </c:pt>
                <c:pt idx="8">
                  <c:v>#N/A</c:v>
                </c:pt>
                <c:pt idx="9">
                  <c:v>7.05</c:v>
                </c:pt>
              </c:numCache>
            </c:numRef>
          </c:val>
        </c:ser>
        <c:dLbls>
          <c:showLegendKey val="0"/>
          <c:showVal val="0"/>
          <c:showCatName val="0"/>
          <c:showSerName val="0"/>
          <c:showPercent val="0"/>
          <c:showBubbleSize val="0"/>
        </c:dLbls>
        <c:gapWidth val="150"/>
        <c:overlap val="100"/>
        <c:axId val="506641984"/>
        <c:axId val="225444888"/>
      </c:barChart>
      <c:catAx>
        <c:axId val="506641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5444888"/>
        <c:crosses val="autoZero"/>
        <c:auto val="1"/>
        <c:lblAlgn val="ctr"/>
        <c:lblOffset val="100"/>
        <c:tickLblSkip val="1"/>
        <c:tickMarkSkip val="1"/>
        <c:noMultiLvlLbl val="0"/>
      </c:catAx>
      <c:valAx>
        <c:axId val="2254448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066419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6183</c:v>
                </c:pt>
                <c:pt idx="5">
                  <c:v>6039</c:v>
                </c:pt>
                <c:pt idx="8">
                  <c:v>6254</c:v>
                </c:pt>
                <c:pt idx="11">
                  <c:v>6408</c:v>
                </c:pt>
                <c:pt idx="14">
                  <c:v>5956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446</c:v>
                </c:pt>
                <c:pt idx="3">
                  <c:v>382</c:v>
                </c:pt>
                <c:pt idx="6">
                  <c:v>417</c:v>
                </c:pt>
                <c:pt idx="9">
                  <c:v>71</c:v>
                </c:pt>
                <c:pt idx="12">
                  <c:v>73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7</c:v>
                </c:pt>
                <c:pt idx="3">
                  <c:v>7</c:v>
                </c:pt>
                <c:pt idx="6">
                  <c:v>7</c:v>
                </c:pt>
                <c:pt idx="9">
                  <c:v>4</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2402</c:v>
                </c:pt>
                <c:pt idx="3">
                  <c:v>2099</c:v>
                </c:pt>
                <c:pt idx="6">
                  <c:v>1986</c:v>
                </c:pt>
                <c:pt idx="9">
                  <c:v>2006</c:v>
                </c:pt>
                <c:pt idx="12">
                  <c:v>2006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50</c:v>
                </c:pt>
                <c:pt idx="3">
                  <c:v>49</c:v>
                </c:pt>
                <c:pt idx="6">
                  <c:v>47</c:v>
                </c:pt>
                <c:pt idx="9">
                  <c:v>49</c:v>
                </c:pt>
                <c:pt idx="12">
                  <c:v>53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4505</c:v>
                </c:pt>
                <c:pt idx="3">
                  <c:v>4584</c:v>
                </c:pt>
                <c:pt idx="6">
                  <c:v>4651</c:v>
                </c:pt>
                <c:pt idx="9">
                  <c:v>4506</c:v>
                </c:pt>
                <c:pt idx="12">
                  <c:v>4197</c:v>
                </c:pt>
              </c:numCache>
            </c:numRef>
          </c:val>
        </c:ser>
        <c:dLbls>
          <c:showLegendKey val="0"/>
          <c:showVal val="0"/>
          <c:showCatName val="0"/>
          <c:showSerName val="0"/>
          <c:showPercent val="0"/>
          <c:showBubbleSize val="0"/>
        </c:dLbls>
        <c:gapWidth val="100"/>
        <c:overlap val="100"/>
        <c:axId val="225447240"/>
        <c:axId val="2254476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1227</c:v>
                </c:pt>
                <c:pt idx="2">
                  <c:v>#N/A</c:v>
                </c:pt>
                <c:pt idx="3">
                  <c:v>#N/A</c:v>
                </c:pt>
                <c:pt idx="4">
                  <c:v>1082</c:v>
                </c:pt>
                <c:pt idx="5">
                  <c:v>#N/A</c:v>
                </c:pt>
                <c:pt idx="6">
                  <c:v>#N/A</c:v>
                </c:pt>
                <c:pt idx="7">
                  <c:v>854</c:v>
                </c:pt>
                <c:pt idx="8">
                  <c:v>#N/A</c:v>
                </c:pt>
                <c:pt idx="9">
                  <c:v>#N/A</c:v>
                </c:pt>
                <c:pt idx="10">
                  <c:v>228</c:v>
                </c:pt>
                <c:pt idx="11">
                  <c:v>#N/A</c:v>
                </c:pt>
                <c:pt idx="12">
                  <c:v>#N/A</c:v>
                </c:pt>
                <c:pt idx="13">
                  <c:v>373</c:v>
                </c:pt>
                <c:pt idx="14">
                  <c:v>#N/A</c:v>
                </c:pt>
              </c:numCache>
            </c:numRef>
          </c:val>
          <c:smooth val="0"/>
        </c:ser>
        <c:dLbls>
          <c:showLegendKey val="0"/>
          <c:showVal val="0"/>
          <c:showCatName val="0"/>
          <c:showSerName val="0"/>
          <c:showPercent val="0"/>
          <c:showBubbleSize val="0"/>
        </c:dLbls>
        <c:marker val="1"/>
        <c:smooth val="0"/>
        <c:axId val="225447240"/>
        <c:axId val="225447632"/>
      </c:lineChart>
      <c:catAx>
        <c:axId val="225447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5447632"/>
        <c:crosses val="autoZero"/>
        <c:auto val="1"/>
        <c:lblAlgn val="ctr"/>
        <c:lblOffset val="100"/>
        <c:tickLblSkip val="1"/>
        <c:tickMarkSkip val="1"/>
        <c:noMultiLvlLbl val="0"/>
      </c:catAx>
      <c:valAx>
        <c:axId val="2254476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5447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46877</c:v>
                </c:pt>
                <c:pt idx="5">
                  <c:v>46600</c:v>
                </c:pt>
                <c:pt idx="8">
                  <c:v>46275</c:v>
                </c:pt>
                <c:pt idx="11">
                  <c:v>45752</c:v>
                </c:pt>
                <c:pt idx="14">
                  <c:v>45092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16640</c:v>
                </c:pt>
                <c:pt idx="5">
                  <c:v>16670</c:v>
                </c:pt>
                <c:pt idx="8">
                  <c:v>16984</c:v>
                </c:pt>
                <c:pt idx="11">
                  <c:v>16756</c:v>
                </c:pt>
                <c:pt idx="14">
                  <c:v>16886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10793</c:v>
                </c:pt>
                <c:pt idx="5">
                  <c:v>11257</c:v>
                </c:pt>
                <c:pt idx="8">
                  <c:v>12665</c:v>
                </c:pt>
                <c:pt idx="11">
                  <c:v>10361</c:v>
                </c:pt>
                <c:pt idx="14">
                  <c:v>10506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65</c:v>
                </c:pt>
                <c:pt idx="3">
                  <c:v>34</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12290</c:v>
                </c:pt>
                <c:pt idx="3">
                  <c:v>11937</c:v>
                </c:pt>
                <c:pt idx="6">
                  <c:v>11448</c:v>
                </c:pt>
                <c:pt idx="9">
                  <c:v>9986</c:v>
                </c:pt>
                <c:pt idx="12">
                  <c:v>9015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17</c:v>
                </c:pt>
                <c:pt idx="3">
                  <c:v>10</c:v>
                </c:pt>
                <c:pt idx="6">
                  <c:v>4</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25382</c:v>
                </c:pt>
                <c:pt idx="3">
                  <c:v>23369</c:v>
                </c:pt>
                <c:pt idx="6">
                  <c:v>21865</c:v>
                </c:pt>
                <c:pt idx="9">
                  <c:v>20025</c:v>
                </c:pt>
                <c:pt idx="12">
                  <c:v>18960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2751</c:v>
                </c:pt>
                <c:pt idx="3">
                  <c:v>2005</c:v>
                </c:pt>
                <c:pt idx="6">
                  <c:v>1945</c:v>
                </c:pt>
                <c:pt idx="9">
                  <c:v>1436</c:v>
                </c:pt>
                <c:pt idx="12">
                  <c:v>1402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46171</c:v>
                </c:pt>
                <c:pt idx="3">
                  <c:v>44415</c:v>
                </c:pt>
                <c:pt idx="6">
                  <c:v>44126</c:v>
                </c:pt>
                <c:pt idx="9">
                  <c:v>47814</c:v>
                </c:pt>
                <c:pt idx="12">
                  <c:v>52187</c:v>
                </c:pt>
              </c:numCache>
            </c:numRef>
          </c:val>
        </c:ser>
        <c:dLbls>
          <c:showLegendKey val="0"/>
          <c:showVal val="0"/>
          <c:showCatName val="0"/>
          <c:showSerName val="0"/>
          <c:showPercent val="0"/>
          <c:showBubbleSize val="0"/>
        </c:dLbls>
        <c:gapWidth val="100"/>
        <c:overlap val="100"/>
        <c:axId val="506541296"/>
        <c:axId val="5065416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12365</c:v>
                </c:pt>
                <c:pt idx="2">
                  <c:v>#N/A</c:v>
                </c:pt>
                <c:pt idx="3">
                  <c:v>#N/A</c:v>
                </c:pt>
                <c:pt idx="4">
                  <c:v>7245</c:v>
                </c:pt>
                <c:pt idx="5">
                  <c:v>#N/A</c:v>
                </c:pt>
                <c:pt idx="6">
                  <c:v>#N/A</c:v>
                </c:pt>
                <c:pt idx="7">
                  <c:v>3464</c:v>
                </c:pt>
                <c:pt idx="8">
                  <c:v>#N/A</c:v>
                </c:pt>
                <c:pt idx="9">
                  <c:v>#N/A</c:v>
                </c:pt>
                <c:pt idx="10">
                  <c:v>6391</c:v>
                </c:pt>
                <c:pt idx="11">
                  <c:v>#N/A</c:v>
                </c:pt>
                <c:pt idx="12">
                  <c:v>#N/A</c:v>
                </c:pt>
                <c:pt idx="13">
                  <c:v>9080</c:v>
                </c:pt>
                <c:pt idx="14">
                  <c:v>#N/A</c:v>
                </c:pt>
              </c:numCache>
            </c:numRef>
          </c:val>
          <c:smooth val="0"/>
        </c:ser>
        <c:dLbls>
          <c:showLegendKey val="0"/>
          <c:showVal val="0"/>
          <c:showCatName val="0"/>
          <c:showSerName val="0"/>
          <c:showPercent val="0"/>
          <c:showBubbleSize val="0"/>
        </c:dLbls>
        <c:marker val="1"/>
        <c:smooth val="0"/>
        <c:axId val="506541296"/>
        <c:axId val="506541688"/>
      </c:lineChart>
      <c:catAx>
        <c:axId val="506541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06541688"/>
        <c:crosses val="autoZero"/>
        <c:auto val="1"/>
        <c:lblAlgn val="ctr"/>
        <c:lblOffset val="100"/>
        <c:tickLblSkip val="1"/>
        <c:tickMarkSkip val="1"/>
        <c:noMultiLvlLbl val="0"/>
      </c:catAx>
      <c:valAx>
        <c:axId val="506541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06541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{F659767D-6AEC-4AA1-AFDB-02DB30FCF579}</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{8F741D63-10DF-417F-A288-21677CB77EDF}</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{7C8226FB-310D-462A-9DAA-375C003A2F73}</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{C29E5FDB-5D97-4000-AA79-0C50DE919262}</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{BE0A0F12-3D0E-41F9-90CF-69FC352C22AD}</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{C9663047-9914-4CF6-AAE7-204BD8C39A28}</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{DC9CAE43-569B-47BC-A0DF-EFCFB25A5B93}</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{8C852B80-EA62-415B-B00D-CB3BA39B54E1}</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{CB401CA2-B8A1-4F0E-9585-FD670E25C9B4}</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{E7C12931-E146-4C27-932E-E467A5922BC7}</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225446848"/>
        <c:axId val="225446456"/>
      </c:scatterChart>
      <c:valAx>
        <c:axId val="22544684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25446456"/>
        <c:crosses val="autoZero"/>
        <c:crossBetween val="midCat"/>
      </c:valAx>
      <c:valAx>
        <c:axId val="225446456"/>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2544684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{79374A6A-ACF9-4AD4-8C34-34206DE48AD8}</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{E6E34683-11D1-4EC9-877F-6C12EAA8D35C}</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{EA27DF45-F314-4B07-9571-4A45B03CC69D}</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{DC9F32D3-FB21-480B-A140-BEEB2663CA95}</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{E784BD12-DE4C-4319-B40F-E2D2DA8E2563}</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4.0999999999999996</c:v>
                </c:pt>
                <c:pt idx="1">
                  <c:v>3.5</c:v>
                </c:pt>
                <c:pt idx="2">
                  <c:v>3</c:v>
                </c:pt>
                <c:pt idx="3">
                  <c:v>2</c:v>
                </c:pt>
                <c:pt idx="4">
                  <c:v>1.3</c:v>
                </c:pt>
              </c:numCache>
            </c:numRef>
          </c:xVal>
          <c:yVal>
            <c:numRef>
              <c:f>公会計指標分析・財政指標組合せ分析表!$K$73:$O$73</c:f>
              <c:numCache>
                <c:formatCode>#,##0.0;"▲ "#,##0.0</c:formatCode>
                <c:ptCount val="5"/>
                <c:pt idx="0">
                  <c:v>35.799999999999997</c:v>
                </c:pt>
                <c:pt idx="1">
                  <c:v>20.7</c:v>
                </c:pt>
                <c:pt idx="2">
                  <c:v>9.6999999999999993</c:v>
                </c:pt>
                <c:pt idx="3">
                  <c:v>18</c:v>
                </c:pt>
                <c:pt idx="4">
                  <c:v>25.1</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{476D64D0-E97A-407E-9299-00B5D32ABFB7}</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{929D0488-A9A0-4B28-9096-22E01653152F}</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{1C77965D-0D39-42F7-B352-D3D719289D94}</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{9E89CC5D-B600-43A7-BC29-6B469D0C8429}</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{F5A01D6C-ECEF-4F57-A9AF-AD96C88FB6D2}</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8.6</c:v>
                </c:pt>
                <c:pt idx="1">
                  <c:v>8.3000000000000007</c:v>
                </c:pt>
                <c:pt idx="2">
                  <c:v>7.7</c:v>
                </c:pt>
                <c:pt idx="3">
                  <c:v>7.1</c:v>
                </c:pt>
                <c:pt idx="4">
                  <c:v>6.3</c:v>
                </c:pt>
              </c:numCache>
            </c:numRef>
          </c:xVal>
          <c:yVal>
            <c:numRef>
              <c:f>公会計指標分析・財政指標組合せ分析表!$K$77:$O$77</c:f>
              <c:numCache>
                <c:formatCode>#,##0.0;"▲ "#,##0.0</c:formatCode>
                <c:ptCount val="5"/>
                <c:pt idx="0">
                  <c:v>62.5</c:v>
                </c:pt>
                <c:pt idx="1">
                  <c:v>57.8</c:v>
                </c:pt>
                <c:pt idx="2">
                  <c:v>49.8</c:v>
                </c:pt>
                <c:pt idx="3">
                  <c:v>45.1</c:v>
                </c:pt>
                <c:pt idx="4">
                  <c:v>37.4</c:v>
                </c:pt>
              </c:numCache>
            </c:numRef>
          </c:yVal>
          <c:smooth val="0"/>
        </c:ser>
        <c:dLbls>
          <c:showLegendKey val="0"/>
          <c:showVal val="0"/>
          <c:showCatName val="0"/>
          <c:showSerName val="0"/>
          <c:showPercent val="0"/>
          <c:showBubbleSize val="0"/>
        </c:dLbls>
        <c:axId val="225448416"/>
        <c:axId val="225445672"/>
      </c:scatterChart>
      <c:valAx>
        <c:axId val="225448416"/>
        <c:scaling>
          <c:orientation val="minMax"/>
          <c:max val="9.2999999999999989"/>
          <c:min val="0.8"/>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25445672"/>
        <c:crosses val="autoZero"/>
        <c:crossBetween val="midCat"/>
      </c:valAx>
      <c:valAx>
        <c:axId val="225445672"/>
        <c:scaling>
          <c:orientation val="minMax"/>
          <c:max val="72"/>
          <c:min val="3"/>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25448416"/>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神奈川県大和市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元利償還金等の合計額が年々減少しているとともに、算入公債費等が増加しているため、実質公債費比率の分子も減少し続けている</a:t>
          </a:r>
          <a:r>
            <a:rPr lang="ja-JP" altLang="en-US" sz="1100" b="0" i="0" baseline="0">
              <a:solidFill>
                <a:schemeClr val="dk1"/>
              </a:solidFill>
              <a:effectLst/>
              <a:latin typeface="+mn-lt"/>
              <a:ea typeface="+mn-ea"/>
              <a:cs typeface="+mn-cs"/>
            </a:rPr>
            <a:t>が、</a:t>
          </a:r>
          <a:r>
            <a:rPr lang="ja-JP" altLang="ja-JP" sz="1100" b="0">
              <a:solidFill>
                <a:schemeClr val="dk1"/>
              </a:solidFill>
              <a:effectLst/>
              <a:latin typeface="+mn-lt"/>
              <a:ea typeface="+mn-ea"/>
              <a:cs typeface="+mn-cs"/>
            </a:rPr>
            <a:t>平成</a:t>
          </a:r>
          <a:r>
            <a:rPr lang="en-US" altLang="ja-JP" sz="1100" b="0">
              <a:solidFill>
                <a:schemeClr val="dk1"/>
              </a:solidFill>
              <a:effectLst/>
              <a:latin typeface="+mn-lt"/>
              <a:ea typeface="+mn-ea"/>
              <a:cs typeface="+mn-cs"/>
            </a:rPr>
            <a:t>27</a:t>
          </a:r>
          <a:r>
            <a:rPr lang="ja-JP" altLang="ja-JP" sz="1100" b="0">
              <a:solidFill>
                <a:schemeClr val="dk1"/>
              </a:solidFill>
              <a:effectLst/>
              <a:latin typeface="+mn-lt"/>
              <a:ea typeface="+mn-ea"/>
              <a:cs typeface="+mn-cs"/>
            </a:rPr>
            <a:t>年度の実質公債費比率の分子は、約</a:t>
          </a:r>
          <a:r>
            <a:rPr lang="en-US" altLang="ja-JP" sz="1100" b="0">
              <a:solidFill>
                <a:schemeClr val="dk1"/>
              </a:solidFill>
              <a:effectLst/>
              <a:latin typeface="+mn-lt"/>
              <a:ea typeface="+mn-ea"/>
              <a:cs typeface="+mn-cs"/>
            </a:rPr>
            <a:t>1.4</a:t>
          </a:r>
          <a:r>
            <a:rPr lang="ja-JP" altLang="ja-JP" sz="1100" b="0">
              <a:solidFill>
                <a:schemeClr val="dk1"/>
              </a:solidFill>
              <a:effectLst/>
              <a:latin typeface="+mn-lt"/>
              <a:ea typeface="+mn-ea"/>
              <a:cs typeface="+mn-cs"/>
            </a:rPr>
            <a:t>億円増額となった。</a:t>
          </a:r>
          <a:r>
            <a:rPr lang="ja-JP" altLang="en-US" sz="1100" b="0">
              <a:solidFill>
                <a:schemeClr val="dk1"/>
              </a:solidFill>
              <a:effectLst/>
              <a:latin typeface="+mn-lt"/>
              <a:ea typeface="+mn-ea"/>
              <a:cs typeface="+mn-cs"/>
            </a:rPr>
            <a:t>これは、</a:t>
          </a:r>
          <a:r>
            <a:rPr lang="ja-JP" altLang="ja-JP" sz="1100" b="0">
              <a:solidFill>
                <a:schemeClr val="dk1"/>
              </a:solidFill>
              <a:effectLst/>
              <a:latin typeface="+mn-lt"/>
              <a:ea typeface="+mn-ea"/>
              <a:cs typeface="+mn-cs"/>
            </a:rPr>
            <a:t>一般会計等の市債の元利償還金が前年度より</a:t>
          </a:r>
          <a:r>
            <a:rPr lang="en-US" altLang="ja-JP" sz="1100" b="0">
              <a:solidFill>
                <a:schemeClr val="dk1"/>
              </a:solidFill>
              <a:effectLst/>
              <a:latin typeface="+mn-lt"/>
              <a:ea typeface="+mn-ea"/>
              <a:cs typeface="+mn-cs"/>
            </a:rPr>
            <a:t>3.1</a:t>
          </a:r>
          <a:r>
            <a:rPr lang="ja-JP" altLang="ja-JP" sz="1100" b="0">
              <a:solidFill>
                <a:schemeClr val="dk1"/>
              </a:solidFill>
              <a:effectLst/>
              <a:latin typeface="+mn-lt"/>
              <a:ea typeface="+mn-ea"/>
              <a:cs typeface="+mn-cs"/>
            </a:rPr>
            <a:t>億円減少したものの、元利償還金等から控除する基準財政需要額算入分の減税補てん債が</a:t>
          </a:r>
          <a:r>
            <a:rPr lang="en-US" altLang="ja-JP" sz="1100" b="0">
              <a:solidFill>
                <a:schemeClr val="dk1"/>
              </a:solidFill>
              <a:effectLst/>
              <a:latin typeface="+mn-lt"/>
              <a:ea typeface="+mn-ea"/>
              <a:cs typeface="+mn-cs"/>
            </a:rPr>
            <a:t>5.5</a:t>
          </a:r>
          <a:r>
            <a:rPr lang="ja-JP" altLang="ja-JP" sz="1100" b="0">
              <a:solidFill>
                <a:schemeClr val="dk1"/>
              </a:solidFill>
              <a:effectLst/>
              <a:latin typeface="+mn-lt"/>
              <a:ea typeface="+mn-ea"/>
              <a:cs typeface="+mn-cs"/>
            </a:rPr>
            <a:t>億円減少した</a:t>
          </a:r>
          <a:r>
            <a:rPr lang="ja-JP" altLang="en-US" sz="1100" b="0">
              <a:solidFill>
                <a:schemeClr val="dk1"/>
              </a:solidFill>
              <a:effectLst/>
              <a:latin typeface="+mn-lt"/>
              <a:ea typeface="+mn-ea"/>
              <a:cs typeface="+mn-cs"/>
            </a:rPr>
            <a:t>ことによるものである。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神奈川県大和市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債務負担行為に基づく支出予定額、公営企業債等繰入見込額、退職手当支給基準の改定や勤続期間が長い職員の割合の低下により退職手当負担見込額など</a:t>
          </a:r>
          <a:r>
            <a:rPr lang="ja-JP" altLang="en-US" sz="1100" b="0" i="0" baseline="0">
              <a:solidFill>
                <a:schemeClr val="dk1"/>
              </a:solidFill>
              <a:effectLst/>
              <a:latin typeface="+mn-lt"/>
              <a:ea typeface="+mn-ea"/>
              <a:cs typeface="+mn-cs"/>
            </a:rPr>
            <a:t>将来負担額が前年度に比べ減少</a:t>
          </a:r>
          <a:r>
            <a:rPr lang="ja-JP" altLang="ja-JP" sz="1100" b="0" i="0" baseline="0">
              <a:solidFill>
                <a:schemeClr val="dk1"/>
              </a:solidFill>
              <a:effectLst/>
              <a:latin typeface="+mn-lt"/>
              <a:ea typeface="+mn-ea"/>
              <a:cs typeface="+mn-cs"/>
            </a:rPr>
            <a:t>し</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年度までは</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将来負担比率の分子は減少傾向にあった。</a:t>
          </a:r>
          <a:endParaRPr lang="ja-JP" altLang="ja-JP" sz="1400">
            <a:effectLst/>
          </a:endParaRPr>
        </a:p>
        <a:p>
          <a:pPr rtl="0"/>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年度は、一般会計等に係る地方債の現在高が増加するとともに、</a:t>
          </a:r>
          <a:r>
            <a:rPr lang="ja-JP" altLang="ja-JP" sz="1100" b="0" i="0" baseline="0">
              <a:solidFill>
                <a:schemeClr val="dk1"/>
              </a:solidFill>
              <a:effectLst/>
              <a:latin typeface="+mn-lt"/>
              <a:ea typeface="+mn-ea"/>
              <a:cs typeface="+mn-cs"/>
            </a:rPr>
            <a:t>財政調整基金（</a:t>
          </a:r>
          <a:r>
            <a:rPr lang="ja-JP" altLang="ja-JP" sz="1100">
              <a:solidFill>
                <a:schemeClr val="dk1"/>
              </a:solidFill>
              <a:effectLst/>
              <a:latin typeface="+mn-lt"/>
              <a:ea typeface="+mn-ea"/>
              <a:cs typeface="+mn-cs"/>
            </a:rPr>
            <a:t>前年対比</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8.1</a:t>
          </a:r>
          <a:r>
            <a:rPr lang="ja-JP" altLang="ja-JP" sz="1100" b="0" i="0" baseline="0">
              <a:solidFill>
                <a:schemeClr val="dk1"/>
              </a:solidFill>
              <a:effectLst/>
              <a:latin typeface="+mn-lt"/>
              <a:ea typeface="+mn-ea"/>
              <a:cs typeface="+mn-cs"/>
            </a:rPr>
            <a:t>億円）、まちづくり基金（</a:t>
          </a:r>
          <a:r>
            <a:rPr lang="ja-JP" altLang="ja-JP" sz="1100">
              <a:solidFill>
                <a:schemeClr val="dk1"/>
              </a:solidFill>
              <a:effectLst/>
              <a:latin typeface="+mn-lt"/>
              <a:ea typeface="+mn-ea"/>
              <a:cs typeface="+mn-cs"/>
            </a:rPr>
            <a:t>前年対比</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億円）等の減少により、充当可能基金が</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億円減少し、充当可能財源等が</a:t>
          </a:r>
          <a:r>
            <a:rPr lang="en-US" altLang="ja-JP" sz="1100" b="0" i="0" baseline="0">
              <a:solidFill>
                <a:schemeClr val="dk1"/>
              </a:solidFill>
              <a:effectLst/>
              <a:latin typeface="+mn-lt"/>
              <a:ea typeface="+mn-ea"/>
              <a:cs typeface="+mn-cs"/>
            </a:rPr>
            <a:t>30.6</a:t>
          </a:r>
          <a:r>
            <a:rPr lang="ja-JP" altLang="ja-JP" sz="1100" b="0" i="0" baseline="0">
              <a:solidFill>
                <a:schemeClr val="dk1"/>
              </a:solidFill>
              <a:effectLst/>
              <a:latin typeface="+mn-lt"/>
              <a:ea typeface="+mn-ea"/>
              <a:cs typeface="+mn-cs"/>
            </a:rPr>
            <a:t>億円減少し</a:t>
          </a:r>
          <a:r>
            <a:rPr lang="ja-JP" altLang="en-US" sz="1100" b="0" i="0" baseline="0">
              <a:solidFill>
                <a:schemeClr val="dk1"/>
              </a:solidFill>
              <a:effectLst/>
              <a:latin typeface="+mn-lt"/>
              <a:ea typeface="+mn-ea"/>
              <a:cs typeface="+mn-cs"/>
            </a:rPr>
            <a:t>たことにより、</a:t>
          </a:r>
          <a:r>
            <a:rPr lang="ja-JP" altLang="ja-JP" sz="1100" b="0" i="0" baseline="0">
              <a:solidFill>
                <a:schemeClr val="dk1"/>
              </a:solidFill>
              <a:effectLst/>
              <a:latin typeface="+mn-lt"/>
              <a:ea typeface="+mn-ea"/>
              <a:cs typeface="+mn-cs"/>
            </a:rPr>
            <a:t>分子</a:t>
          </a:r>
          <a:r>
            <a:rPr lang="ja-JP" altLang="en-US" sz="1100" b="0" i="0" baseline="0">
              <a:solidFill>
                <a:schemeClr val="dk1"/>
              </a:solidFill>
              <a:effectLst/>
              <a:latin typeface="+mn-lt"/>
              <a:ea typeface="+mn-ea"/>
              <a:cs typeface="+mn-cs"/>
            </a:rPr>
            <a:t>が増加に転じた。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年度も、</a:t>
          </a:r>
          <a:r>
            <a:rPr lang="ja-JP" altLang="ja-JP" sz="1100">
              <a:solidFill>
                <a:schemeClr val="dk1"/>
              </a:solidFill>
              <a:effectLst/>
              <a:latin typeface="+mn-lt"/>
              <a:ea typeface="+mn-ea"/>
              <a:cs typeface="+mn-cs"/>
            </a:rPr>
            <a:t>大和駅東側第４地区市街地再開発事業などにより一般会計等の市債残高が大幅に増加（対前年度</a:t>
          </a:r>
          <a:r>
            <a:rPr lang="en-US" altLang="ja-JP" sz="1100">
              <a:solidFill>
                <a:schemeClr val="dk1"/>
              </a:solidFill>
              <a:effectLst/>
              <a:latin typeface="+mn-lt"/>
              <a:ea typeface="+mn-ea"/>
              <a:cs typeface="+mn-cs"/>
            </a:rPr>
            <a:t>43.7</a:t>
          </a:r>
          <a:r>
            <a:rPr lang="ja-JP" altLang="ja-JP" sz="1100">
              <a:solidFill>
                <a:schemeClr val="dk1"/>
              </a:solidFill>
              <a:effectLst/>
              <a:latin typeface="+mn-lt"/>
              <a:ea typeface="+mn-ea"/>
              <a:cs typeface="+mn-cs"/>
            </a:rPr>
            <a:t>億円</a:t>
          </a:r>
          <a:r>
            <a:rPr lang="ja-JP" altLang="en-US" sz="1100">
              <a:solidFill>
                <a:schemeClr val="dk1"/>
              </a:solidFill>
              <a:effectLst/>
              <a:latin typeface="+mn-lt"/>
              <a:ea typeface="+mn-ea"/>
              <a:cs typeface="+mn-cs"/>
            </a:rPr>
            <a:t>増</a:t>
          </a:r>
          <a:r>
            <a:rPr lang="ja-JP" altLang="ja-JP" sz="1100">
              <a:solidFill>
                <a:schemeClr val="dk1"/>
              </a:solidFill>
              <a:effectLst/>
              <a:latin typeface="+mn-lt"/>
              <a:ea typeface="+mn-ea"/>
              <a:cs typeface="+mn-cs"/>
            </a:rPr>
            <a:t>）したことにより、前年度と比較して約</a:t>
          </a:r>
          <a:r>
            <a:rPr lang="en-US" altLang="ja-JP" sz="1100">
              <a:solidFill>
                <a:schemeClr val="dk1"/>
              </a:solidFill>
              <a:effectLst/>
              <a:latin typeface="+mn-lt"/>
              <a:ea typeface="+mn-ea"/>
              <a:cs typeface="+mn-cs"/>
            </a:rPr>
            <a:t>26.9</a:t>
          </a:r>
          <a:r>
            <a:rPr lang="ja-JP" altLang="ja-JP" sz="1100">
              <a:solidFill>
                <a:schemeClr val="dk1"/>
              </a:solidFill>
              <a:effectLst/>
              <a:latin typeface="+mn-lt"/>
              <a:ea typeface="+mn-ea"/>
              <a:cs typeface="+mn-cs"/>
            </a:rPr>
            <a:t>億円の増額となった。</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神奈川県大和市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234,627
228,779
27.09
79,512,239
76,431,822
2,930,142
40,356,281
51,992,860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
25.1</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神奈川県大和市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234,627
228,779
27.09
79,512,239
76,431,822
2,930,142
40,356,281
51,992,860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
25.1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神奈川県大和市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234,627
228,779
27.09
79,512,239
76,431,822
2,930,142
40,356,281
51,992,860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
25.1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神奈川県大和市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234,627
228,779
27.09
79,512,239
76,431,822
2,930,142
40,356,281
51,992,860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
25.1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0.91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年度の、単年度財政力指数は</a:t>
          </a:r>
          <a:r>
            <a:rPr lang="en-US" altLang="ja-JP" sz="1100">
              <a:solidFill>
                <a:schemeClr val="dk1"/>
              </a:solidFill>
              <a:effectLst/>
              <a:latin typeface="+mn-lt"/>
              <a:ea typeface="+mn-ea"/>
              <a:cs typeface="+mn-cs"/>
            </a:rPr>
            <a:t>0.965</a:t>
          </a:r>
          <a:r>
            <a:rPr lang="ja-JP" altLang="ja-JP" sz="1100">
              <a:solidFill>
                <a:schemeClr val="dk1"/>
              </a:solidFill>
              <a:effectLst/>
              <a:latin typeface="+mn-lt"/>
              <a:ea typeface="+mn-ea"/>
              <a:cs typeface="+mn-cs"/>
            </a:rPr>
            <a:t>と対前年度</a:t>
          </a:r>
          <a:r>
            <a:rPr lang="en-US" altLang="ja-JP" sz="1100">
              <a:solidFill>
                <a:schemeClr val="dk1"/>
              </a:solidFill>
              <a:effectLst/>
              <a:latin typeface="+mn-lt"/>
              <a:ea typeface="+mn-ea"/>
              <a:cs typeface="+mn-cs"/>
            </a:rPr>
            <a:t>0.003</a:t>
          </a:r>
          <a:r>
            <a:rPr lang="ja-JP" altLang="ja-JP" sz="1100">
              <a:solidFill>
                <a:schemeClr val="dk1"/>
              </a:solidFill>
              <a:effectLst/>
              <a:latin typeface="+mn-lt"/>
              <a:ea typeface="+mn-ea"/>
              <a:cs typeface="+mn-cs"/>
            </a:rPr>
            <a:t>ポイントの増となった。</a:t>
          </a:r>
          <a:r>
            <a:rPr lang="ja-JP" altLang="en-US" sz="1100">
              <a:solidFill>
                <a:schemeClr val="dk1"/>
              </a:solidFill>
              <a:effectLst/>
              <a:latin typeface="+mn-lt"/>
              <a:ea typeface="+mn-ea"/>
              <a:cs typeface="+mn-cs"/>
            </a:rPr>
            <a:t>分母</a:t>
          </a:r>
          <a:r>
            <a:rPr lang="ja-JP" altLang="ja-JP" sz="1100">
              <a:solidFill>
                <a:schemeClr val="dk1"/>
              </a:solidFill>
              <a:effectLst/>
              <a:latin typeface="+mn-lt"/>
              <a:ea typeface="+mn-ea"/>
              <a:cs typeface="+mn-cs"/>
            </a:rPr>
            <a:t>となる基準財政需要額が人口減少等特別対策事業費、臨時財政対策債元利償還金、生活保護費</a:t>
          </a:r>
          <a:r>
            <a:rPr lang="ja-JP" altLang="en-US" sz="1100">
              <a:solidFill>
                <a:schemeClr val="dk1"/>
              </a:solidFill>
              <a:effectLst/>
              <a:latin typeface="+mn-lt"/>
              <a:ea typeface="+mn-ea"/>
              <a:cs typeface="+mn-cs"/>
            </a:rPr>
            <a:t>など</a:t>
          </a:r>
          <a:r>
            <a:rPr lang="ja-JP" altLang="ja-JP" sz="1100">
              <a:solidFill>
                <a:schemeClr val="dk1"/>
              </a:solidFill>
              <a:effectLst/>
              <a:latin typeface="+mn-lt"/>
              <a:ea typeface="+mn-ea"/>
              <a:cs typeface="+mn-cs"/>
            </a:rPr>
            <a:t>の増加により</a:t>
          </a:r>
          <a:r>
            <a:rPr lang="en-US" altLang="ja-JP" sz="1100">
              <a:solidFill>
                <a:schemeClr val="dk1"/>
              </a:solidFill>
              <a:effectLst/>
              <a:latin typeface="+mn-lt"/>
              <a:ea typeface="+mn-ea"/>
              <a:cs typeface="+mn-cs"/>
            </a:rPr>
            <a:t>7.6</a:t>
          </a:r>
          <a:r>
            <a:rPr lang="ja-JP" altLang="ja-JP" sz="1100">
              <a:solidFill>
                <a:schemeClr val="dk1"/>
              </a:solidFill>
              <a:effectLst/>
              <a:latin typeface="+mn-lt"/>
              <a:ea typeface="+mn-ea"/>
              <a:cs typeface="+mn-cs"/>
            </a:rPr>
            <a:t>億円増加したが、それ以上に</a:t>
          </a:r>
          <a:r>
            <a:rPr lang="ja-JP" altLang="en-US" sz="1100">
              <a:solidFill>
                <a:schemeClr val="dk1"/>
              </a:solidFill>
              <a:effectLst/>
              <a:latin typeface="+mn-lt"/>
              <a:ea typeface="+mn-ea"/>
              <a:cs typeface="+mn-cs"/>
            </a:rPr>
            <a:t>分子</a:t>
          </a:r>
          <a:r>
            <a:rPr lang="ja-JP" altLang="ja-JP" sz="1100">
              <a:solidFill>
                <a:schemeClr val="dk1"/>
              </a:solidFill>
              <a:effectLst/>
              <a:latin typeface="+mn-lt"/>
              <a:ea typeface="+mn-ea"/>
              <a:cs typeface="+mn-cs"/>
            </a:rPr>
            <a:t>となる基準財政収入額が、地方消費税交付金の増により増加した（</a:t>
          </a:r>
          <a:r>
            <a:rPr lang="en-US" altLang="ja-JP" sz="1100">
              <a:solidFill>
                <a:schemeClr val="dk1"/>
              </a:solidFill>
              <a:effectLst/>
              <a:latin typeface="+mn-lt"/>
              <a:ea typeface="+mn-ea"/>
              <a:cs typeface="+mn-cs"/>
            </a:rPr>
            <a:t>8.2</a:t>
          </a:r>
          <a:r>
            <a:rPr lang="ja-JP" altLang="ja-JP" sz="1100">
              <a:solidFill>
                <a:schemeClr val="dk1"/>
              </a:solidFill>
              <a:effectLst/>
              <a:latin typeface="+mn-lt"/>
              <a:ea typeface="+mn-ea"/>
              <a:cs typeface="+mn-cs"/>
            </a:rPr>
            <a:t>億円増）</a:t>
          </a:r>
          <a:r>
            <a:rPr lang="ja-JP" altLang="en-US" sz="1100">
              <a:solidFill>
                <a:schemeClr val="dk1"/>
              </a:solidFill>
              <a:effectLst/>
              <a:latin typeface="+mn-lt"/>
              <a:ea typeface="+mn-ea"/>
              <a:cs typeface="+mn-cs"/>
            </a:rPr>
            <a:t>ことが主な要因となっている。</a:t>
          </a:r>
          <a:endParaRPr lang="ja-JP" altLang="ja-JP">
            <a:effectLst/>
          </a:endParaRPr>
        </a:p>
        <a:p>
          <a:pPr eaLnBrk="1" fontAlgn="auto" latinLnBrk="0" hangingPunct="1"/>
          <a:r>
            <a:rPr lang="ja-JP" altLang="ja-JP" sz="1100">
              <a:solidFill>
                <a:schemeClr val="dk1"/>
              </a:solidFill>
              <a:effectLst/>
              <a:latin typeface="+mn-lt"/>
              <a:ea typeface="+mn-ea"/>
              <a:cs typeface="+mn-cs"/>
            </a:rPr>
            <a:t>また、基準財政収入額、基準財政需要額ともに増加が続いており、</a:t>
          </a:r>
          <a:r>
            <a:rPr lang="ja-JP" altLang="en-US" sz="1100">
              <a:solidFill>
                <a:schemeClr val="dk1"/>
              </a:solidFill>
              <a:effectLst/>
              <a:latin typeface="+mn-lt"/>
              <a:ea typeface="+mn-ea"/>
              <a:cs typeface="+mn-cs"/>
            </a:rPr>
            <a:t>単年度財政力指数が</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a:t>
          </a:r>
          <a:r>
            <a:rPr lang="en-US" altLang="ja-JP" sz="1100">
              <a:solidFill>
                <a:schemeClr val="dk1"/>
              </a:solidFill>
              <a:effectLst/>
              <a:latin typeface="+mn-lt"/>
              <a:ea typeface="+mn-ea"/>
              <a:cs typeface="+mn-cs"/>
            </a:rPr>
            <a:t>0.951</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a:t>
          </a:r>
          <a:r>
            <a:rPr lang="en-US" altLang="ja-JP" sz="1100">
              <a:solidFill>
                <a:schemeClr val="dk1"/>
              </a:solidFill>
              <a:effectLst/>
              <a:latin typeface="+mn-lt"/>
              <a:ea typeface="+mn-ea"/>
              <a:cs typeface="+mn-cs"/>
            </a:rPr>
            <a:t>0.962</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a:t>
          </a:r>
          <a:r>
            <a:rPr lang="en-US" altLang="ja-JP" sz="1100">
              <a:solidFill>
                <a:schemeClr val="dk1"/>
              </a:solidFill>
              <a:effectLst/>
              <a:latin typeface="+mn-lt"/>
              <a:ea typeface="+mn-ea"/>
              <a:cs typeface="+mn-cs"/>
            </a:rPr>
            <a:t>0.965</a:t>
          </a:r>
          <a:r>
            <a:rPr lang="ja-JP" altLang="ja-JP" sz="1100">
              <a:solidFill>
                <a:schemeClr val="dk1"/>
              </a:solidFill>
              <a:effectLst/>
              <a:latin typeface="+mn-lt"/>
              <a:ea typeface="+mn-ea"/>
              <a:cs typeface="+mn-cs"/>
            </a:rPr>
            <a:t>となり、左図</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か年指数も横ばいとなった。</a:t>
          </a:r>
          <a:endParaRPr lang="ja-JP" altLang="ja-JP">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58208</xdr:rowOff>
    </xdr:from>
    <xdr:to>
      <xdr:col>7</xdr:col>
      <xdr:colOff>152400</xdr:colOff>
      <xdr:row>44</xdr:row>
      <xdr:rowOff>24342</xdr:rowOff>
    </xdr:to>
    <xdr:cxnSp macro="">
      <xdr:nvCxnSpPr>
        <xdr:cNvPr id="63" name="直線コネクタ 62"/>
        <xdr:cNvCxnSpPr/>
      </xdr:nvCxnSpPr>
      <xdr:spPr>
        <a:xfrm flipV="1">
          <a:off x="4953000" y="6401858"/>
          <a:ext cx="0" cy="11662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167869</xdr:rowOff>
    </xdr:from>
    <xdr:ext cx="762000" cy="259045"/>
    <xdr:sp macro="" textlink="">
      <xdr:nvSpPr>
        <xdr:cNvPr id="64" name="財政力最小値テキスト"/>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0.51</a:t>
          </a:r>
          <a:endParaRPr kumimoji="1" lang="ja-JP" altLang="en-US" sz="1000" b="1">
            <a:latin typeface="ＭＳ Ｐゴシック"/>
          </a:endParaRPr>
        </a:p>
      </xdr:txBody>
    </xdr:sp>
    <xdr:clientData/>
  </xdr:oneCellAnchor>
  <xdr:twoCellAnchor>
    <xdr:from>
      <xdr:col>7</xdr:col>
      <xdr:colOff>63500</xdr:colOff>
      <xdr:row>44</xdr:row>
      <xdr:rowOff>24342</xdr:rowOff>
    </xdr:from>
    <xdr:to>
      <xdr:col>7</xdr:col>
      <xdr:colOff>241300</xdr:colOff>
      <xdr:row>44</xdr:row>
      <xdr:rowOff>24342</xdr:rowOff>
    </xdr:to>
    <xdr:cxnSp macro="">
      <xdr:nvCxnSpPr>
        <xdr:cNvPr id="65" name="直線コネクタ 64"/>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144585</xdr:rowOff>
    </xdr:from>
    <xdr:ext cx="762000" cy="259045"/>
    <xdr:sp macro="" textlink="">
      <xdr:nvSpPr>
        <xdr:cNvPr id="66" name="財政力最大値テキスト"/>
        <xdr:cNvSpPr txBox="1"/>
      </xdr:nvSpPr>
      <xdr:spPr>
        <a:xfrm>
          <a:off x="5041900" y="6145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7</xdr:col>
      <xdr:colOff>63500</xdr:colOff>
      <xdr:row>37</xdr:row>
      <xdr:rowOff>58208</xdr:rowOff>
    </xdr:from>
    <xdr:to>
      <xdr:col>7</xdr:col>
      <xdr:colOff>241300</xdr:colOff>
      <xdr:row>37</xdr:row>
      <xdr:rowOff>58208</xdr:rowOff>
    </xdr:to>
    <xdr:cxnSp macro="">
      <xdr:nvCxnSpPr>
        <xdr:cNvPr id="67" name="直線コネクタ 66"/>
        <xdr:cNvCxnSpPr/>
      </xdr:nvCxnSpPr>
      <xdr:spPr>
        <a:xfrm>
          <a:off x="4864100" y="6401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148167</xdr:rowOff>
    </xdr:from>
    <xdr:to>
      <xdr:col>7</xdr:col>
      <xdr:colOff>152400</xdr:colOff>
      <xdr:row>38</xdr:row>
      <xdr:rowOff>168275</xdr:rowOff>
    </xdr:to>
    <xdr:cxnSp macro="">
      <xdr:nvCxnSpPr>
        <xdr:cNvPr id="68" name="直線コネクタ 67"/>
        <xdr:cNvCxnSpPr/>
      </xdr:nvCxnSpPr>
      <xdr:spPr>
        <a:xfrm flipV="1">
          <a:off x="4114800" y="666326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8060</xdr:rowOff>
    </xdr:from>
    <xdr:ext cx="762000" cy="259045"/>
    <xdr:sp macro="" textlink="">
      <xdr:nvSpPr>
        <xdr:cNvPr id="69" name="財政力平均値テキスト"/>
        <xdr:cNvSpPr txBox="1"/>
      </xdr:nvSpPr>
      <xdr:spPr>
        <a:xfrm>
          <a:off x="5041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70" name="フローチャート : 判断 69"/>
        <xdr:cNvSpPr/>
      </xdr:nvSpPr>
      <xdr:spPr>
        <a:xfrm>
          <a:off x="4902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168275</xdr:rowOff>
    </xdr:from>
    <xdr:to>
      <xdr:col>6</xdr:col>
      <xdr:colOff>0</xdr:colOff>
      <xdr:row>38</xdr:row>
      <xdr:rowOff>168275</xdr:rowOff>
    </xdr:to>
    <xdr:cxnSp macro="">
      <xdr:nvCxnSpPr>
        <xdr:cNvPr id="71" name="直線コネクタ 70"/>
        <xdr:cNvCxnSpPr/>
      </xdr:nvCxnSpPr>
      <xdr:spPr>
        <a:xfrm>
          <a:off x="3225800" y="66833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35983</xdr:rowOff>
    </xdr:from>
    <xdr:to>
      <xdr:col>6</xdr:col>
      <xdr:colOff>50800</xdr:colOff>
      <xdr:row>40</xdr:row>
      <xdr:rowOff>137583</xdr:rowOff>
    </xdr:to>
    <xdr:sp macro="" textlink="">
      <xdr:nvSpPr>
        <xdr:cNvPr id="72" name="フローチャート : 判断 71"/>
        <xdr:cNvSpPr/>
      </xdr:nvSpPr>
      <xdr:spPr>
        <a:xfrm>
          <a:off x="4064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122360</xdr:rowOff>
    </xdr:from>
    <xdr:ext cx="736600" cy="259045"/>
    <xdr:sp macro="" textlink="">
      <xdr:nvSpPr>
        <xdr:cNvPr id="73" name="テキスト ボックス 72"/>
        <xdr:cNvSpPr txBox="1"/>
      </xdr:nvSpPr>
      <xdr:spPr>
        <a:xfrm>
          <a:off x="3733800" y="69803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148167</xdr:rowOff>
    </xdr:from>
    <xdr:to>
      <xdr:col>4</xdr:col>
      <xdr:colOff>482600</xdr:colOff>
      <xdr:row>38</xdr:row>
      <xdr:rowOff>168275</xdr:rowOff>
    </xdr:to>
    <xdr:cxnSp macro="">
      <xdr:nvCxnSpPr>
        <xdr:cNvPr id="74" name="直線コネクタ 73"/>
        <xdr:cNvCxnSpPr/>
      </xdr:nvCxnSpPr>
      <xdr:spPr>
        <a:xfrm>
          <a:off x="2336800" y="66632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56092</xdr:rowOff>
    </xdr:from>
    <xdr:to>
      <xdr:col>4</xdr:col>
      <xdr:colOff>533400</xdr:colOff>
      <xdr:row>40</xdr:row>
      <xdr:rowOff>157692</xdr:rowOff>
    </xdr:to>
    <xdr:sp macro="" textlink="">
      <xdr:nvSpPr>
        <xdr:cNvPr id="75" name="フローチャート : 判断 74"/>
        <xdr:cNvSpPr/>
      </xdr:nvSpPr>
      <xdr:spPr>
        <a:xfrm>
          <a:off x="3175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142469</xdr:rowOff>
    </xdr:from>
    <xdr:ext cx="762000" cy="259045"/>
    <xdr:sp macro="" textlink="">
      <xdr:nvSpPr>
        <xdr:cNvPr id="76" name="テキスト ボックス 75"/>
        <xdr:cNvSpPr txBox="1"/>
      </xdr:nvSpPr>
      <xdr:spPr>
        <a:xfrm>
          <a:off x="2844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67733</xdr:rowOff>
    </xdr:from>
    <xdr:to>
      <xdr:col>3</xdr:col>
      <xdr:colOff>279400</xdr:colOff>
      <xdr:row>38</xdr:row>
      <xdr:rowOff>148167</xdr:rowOff>
    </xdr:to>
    <xdr:cxnSp macro="">
      <xdr:nvCxnSpPr>
        <xdr:cNvPr id="77" name="直線コネクタ 76"/>
        <xdr:cNvCxnSpPr/>
      </xdr:nvCxnSpPr>
      <xdr:spPr>
        <a:xfrm>
          <a:off x="1447800" y="658283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142469</xdr:rowOff>
    </xdr:from>
    <xdr:ext cx="762000" cy="259045"/>
    <xdr:sp macro="" textlink="">
      <xdr:nvSpPr>
        <xdr:cNvPr id="79" name="テキスト ボックス 78"/>
        <xdr:cNvSpPr txBox="1"/>
      </xdr:nvSpPr>
      <xdr:spPr>
        <a:xfrm>
          <a:off x="1955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80" name="フローチャート : 判断 79"/>
        <xdr:cNvSpPr/>
      </xdr:nvSpPr>
      <xdr:spPr>
        <a:xfrm>
          <a:off x="1397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62035</xdr:rowOff>
    </xdr:from>
    <xdr:ext cx="762000" cy="259045"/>
    <xdr:sp macro="" textlink="">
      <xdr:nvSpPr>
        <xdr:cNvPr id="81" name="テキスト ボックス 80"/>
        <xdr:cNvSpPr txBox="1"/>
      </xdr:nvSpPr>
      <xdr:spPr>
        <a:xfrm>
          <a:off x="1066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38</xdr:row>
      <xdr:rowOff>97367</xdr:rowOff>
    </xdr:from>
    <xdr:to>
      <xdr:col>7</xdr:col>
      <xdr:colOff>203200</xdr:colOff>
      <xdr:row>39</xdr:row>
      <xdr:rowOff>27517</xdr:rowOff>
    </xdr:to>
    <xdr:sp macro="" textlink="">
      <xdr:nvSpPr>
        <xdr:cNvPr id="87" name="円/楕円 86"/>
        <xdr:cNvSpPr/>
      </xdr:nvSpPr>
      <xdr:spPr>
        <a:xfrm>
          <a:off x="49022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113894</xdr:rowOff>
    </xdr:from>
    <xdr:ext cx="762000" cy="259045"/>
    <xdr:sp macro="" textlink="">
      <xdr:nvSpPr>
        <xdr:cNvPr id="88" name="財政力該当値テキスト"/>
        <xdr:cNvSpPr txBox="1"/>
      </xdr:nvSpPr>
      <xdr:spPr>
        <a:xfrm>
          <a:off x="5041900" y="645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0.96</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117475</xdr:rowOff>
    </xdr:from>
    <xdr:to>
      <xdr:col>6</xdr:col>
      <xdr:colOff>50800</xdr:colOff>
      <xdr:row>39</xdr:row>
      <xdr:rowOff>47625</xdr:rowOff>
    </xdr:to>
    <xdr:sp macro="" textlink="">
      <xdr:nvSpPr>
        <xdr:cNvPr id="89" name="円/楕円 88"/>
        <xdr:cNvSpPr/>
      </xdr:nvSpPr>
      <xdr:spPr>
        <a:xfrm>
          <a:off x="40640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57802</xdr:rowOff>
    </xdr:from>
    <xdr:ext cx="736600" cy="259045"/>
    <xdr:sp macro="" textlink="">
      <xdr:nvSpPr>
        <xdr:cNvPr id="90" name="テキスト ボックス 89"/>
        <xdr:cNvSpPr txBox="1"/>
      </xdr:nvSpPr>
      <xdr:spPr>
        <a:xfrm>
          <a:off x="3733800" y="6401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117475</xdr:rowOff>
    </xdr:from>
    <xdr:to>
      <xdr:col>4</xdr:col>
      <xdr:colOff>533400</xdr:colOff>
      <xdr:row>39</xdr:row>
      <xdr:rowOff>47625</xdr:rowOff>
    </xdr:to>
    <xdr:sp macro="" textlink="">
      <xdr:nvSpPr>
        <xdr:cNvPr id="91" name="円/楕円 90"/>
        <xdr:cNvSpPr/>
      </xdr:nvSpPr>
      <xdr:spPr>
        <a:xfrm>
          <a:off x="31750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57802</xdr:rowOff>
    </xdr:from>
    <xdr:ext cx="762000" cy="259045"/>
    <xdr:sp macro="" textlink="">
      <xdr:nvSpPr>
        <xdr:cNvPr id="92" name="テキスト ボックス 91"/>
        <xdr:cNvSpPr txBox="1"/>
      </xdr:nvSpPr>
      <xdr:spPr>
        <a:xfrm>
          <a:off x="2844800" y="64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97367</xdr:rowOff>
    </xdr:from>
    <xdr:to>
      <xdr:col>3</xdr:col>
      <xdr:colOff>330200</xdr:colOff>
      <xdr:row>39</xdr:row>
      <xdr:rowOff>27517</xdr:rowOff>
    </xdr:to>
    <xdr:sp macro="" textlink="">
      <xdr:nvSpPr>
        <xdr:cNvPr id="93" name="円/楕円 92"/>
        <xdr:cNvSpPr/>
      </xdr:nvSpPr>
      <xdr:spPr>
        <a:xfrm>
          <a:off x="2286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37694</xdr:rowOff>
    </xdr:from>
    <xdr:ext cx="762000" cy="259045"/>
    <xdr:sp macro="" textlink="">
      <xdr:nvSpPr>
        <xdr:cNvPr id="94" name="テキスト ボックス 93"/>
        <xdr:cNvSpPr txBox="1"/>
      </xdr:nvSpPr>
      <xdr:spPr>
        <a:xfrm>
          <a:off x="1955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0.96</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16933</xdr:rowOff>
    </xdr:from>
    <xdr:to>
      <xdr:col>2</xdr:col>
      <xdr:colOff>127000</xdr:colOff>
      <xdr:row>38</xdr:row>
      <xdr:rowOff>118533</xdr:rowOff>
    </xdr:to>
    <xdr:sp macro="" textlink="">
      <xdr:nvSpPr>
        <xdr:cNvPr id="95" name="円/楕円 94"/>
        <xdr:cNvSpPr/>
      </xdr:nvSpPr>
      <xdr:spPr>
        <a:xfrm>
          <a:off x="1397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128710</xdr:rowOff>
    </xdr:from>
    <xdr:ext cx="762000" cy="259045"/>
    <xdr:sp macro="" textlink="">
      <xdr:nvSpPr>
        <xdr:cNvPr id="96" name="テキスト ボックス 95"/>
        <xdr:cNvSpPr txBox="1"/>
      </xdr:nvSpPr>
      <xdr:spPr>
        <a:xfrm>
          <a:off x="1066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30/39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a:t>
          </a:r>
          <a:r>
            <a:rPr lang="ja-JP" altLang="en-US" sz="1100">
              <a:solidFill>
                <a:schemeClr val="dk1"/>
              </a:solidFill>
              <a:effectLst/>
              <a:latin typeface="+mn-lt"/>
              <a:ea typeface="+mn-ea"/>
              <a:cs typeface="+mn-cs"/>
            </a:rPr>
            <a:t>の経常収支比率が</a:t>
          </a:r>
          <a:r>
            <a:rPr lang="ja-JP" altLang="ja-JP" sz="1100">
              <a:solidFill>
                <a:schemeClr val="dk1"/>
              </a:solidFill>
              <a:effectLst/>
              <a:latin typeface="+mn-lt"/>
              <a:ea typeface="+mn-ea"/>
              <a:cs typeface="+mn-cs"/>
            </a:rPr>
            <a:t>対前年度</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ポイントの減となった主な要因は、分母となる経常一般財源が、地方消費税交付金の増加により前年度より</a:t>
          </a:r>
          <a:r>
            <a:rPr lang="en-US" altLang="ja-JP" sz="1100">
              <a:solidFill>
                <a:schemeClr val="dk1"/>
              </a:solidFill>
              <a:effectLst/>
              <a:latin typeface="+mn-lt"/>
              <a:ea typeface="+mn-ea"/>
              <a:cs typeface="+mn-cs"/>
            </a:rPr>
            <a:t>15.4</a:t>
          </a:r>
          <a:r>
            <a:rPr lang="ja-JP" altLang="ja-JP" sz="1100">
              <a:solidFill>
                <a:schemeClr val="dk1"/>
              </a:solidFill>
              <a:effectLst/>
              <a:latin typeface="+mn-lt"/>
              <a:ea typeface="+mn-ea"/>
              <a:cs typeface="+mn-cs"/>
            </a:rPr>
            <a:t>億円増加したのに対し、歳出は、扶助費や物件費</a:t>
          </a:r>
          <a:r>
            <a:rPr lang="ja-JP" altLang="en-US" sz="1100">
              <a:solidFill>
                <a:schemeClr val="dk1"/>
              </a:solidFill>
              <a:effectLst/>
              <a:latin typeface="+mn-lt"/>
              <a:ea typeface="+mn-ea"/>
              <a:cs typeface="+mn-cs"/>
            </a:rPr>
            <a:t>充当分は</a:t>
          </a:r>
          <a:r>
            <a:rPr lang="ja-JP" altLang="ja-JP" sz="1100">
              <a:solidFill>
                <a:schemeClr val="dk1"/>
              </a:solidFill>
              <a:effectLst/>
              <a:latin typeface="+mn-lt"/>
              <a:ea typeface="+mn-ea"/>
              <a:cs typeface="+mn-cs"/>
            </a:rPr>
            <a:t>増加したが、それ以上に退職手当等の減少に伴い人件費</a:t>
          </a:r>
          <a:r>
            <a:rPr lang="ja-JP" altLang="en-US" sz="1100">
              <a:solidFill>
                <a:schemeClr val="dk1"/>
              </a:solidFill>
              <a:effectLst/>
              <a:latin typeface="+mn-lt"/>
              <a:ea typeface="+mn-ea"/>
              <a:cs typeface="+mn-cs"/>
            </a:rPr>
            <a:t>充当分</a:t>
          </a:r>
          <a:r>
            <a:rPr lang="ja-JP" altLang="ja-JP" sz="1100">
              <a:solidFill>
                <a:schemeClr val="dk1"/>
              </a:solidFill>
              <a:effectLst/>
              <a:latin typeface="+mn-lt"/>
              <a:ea typeface="+mn-ea"/>
              <a:cs typeface="+mn-cs"/>
            </a:rPr>
            <a:t>が減少したこと</a:t>
          </a:r>
          <a:r>
            <a:rPr lang="ja-JP" altLang="en-US" sz="1100">
              <a:solidFill>
                <a:schemeClr val="dk1"/>
              </a:solidFill>
              <a:effectLst/>
              <a:latin typeface="+mn-lt"/>
              <a:ea typeface="+mn-ea"/>
              <a:cs typeface="+mn-cs"/>
            </a:rPr>
            <a:t>など</a:t>
          </a:r>
          <a:r>
            <a:rPr lang="ja-JP" altLang="ja-JP" sz="1100">
              <a:solidFill>
                <a:schemeClr val="dk1"/>
              </a:solidFill>
              <a:effectLst/>
              <a:latin typeface="+mn-lt"/>
              <a:ea typeface="+mn-ea"/>
              <a:cs typeface="+mn-cs"/>
            </a:rPr>
            <a:t>により、分子となる経常経費充当一般財源が前年度より</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億円減少した</a:t>
          </a:r>
          <a:r>
            <a:rPr lang="ja-JP" altLang="en-US" sz="1100">
              <a:solidFill>
                <a:schemeClr val="dk1"/>
              </a:solidFill>
              <a:effectLst/>
              <a:latin typeface="+mn-lt"/>
              <a:ea typeface="+mn-ea"/>
              <a:cs typeface="+mn-cs"/>
            </a:rPr>
            <a:t>ことである。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67</xdr:row>
      <xdr:rowOff>15663</xdr:rowOff>
    </xdr:to>
    <xdr:cxnSp macro="">
      <xdr:nvCxnSpPr>
        <xdr:cNvPr id="126" name="直線コネクタ 125"/>
        <xdr:cNvCxnSpPr/>
      </xdr:nvCxnSpPr>
      <xdr:spPr>
        <a:xfrm flipV="1">
          <a:off x="4953000" y="10046970"/>
          <a:ext cx="0" cy="14558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7"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8" name="直線コネクタ 127"/>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39370</xdr:rowOff>
    </xdr:from>
    <xdr:to>
      <xdr:col>7</xdr:col>
      <xdr:colOff>152400</xdr:colOff>
      <xdr:row>65</xdr:row>
      <xdr:rowOff>4656</xdr:rowOff>
    </xdr:to>
    <xdr:cxnSp macro="">
      <xdr:nvCxnSpPr>
        <xdr:cNvPr id="131" name="直線コネクタ 130"/>
        <xdr:cNvCxnSpPr/>
      </xdr:nvCxnSpPr>
      <xdr:spPr>
        <a:xfrm flipV="1">
          <a:off x="4114800" y="11012170"/>
          <a:ext cx="8382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138871</xdr:rowOff>
    </xdr:from>
    <xdr:ext cx="762000" cy="259045"/>
    <xdr:sp macro="" textlink="">
      <xdr:nvSpPr>
        <xdr:cNvPr id="132" name="財政構造の弾力性平均値テキスト"/>
        <xdr:cNvSpPr txBox="1"/>
      </xdr:nvSpPr>
      <xdr:spPr>
        <a:xfrm>
          <a:off x="5041900" y="1059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122344</xdr:rowOff>
    </xdr:from>
    <xdr:to>
      <xdr:col>7</xdr:col>
      <xdr:colOff>203200</xdr:colOff>
      <xdr:row>63</xdr:row>
      <xdr:rowOff>52494</xdr:rowOff>
    </xdr:to>
    <xdr:sp macro="" textlink="">
      <xdr:nvSpPr>
        <xdr:cNvPr id="133" name="フローチャート : 判断 132"/>
        <xdr:cNvSpPr/>
      </xdr:nvSpPr>
      <xdr:spPr>
        <a:xfrm>
          <a:off x="49022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114300</xdr:rowOff>
    </xdr:from>
    <xdr:to>
      <xdr:col>6</xdr:col>
      <xdr:colOff>0</xdr:colOff>
      <xdr:row>65</xdr:row>
      <xdr:rowOff>4656</xdr:rowOff>
    </xdr:to>
    <xdr:cxnSp macro="">
      <xdr:nvCxnSpPr>
        <xdr:cNvPr id="134" name="直線コネクタ 133"/>
        <xdr:cNvCxnSpPr/>
      </xdr:nvCxnSpPr>
      <xdr:spPr>
        <a:xfrm>
          <a:off x="3225800" y="10915650"/>
          <a:ext cx="889000" cy="23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47413</xdr:rowOff>
    </xdr:from>
    <xdr:to>
      <xdr:col>6</xdr:col>
      <xdr:colOff>50800</xdr:colOff>
      <xdr:row>63</xdr:row>
      <xdr:rowOff>149013</xdr:rowOff>
    </xdr:to>
    <xdr:sp macro="" textlink="">
      <xdr:nvSpPr>
        <xdr:cNvPr id="135" name="フローチャート : 判断 134"/>
        <xdr:cNvSpPr/>
      </xdr:nvSpPr>
      <xdr:spPr>
        <a:xfrm>
          <a:off x="4064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159190</xdr:rowOff>
    </xdr:from>
    <xdr:ext cx="736600" cy="259045"/>
    <xdr:sp macro="" textlink="">
      <xdr:nvSpPr>
        <xdr:cNvPr id="136" name="テキスト ボックス 135"/>
        <xdr:cNvSpPr txBox="1"/>
      </xdr:nvSpPr>
      <xdr:spPr>
        <a:xfrm>
          <a:off x="3733800" y="1061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114300</xdr:rowOff>
    </xdr:from>
    <xdr:to>
      <xdr:col>4</xdr:col>
      <xdr:colOff>482600</xdr:colOff>
      <xdr:row>65</xdr:row>
      <xdr:rowOff>4656</xdr:rowOff>
    </xdr:to>
    <xdr:cxnSp macro="">
      <xdr:nvCxnSpPr>
        <xdr:cNvPr id="137" name="直線コネクタ 136"/>
        <xdr:cNvCxnSpPr/>
      </xdr:nvCxnSpPr>
      <xdr:spPr>
        <a:xfrm flipV="1">
          <a:off x="2336800" y="10915650"/>
          <a:ext cx="889000" cy="23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38" name="フローチャート : 判断 137"/>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86800</xdr:rowOff>
    </xdr:from>
    <xdr:ext cx="762000" cy="259045"/>
    <xdr:sp macro="" textlink="">
      <xdr:nvSpPr>
        <xdr:cNvPr id="139" name="テキスト ボックス 138"/>
        <xdr:cNvSpPr txBox="1"/>
      </xdr:nvSpPr>
      <xdr:spPr>
        <a:xfrm>
          <a:off x="2844800" y="1054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7196</xdr:rowOff>
    </xdr:from>
    <xdr:to>
      <xdr:col>3</xdr:col>
      <xdr:colOff>279400</xdr:colOff>
      <xdr:row>65</xdr:row>
      <xdr:rowOff>4656</xdr:rowOff>
    </xdr:to>
    <xdr:cxnSp macro="">
      <xdr:nvCxnSpPr>
        <xdr:cNvPr id="140" name="直線コネクタ 139"/>
        <xdr:cNvCxnSpPr/>
      </xdr:nvCxnSpPr>
      <xdr:spPr>
        <a:xfrm>
          <a:off x="1447800" y="10979996"/>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154517</xdr:rowOff>
    </xdr:from>
    <xdr:to>
      <xdr:col>3</xdr:col>
      <xdr:colOff>330200</xdr:colOff>
      <xdr:row>63</xdr:row>
      <xdr:rowOff>84667</xdr:rowOff>
    </xdr:to>
    <xdr:sp macro="" textlink="">
      <xdr:nvSpPr>
        <xdr:cNvPr id="141" name="フローチャート : 判断 140"/>
        <xdr:cNvSpPr/>
      </xdr:nvSpPr>
      <xdr:spPr>
        <a:xfrm>
          <a:off x="2286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94844</xdr:rowOff>
    </xdr:from>
    <xdr:ext cx="762000" cy="259045"/>
    <xdr:sp macro="" textlink="">
      <xdr:nvSpPr>
        <xdr:cNvPr id="142" name="テキスト ボックス 141"/>
        <xdr:cNvSpPr txBox="1"/>
      </xdr:nvSpPr>
      <xdr:spPr>
        <a:xfrm>
          <a:off x="1955800" y="1055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43" name="フローチャート : 判断 142"/>
        <xdr:cNvSpPr/>
      </xdr:nvSpPr>
      <xdr:spPr>
        <a:xfrm>
          <a:off x="1397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70714</xdr:rowOff>
    </xdr:from>
    <xdr:ext cx="762000" cy="259045"/>
    <xdr:sp macro="" textlink="">
      <xdr:nvSpPr>
        <xdr:cNvPr id="144" name="テキスト ボックス 143"/>
        <xdr:cNvSpPr txBox="1"/>
      </xdr:nvSpPr>
      <xdr:spPr>
        <a:xfrm>
          <a:off x="1066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160020</xdr:rowOff>
    </xdr:from>
    <xdr:to>
      <xdr:col>7</xdr:col>
      <xdr:colOff>203200</xdr:colOff>
      <xdr:row>64</xdr:row>
      <xdr:rowOff>90170</xdr:rowOff>
    </xdr:to>
    <xdr:sp macro="" textlink="">
      <xdr:nvSpPr>
        <xdr:cNvPr id="150" name="円/楕円 149"/>
        <xdr:cNvSpPr/>
      </xdr:nvSpPr>
      <xdr:spPr>
        <a:xfrm>
          <a:off x="49022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132097</xdr:rowOff>
    </xdr:from>
    <xdr:ext cx="762000" cy="259045"/>
    <xdr:sp macro="" textlink="">
      <xdr:nvSpPr>
        <xdr:cNvPr id="151" name="財政構造の弾力性該当値テキスト"/>
        <xdr:cNvSpPr txBox="1"/>
      </xdr:nvSpPr>
      <xdr:spPr>
        <a:xfrm>
          <a:off x="5041900" y="1093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125306</xdr:rowOff>
    </xdr:from>
    <xdr:to>
      <xdr:col>6</xdr:col>
      <xdr:colOff>50800</xdr:colOff>
      <xdr:row>65</xdr:row>
      <xdr:rowOff>55456</xdr:rowOff>
    </xdr:to>
    <xdr:sp macro="" textlink="">
      <xdr:nvSpPr>
        <xdr:cNvPr id="152" name="円/楕円 151"/>
        <xdr:cNvSpPr/>
      </xdr:nvSpPr>
      <xdr:spPr>
        <a:xfrm>
          <a:off x="40640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40233</xdr:rowOff>
    </xdr:from>
    <xdr:ext cx="736600" cy="259045"/>
    <xdr:sp macro="" textlink="">
      <xdr:nvSpPr>
        <xdr:cNvPr id="153" name="テキスト ボックス 152"/>
        <xdr:cNvSpPr txBox="1"/>
      </xdr:nvSpPr>
      <xdr:spPr>
        <a:xfrm>
          <a:off x="3733800" y="11184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63500</xdr:rowOff>
    </xdr:from>
    <xdr:to>
      <xdr:col>4</xdr:col>
      <xdr:colOff>533400</xdr:colOff>
      <xdr:row>63</xdr:row>
      <xdr:rowOff>165100</xdr:rowOff>
    </xdr:to>
    <xdr:sp macro="" textlink="">
      <xdr:nvSpPr>
        <xdr:cNvPr id="154" name="円/楕円 153"/>
        <xdr:cNvSpPr/>
      </xdr:nvSpPr>
      <xdr:spPr>
        <a:xfrm>
          <a:off x="3175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149877</xdr:rowOff>
    </xdr:from>
    <xdr:ext cx="762000" cy="259045"/>
    <xdr:sp macro="" textlink="">
      <xdr:nvSpPr>
        <xdr:cNvPr id="155" name="テキスト ボックス 154"/>
        <xdr:cNvSpPr txBox="1"/>
      </xdr:nvSpPr>
      <xdr:spPr>
        <a:xfrm>
          <a:off x="2844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125306</xdr:rowOff>
    </xdr:from>
    <xdr:to>
      <xdr:col>3</xdr:col>
      <xdr:colOff>330200</xdr:colOff>
      <xdr:row>65</xdr:row>
      <xdr:rowOff>55456</xdr:rowOff>
    </xdr:to>
    <xdr:sp macro="" textlink="">
      <xdr:nvSpPr>
        <xdr:cNvPr id="156" name="円/楕円 155"/>
        <xdr:cNvSpPr/>
      </xdr:nvSpPr>
      <xdr:spPr>
        <a:xfrm>
          <a:off x="22860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40233</xdr:rowOff>
    </xdr:from>
    <xdr:ext cx="762000" cy="259045"/>
    <xdr:sp macro="" textlink="">
      <xdr:nvSpPr>
        <xdr:cNvPr id="157" name="テキスト ボックス 156"/>
        <xdr:cNvSpPr txBox="1"/>
      </xdr:nvSpPr>
      <xdr:spPr>
        <a:xfrm>
          <a:off x="1955800" y="1118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127846</xdr:rowOff>
    </xdr:from>
    <xdr:to>
      <xdr:col>2</xdr:col>
      <xdr:colOff>127000</xdr:colOff>
      <xdr:row>64</xdr:row>
      <xdr:rowOff>57996</xdr:rowOff>
    </xdr:to>
    <xdr:sp macro="" textlink="">
      <xdr:nvSpPr>
        <xdr:cNvPr id="158" name="円/楕円 157"/>
        <xdr:cNvSpPr/>
      </xdr:nvSpPr>
      <xdr:spPr>
        <a:xfrm>
          <a:off x="1397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42773</xdr:rowOff>
    </xdr:from>
    <xdr:ext cx="762000" cy="259045"/>
    <xdr:sp macro="" textlink="">
      <xdr:nvSpPr>
        <xdr:cNvPr id="159" name="テキスト ボックス 158"/>
        <xdr:cNvSpPr txBox="1"/>
      </xdr:nvSpPr>
      <xdr:spPr>
        <a:xfrm>
          <a:off x="1066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[95,650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人件費は年々減少傾向にあるが、平成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年度は退職者数の増による退職手当等の増加により</a:t>
          </a:r>
          <a:r>
            <a:rPr lang="en-US" altLang="ja-JP" sz="1100">
              <a:solidFill>
                <a:schemeClr val="dk1"/>
              </a:solidFill>
              <a:effectLst/>
              <a:latin typeface="+mn-lt"/>
              <a:ea typeface="+mn-ea"/>
              <a:cs typeface="+mn-cs"/>
            </a:rPr>
            <a:t>5.3</a:t>
          </a:r>
          <a:r>
            <a:rPr lang="ja-JP" altLang="ja-JP" sz="1100">
              <a:solidFill>
                <a:schemeClr val="dk1"/>
              </a:solidFill>
              <a:effectLst/>
              <a:latin typeface="+mn-lt"/>
              <a:ea typeface="+mn-ea"/>
              <a:cs typeface="+mn-cs"/>
            </a:rPr>
            <a:t>億円の増となった。平成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年度は退職手当の減少により</a:t>
          </a:r>
          <a:r>
            <a:rPr lang="en-US" altLang="ja-JP" sz="1100">
              <a:solidFill>
                <a:schemeClr val="dk1"/>
              </a:solidFill>
              <a:effectLst/>
              <a:latin typeface="+mn-lt"/>
              <a:ea typeface="+mn-ea"/>
              <a:cs typeface="+mn-cs"/>
            </a:rPr>
            <a:t>5.1</a:t>
          </a:r>
          <a:r>
            <a:rPr lang="ja-JP" altLang="ja-JP" sz="1100">
              <a:solidFill>
                <a:schemeClr val="dk1"/>
              </a:solidFill>
              <a:effectLst/>
              <a:latin typeface="+mn-lt"/>
              <a:ea typeface="+mn-ea"/>
              <a:cs typeface="+mn-cs"/>
            </a:rPr>
            <a:t>億円減となり、平成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年度と同程度になっている。物件費は、全体で</a:t>
          </a:r>
          <a:r>
            <a:rPr lang="en-US" altLang="ja-JP" sz="1100">
              <a:solidFill>
                <a:schemeClr val="dk1"/>
              </a:solidFill>
              <a:effectLst/>
              <a:latin typeface="+mn-lt"/>
              <a:ea typeface="+mn-ea"/>
              <a:cs typeface="+mn-cs"/>
            </a:rPr>
            <a:t>5</a:t>
          </a:r>
          <a:r>
            <a:rPr lang="ja-JP" altLang="en-US" sz="1100">
              <a:solidFill>
                <a:schemeClr val="dk1"/>
              </a:solidFill>
              <a:effectLst/>
              <a:latin typeface="+mn-lt"/>
              <a:ea typeface="+mn-ea"/>
              <a:cs typeface="+mn-cs"/>
            </a:rPr>
            <a:t>億円</a:t>
          </a:r>
          <a:r>
            <a:rPr lang="ja-JP" altLang="ja-JP" sz="1100">
              <a:solidFill>
                <a:schemeClr val="dk1"/>
              </a:solidFill>
              <a:effectLst/>
              <a:latin typeface="+mn-lt"/>
              <a:ea typeface="+mn-ea"/>
              <a:cs typeface="+mn-cs"/>
            </a:rPr>
            <a:t>増加しており、特に委託料（基幹システム運用管理事務等）の増加が影響している。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156380</xdr:rowOff>
    </xdr:from>
    <xdr:to>
      <xdr:col>7</xdr:col>
      <xdr:colOff>152400</xdr:colOff>
      <xdr:row>89</xdr:row>
      <xdr:rowOff>134076</xdr:rowOff>
    </xdr:to>
    <xdr:cxnSp macro="">
      <xdr:nvCxnSpPr>
        <xdr:cNvPr id="189" name="直線コネクタ 188"/>
        <xdr:cNvCxnSpPr/>
      </xdr:nvCxnSpPr>
      <xdr:spPr>
        <a:xfrm flipV="1">
          <a:off x="4953000" y="13700930"/>
          <a:ext cx="0" cy="1692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106153</xdr:rowOff>
    </xdr:from>
    <xdr:ext cx="762000" cy="259045"/>
    <xdr:sp macro="" textlink="">
      <xdr:nvSpPr>
        <xdr:cNvPr id="190" name="人件費・物件費等の状況最小値テキスト"/>
        <xdr:cNvSpPr txBox="1"/>
      </xdr:nvSpPr>
      <xdr:spPr>
        <a:xfrm>
          <a:off x="5041900" y="1536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159,194</a:t>
          </a:r>
          <a:endParaRPr kumimoji="1" lang="ja-JP" altLang="en-US" sz="1000" b="1">
            <a:latin typeface="ＭＳ Ｐゴシック"/>
          </a:endParaRPr>
        </a:p>
      </xdr:txBody>
    </xdr:sp>
    <xdr:clientData/>
  </xdr:oneCellAnchor>
  <xdr:twoCellAnchor>
    <xdr:from>
      <xdr:col>7</xdr:col>
      <xdr:colOff>63500</xdr:colOff>
      <xdr:row>89</xdr:row>
      <xdr:rowOff>134076</xdr:rowOff>
    </xdr:from>
    <xdr:to>
      <xdr:col>7</xdr:col>
      <xdr:colOff>241300</xdr:colOff>
      <xdr:row>89</xdr:row>
      <xdr:rowOff>134076</xdr:rowOff>
    </xdr:to>
    <xdr:cxnSp macro="">
      <xdr:nvCxnSpPr>
        <xdr:cNvPr id="191" name="直線コネクタ 190"/>
        <xdr:cNvCxnSpPr/>
      </xdr:nvCxnSpPr>
      <xdr:spPr>
        <a:xfrm>
          <a:off x="4864100" y="15393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71307</xdr:rowOff>
    </xdr:from>
    <xdr:ext cx="762000" cy="259045"/>
    <xdr:sp macro="" textlink="">
      <xdr:nvSpPr>
        <xdr:cNvPr id="192" name="人件費・物件費等の状況最大値テキスト"/>
        <xdr:cNvSpPr txBox="1"/>
      </xdr:nvSpPr>
      <xdr:spPr>
        <a:xfrm>
          <a:off x="5041900" y="13444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75,040</a:t>
          </a:r>
          <a:endParaRPr kumimoji="1" lang="ja-JP" altLang="en-US" sz="1000" b="1">
            <a:latin typeface="ＭＳ Ｐゴシック"/>
          </a:endParaRPr>
        </a:p>
      </xdr:txBody>
    </xdr:sp>
    <xdr:clientData/>
  </xdr:oneCellAnchor>
  <xdr:twoCellAnchor>
    <xdr:from>
      <xdr:col>7</xdr:col>
      <xdr:colOff>63500</xdr:colOff>
      <xdr:row>79</xdr:row>
      <xdr:rowOff>156380</xdr:rowOff>
    </xdr:from>
    <xdr:to>
      <xdr:col>7</xdr:col>
      <xdr:colOff>241300</xdr:colOff>
      <xdr:row>79</xdr:row>
      <xdr:rowOff>156380</xdr:rowOff>
    </xdr:to>
    <xdr:cxnSp macro="">
      <xdr:nvCxnSpPr>
        <xdr:cNvPr id="193" name="直線コネクタ 192"/>
        <xdr:cNvCxnSpPr/>
      </xdr:nvCxnSpPr>
      <xdr:spPr>
        <a:xfrm>
          <a:off x="4864100" y="1370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43714</xdr:rowOff>
    </xdr:from>
    <xdr:to>
      <xdr:col>7</xdr:col>
      <xdr:colOff>152400</xdr:colOff>
      <xdr:row>82</xdr:row>
      <xdr:rowOff>56462</xdr:rowOff>
    </xdr:to>
    <xdr:cxnSp macro="">
      <xdr:nvCxnSpPr>
        <xdr:cNvPr id="194" name="直線コネクタ 193"/>
        <xdr:cNvCxnSpPr/>
      </xdr:nvCxnSpPr>
      <xdr:spPr>
        <a:xfrm>
          <a:off x="4114800" y="14102614"/>
          <a:ext cx="838200" cy="12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164726</xdr:rowOff>
    </xdr:from>
    <xdr:ext cx="762000" cy="259045"/>
    <xdr:sp macro="" textlink="">
      <xdr:nvSpPr>
        <xdr:cNvPr id="195" name="人件費・物件費等の状況平均値テキスト"/>
        <xdr:cNvSpPr txBox="1"/>
      </xdr:nvSpPr>
      <xdr:spPr>
        <a:xfrm>
          <a:off x="5041900" y="142236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104,949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21199</xdr:rowOff>
    </xdr:from>
    <xdr:to>
      <xdr:col>7</xdr:col>
      <xdr:colOff>203200</xdr:colOff>
      <xdr:row>83</xdr:row>
      <xdr:rowOff>122799</xdr:rowOff>
    </xdr:to>
    <xdr:sp macro="" textlink="">
      <xdr:nvSpPr>
        <xdr:cNvPr id="196" name="フローチャート : 判断 195"/>
        <xdr:cNvSpPr/>
      </xdr:nvSpPr>
      <xdr:spPr>
        <a:xfrm>
          <a:off x="4902200" y="1425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122323</xdr:rowOff>
    </xdr:from>
    <xdr:to>
      <xdr:col>6</xdr:col>
      <xdr:colOff>0</xdr:colOff>
      <xdr:row>82</xdr:row>
      <xdr:rowOff>43714</xdr:rowOff>
    </xdr:to>
    <xdr:cxnSp macro="">
      <xdr:nvCxnSpPr>
        <xdr:cNvPr id="197" name="直線コネクタ 196"/>
        <xdr:cNvCxnSpPr/>
      </xdr:nvCxnSpPr>
      <xdr:spPr>
        <a:xfrm>
          <a:off x="3225800" y="14009773"/>
          <a:ext cx="889000" cy="92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151608</xdr:rowOff>
    </xdr:from>
    <xdr:to>
      <xdr:col>6</xdr:col>
      <xdr:colOff>50800</xdr:colOff>
      <xdr:row>83</xdr:row>
      <xdr:rowOff>81758</xdr:rowOff>
    </xdr:to>
    <xdr:sp macro="" textlink="">
      <xdr:nvSpPr>
        <xdr:cNvPr id="198" name="フローチャート : 判断 197"/>
        <xdr:cNvSpPr/>
      </xdr:nvSpPr>
      <xdr:spPr>
        <a:xfrm>
          <a:off x="4064000" y="14210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66535</xdr:rowOff>
    </xdr:from>
    <xdr:ext cx="736600" cy="259045"/>
    <xdr:sp macro="" textlink="">
      <xdr:nvSpPr>
        <xdr:cNvPr id="199" name="テキスト ボックス 198"/>
        <xdr:cNvSpPr txBox="1"/>
      </xdr:nvSpPr>
      <xdr:spPr>
        <a:xfrm>
          <a:off x="3733800" y="14296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102,908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122323</xdr:rowOff>
    </xdr:from>
    <xdr:to>
      <xdr:col>4</xdr:col>
      <xdr:colOff>482600</xdr:colOff>
      <xdr:row>81</xdr:row>
      <xdr:rowOff>139033</xdr:rowOff>
    </xdr:to>
    <xdr:cxnSp macro="">
      <xdr:nvCxnSpPr>
        <xdr:cNvPr id="200" name="直線コネクタ 199"/>
        <xdr:cNvCxnSpPr/>
      </xdr:nvCxnSpPr>
      <xdr:spPr>
        <a:xfrm flipV="1">
          <a:off x="2336800" y="14009773"/>
          <a:ext cx="889000" cy="16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46682</xdr:rowOff>
    </xdr:from>
    <xdr:to>
      <xdr:col>4</xdr:col>
      <xdr:colOff>533400</xdr:colOff>
      <xdr:row>82</xdr:row>
      <xdr:rowOff>148282</xdr:rowOff>
    </xdr:to>
    <xdr:sp macro="" textlink="">
      <xdr:nvSpPr>
        <xdr:cNvPr id="201" name="フローチャート : 判断 200"/>
        <xdr:cNvSpPr/>
      </xdr:nvSpPr>
      <xdr:spPr>
        <a:xfrm>
          <a:off x="3175000" y="14105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133059</xdr:rowOff>
    </xdr:from>
    <xdr:ext cx="762000" cy="259045"/>
    <xdr:sp macro="" textlink="">
      <xdr:nvSpPr>
        <xdr:cNvPr id="202" name="テキスト ボックス 201"/>
        <xdr:cNvSpPr txBox="1"/>
      </xdr:nvSpPr>
      <xdr:spPr>
        <a:xfrm>
          <a:off x="2844800" y="14191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139033</xdr:rowOff>
    </xdr:from>
    <xdr:to>
      <xdr:col>3</xdr:col>
      <xdr:colOff>279400</xdr:colOff>
      <xdr:row>82</xdr:row>
      <xdr:rowOff>56885</xdr:rowOff>
    </xdr:to>
    <xdr:cxnSp macro="">
      <xdr:nvCxnSpPr>
        <xdr:cNvPr id="203" name="直線コネクタ 202"/>
        <xdr:cNvCxnSpPr/>
      </xdr:nvCxnSpPr>
      <xdr:spPr>
        <a:xfrm flipV="1">
          <a:off x="1447800" y="14026483"/>
          <a:ext cx="889000" cy="89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77409</xdr:rowOff>
    </xdr:from>
    <xdr:to>
      <xdr:col>3</xdr:col>
      <xdr:colOff>330200</xdr:colOff>
      <xdr:row>83</xdr:row>
      <xdr:rowOff>7559</xdr:rowOff>
    </xdr:to>
    <xdr:sp macro="" textlink="">
      <xdr:nvSpPr>
        <xdr:cNvPr id="204" name="フローチャート : 判断 203"/>
        <xdr:cNvSpPr/>
      </xdr:nvSpPr>
      <xdr:spPr>
        <a:xfrm>
          <a:off x="2286000" y="14136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163786</xdr:rowOff>
    </xdr:from>
    <xdr:ext cx="762000" cy="259045"/>
    <xdr:sp macro="" textlink="">
      <xdr:nvSpPr>
        <xdr:cNvPr id="205" name="テキスト ボックス 204"/>
        <xdr:cNvSpPr txBox="1"/>
      </xdr:nvSpPr>
      <xdr:spPr>
        <a:xfrm>
          <a:off x="1955800" y="14222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135623</xdr:rowOff>
    </xdr:from>
    <xdr:to>
      <xdr:col>2</xdr:col>
      <xdr:colOff>127000</xdr:colOff>
      <xdr:row>83</xdr:row>
      <xdr:rowOff>65773</xdr:rowOff>
    </xdr:to>
    <xdr:sp macro="" textlink="">
      <xdr:nvSpPr>
        <xdr:cNvPr id="206" name="フローチャート : 判断 205"/>
        <xdr:cNvSpPr/>
      </xdr:nvSpPr>
      <xdr:spPr>
        <a:xfrm>
          <a:off x="1397000" y="14194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50550</xdr:rowOff>
    </xdr:from>
    <xdr:ext cx="762000" cy="259045"/>
    <xdr:sp macro="" textlink="">
      <xdr:nvSpPr>
        <xdr:cNvPr id="207" name="テキスト ボックス 206"/>
        <xdr:cNvSpPr txBox="1"/>
      </xdr:nvSpPr>
      <xdr:spPr>
        <a:xfrm>
          <a:off x="1066800" y="14280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82</xdr:row>
      <xdr:rowOff>5662</xdr:rowOff>
    </xdr:from>
    <xdr:to>
      <xdr:col>7</xdr:col>
      <xdr:colOff>203200</xdr:colOff>
      <xdr:row>82</xdr:row>
      <xdr:rowOff>107262</xdr:rowOff>
    </xdr:to>
    <xdr:sp macro="" textlink="">
      <xdr:nvSpPr>
        <xdr:cNvPr id="213" name="円/楕円 212"/>
        <xdr:cNvSpPr/>
      </xdr:nvSpPr>
      <xdr:spPr>
        <a:xfrm>
          <a:off x="4902200" y="14064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22189</xdr:rowOff>
    </xdr:from>
    <xdr:ext cx="762000" cy="259045"/>
    <xdr:sp macro="" textlink="">
      <xdr:nvSpPr>
        <xdr:cNvPr id="214" name="人件費・物件費等の状況該当値テキスト"/>
        <xdr:cNvSpPr txBox="1"/>
      </xdr:nvSpPr>
      <xdr:spPr>
        <a:xfrm>
          <a:off x="5041900" y="13909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95,650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164364</xdr:rowOff>
    </xdr:from>
    <xdr:to>
      <xdr:col>6</xdr:col>
      <xdr:colOff>50800</xdr:colOff>
      <xdr:row>82</xdr:row>
      <xdr:rowOff>94514</xdr:rowOff>
    </xdr:to>
    <xdr:sp macro="" textlink="">
      <xdr:nvSpPr>
        <xdr:cNvPr id="215" name="円/楕円 214"/>
        <xdr:cNvSpPr/>
      </xdr:nvSpPr>
      <xdr:spPr>
        <a:xfrm>
          <a:off x="4064000" y="1405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104691</xdr:rowOff>
    </xdr:from>
    <xdr:ext cx="736600" cy="259045"/>
    <xdr:sp macro="" textlink="">
      <xdr:nvSpPr>
        <xdr:cNvPr id="216" name="テキスト ボックス 215"/>
        <xdr:cNvSpPr txBox="1"/>
      </xdr:nvSpPr>
      <xdr:spPr>
        <a:xfrm>
          <a:off x="3733800" y="13820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95,016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71523</xdr:rowOff>
    </xdr:from>
    <xdr:to>
      <xdr:col>4</xdr:col>
      <xdr:colOff>533400</xdr:colOff>
      <xdr:row>82</xdr:row>
      <xdr:rowOff>1673</xdr:rowOff>
    </xdr:to>
    <xdr:sp macro="" textlink="">
      <xdr:nvSpPr>
        <xdr:cNvPr id="217" name="円/楕円 216"/>
        <xdr:cNvSpPr/>
      </xdr:nvSpPr>
      <xdr:spPr>
        <a:xfrm>
          <a:off x="3175000" y="1395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11850</xdr:rowOff>
    </xdr:from>
    <xdr:ext cx="762000" cy="259045"/>
    <xdr:sp macro="" textlink="">
      <xdr:nvSpPr>
        <xdr:cNvPr id="218" name="テキスト ボックス 217"/>
        <xdr:cNvSpPr txBox="1"/>
      </xdr:nvSpPr>
      <xdr:spPr>
        <a:xfrm>
          <a:off x="2844800" y="13727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90,399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88233</xdr:rowOff>
    </xdr:from>
    <xdr:to>
      <xdr:col>3</xdr:col>
      <xdr:colOff>330200</xdr:colOff>
      <xdr:row>82</xdr:row>
      <xdr:rowOff>18383</xdr:rowOff>
    </xdr:to>
    <xdr:sp macro="" textlink="">
      <xdr:nvSpPr>
        <xdr:cNvPr id="219" name="円/楕円 218"/>
        <xdr:cNvSpPr/>
      </xdr:nvSpPr>
      <xdr:spPr>
        <a:xfrm>
          <a:off x="2286000" y="13975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28560</xdr:rowOff>
    </xdr:from>
    <xdr:ext cx="762000" cy="259045"/>
    <xdr:sp macro="" textlink="">
      <xdr:nvSpPr>
        <xdr:cNvPr id="220" name="テキスト ボックス 219"/>
        <xdr:cNvSpPr txBox="1"/>
      </xdr:nvSpPr>
      <xdr:spPr>
        <a:xfrm>
          <a:off x="1955800" y="13744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91,230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6085</xdr:rowOff>
    </xdr:from>
    <xdr:to>
      <xdr:col>2</xdr:col>
      <xdr:colOff>127000</xdr:colOff>
      <xdr:row>82</xdr:row>
      <xdr:rowOff>107685</xdr:rowOff>
    </xdr:to>
    <xdr:sp macro="" textlink="">
      <xdr:nvSpPr>
        <xdr:cNvPr id="221" name="円/楕円 220"/>
        <xdr:cNvSpPr/>
      </xdr:nvSpPr>
      <xdr:spPr>
        <a:xfrm>
          <a:off x="1397000" y="1406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117862</xdr:rowOff>
    </xdr:from>
    <xdr:ext cx="762000" cy="259045"/>
    <xdr:sp macro="" textlink="">
      <xdr:nvSpPr>
        <xdr:cNvPr id="222" name="テキスト ボックス 221"/>
        <xdr:cNvSpPr txBox="1"/>
      </xdr:nvSpPr>
      <xdr:spPr>
        <a:xfrm>
          <a:off x="1066800" y="1383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95,671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ラスパイレス指数は、人事評価結果の適正な反映などにより低下傾向にあったが、平成</a:t>
          </a:r>
          <a:r>
            <a:rPr lang="en-US" altLang="ja-JP" sz="1100">
              <a:solidFill>
                <a:schemeClr val="dk1"/>
              </a:solidFill>
              <a:effectLst/>
              <a:latin typeface="+mn-lt"/>
              <a:ea typeface="+mn-ea"/>
              <a:cs typeface="+mn-cs"/>
            </a:rPr>
            <a:t>23</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年度決算においては、平成</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年度に、国家公務員の臨時特例に関する法律に基づいた平均</a:t>
          </a:r>
          <a:r>
            <a:rPr lang="en-US" altLang="ja-JP" sz="1100">
              <a:solidFill>
                <a:schemeClr val="dk1"/>
              </a:solidFill>
              <a:effectLst/>
              <a:latin typeface="+mn-lt"/>
              <a:ea typeface="+mn-ea"/>
              <a:cs typeface="+mn-cs"/>
            </a:rPr>
            <a:t>7.8</a:t>
          </a:r>
          <a:r>
            <a:rPr lang="ja-JP" altLang="ja-JP" sz="1100">
              <a:solidFill>
                <a:schemeClr val="dk1"/>
              </a:solidFill>
              <a:effectLst/>
              <a:latin typeface="+mn-lt"/>
              <a:ea typeface="+mn-ea"/>
              <a:cs typeface="+mn-cs"/>
            </a:rPr>
            <a:t>％の給与減額支給措置が行われたこと等が主な要因となり上昇した。しかし、平成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a:t>
          </a:r>
          <a:r>
            <a:rPr lang="en-US" altLang="ja-JP" sz="1100">
              <a:solidFill>
                <a:schemeClr val="dk1"/>
              </a:solidFill>
              <a:effectLst/>
              <a:latin typeface="+mn-lt"/>
              <a:ea typeface="+mn-ea"/>
              <a:cs typeface="+mn-cs"/>
            </a:rPr>
            <a:t>H26.4.1</a:t>
          </a:r>
          <a:r>
            <a:rPr lang="ja-JP" altLang="ja-JP" sz="1100">
              <a:solidFill>
                <a:schemeClr val="dk1"/>
              </a:solidFill>
              <a:effectLst/>
              <a:latin typeface="+mn-lt"/>
              <a:ea typeface="+mn-ea"/>
              <a:cs typeface="+mn-cs"/>
            </a:rPr>
            <a:t>現在）は、前記の臨時特例法による国家公務員の給与減額措置の終了、平成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月の本市給料表の改定および現給保障の廃止等により低下、平成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a:t>
          </a:r>
          <a:r>
            <a:rPr lang="en-US" altLang="ja-JP" sz="1100">
              <a:solidFill>
                <a:schemeClr val="dk1"/>
              </a:solidFill>
              <a:effectLst/>
              <a:latin typeface="+mn-lt"/>
              <a:ea typeface="+mn-ea"/>
              <a:cs typeface="+mn-cs"/>
            </a:rPr>
            <a:t>H27.4.1</a:t>
          </a:r>
          <a:r>
            <a:rPr lang="ja-JP" altLang="ja-JP" sz="1100">
              <a:solidFill>
                <a:schemeClr val="dk1"/>
              </a:solidFill>
              <a:effectLst/>
              <a:latin typeface="+mn-lt"/>
              <a:ea typeface="+mn-ea"/>
              <a:cs typeface="+mn-cs"/>
            </a:rPr>
            <a:t>現在）も採用・退職に伴う職員構成の変動等により低下した。</a:t>
          </a:r>
        </a:p>
        <a:p>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年度決算（</a:t>
          </a:r>
          <a:r>
            <a:rPr lang="en-US" altLang="ja-JP" sz="1100">
              <a:solidFill>
                <a:schemeClr val="dk1"/>
              </a:solidFill>
              <a:effectLst/>
              <a:latin typeface="+mn-lt"/>
              <a:ea typeface="+mn-ea"/>
              <a:cs typeface="+mn-cs"/>
            </a:rPr>
            <a:t>H28.4.1</a:t>
          </a:r>
          <a:r>
            <a:rPr lang="ja-JP" altLang="ja-JP" sz="1100">
              <a:solidFill>
                <a:schemeClr val="dk1"/>
              </a:solidFill>
              <a:effectLst/>
              <a:latin typeface="+mn-lt"/>
              <a:ea typeface="+mn-ea"/>
              <a:cs typeface="+mn-cs"/>
            </a:rPr>
            <a:t>現在）においては、国との給料表改定時期の相違による昇給額の影響差等により、前年度より</a:t>
          </a:r>
          <a:r>
            <a:rPr lang="en-US" altLang="ja-JP" sz="1100">
              <a:solidFill>
                <a:schemeClr val="dk1"/>
              </a:solidFill>
              <a:effectLst/>
              <a:latin typeface="+mn-lt"/>
              <a:ea typeface="+mn-ea"/>
              <a:cs typeface="+mn-cs"/>
            </a:rPr>
            <a:t>0.2</a:t>
          </a:r>
          <a:r>
            <a:rPr lang="ja-JP" altLang="ja-JP" sz="1100">
              <a:solidFill>
                <a:schemeClr val="dk1"/>
              </a:solidFill>
              <a:effectLst/>
              <a:latin typeface="+mn-lt"/>
              <a:ea typeface="+mn-ea"/>
              <a:cs typeface="+mn-cs"/>
            </a:rPr>
            <a:t>ポイント上昇した。</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96157</xdr:rowOff>
    </xdr:from>
    <xdr:to>
      <xdr:col>24</xdr:col>
      <xdr:colOff>558800</xdr:colOff>
      <xdr:row>84</xdr:row>
      <xdr:rowOff>168729</xdr:rowOff>
    </xdr:to>
    <xdr:cxnSp macro="">
      <xdr:nvCxnSpPr>
        <xdr:cNvPr id="253" name="直線コネクタ 252"/>
        <xdr:cNvCxnSpPr/>
      </xdr:nvCxnSpPr>
      <xdr:spPr>
        <a:xfrm flipV="1">
          <a:off x="17018000" y="13812157"/>
          <a:ext cx="0" cy="7583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140806</xdr:rowOff>
    </xdr:from>
    <xdr:ext cx="762000" cy="259045"/>
    <xdr:sp macro="" textlink="">
      <xdr:nvSpPr>
        <xdr:cNvPr id="254" name="給与水準   （国との比較）最小値テキスト"/>
        <xdr:cNvSpPr txBox="1"/>
      </xdr:nvSpPr>
      <xdr:spPr>
        <a:xfrm>
          <a:off x="17106900" y="14542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84</xdr:row>
      <xdr:rowOff>168729</xdr:rowOff>
    </xdr:from>
    <xdr:to>
      <xdr:col>24</xdr:col>
      <xdr:colOff>647700</xdr:colOff>
      <xdr:row>84</xdr:row>
      <xdr:rowOff>168729</xdr:rowOff>
    </xdr:to>
    <xdr:cxnSp macro="">
      <xdr:nvCxnSpPr>
        <xdr:cNvPr id="255" name="直線コネクタ 254"/>
        <xdr:cNvCxnSpPr/>
      </xdr:nvCxnSpPr>
      <xdr:spPr>
        <a:xfrm>
          <a:off x="16929100" y="14570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11084</xdr:rowOff>
    </xdr:from>
    <xdr:ext cx="762000" cy="259045"/>
    <xdr:sp macro="" textlink="">
      <xdr:nvSpPr>
        <xdr:cNvPr id="256" name="給与水準   （国との比較）最大値テキスト"/>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96.6</a:t>
          </a:r>
          <a:endParaRPr kumimoji="1" lang="ja-JP" altLang="en-US" sz="1000" b="1">
            <a:latin typeface="ＭＳ Ｐゴシック"/>
          </a:endParaRPr>
        </a:p>
      </xdr:txBody>
    </xdr:sp>
    <xdr:clientData/>
  </xdr:oneCellAnchor>
  <xdr:twoCellAnchor>
    <xdr:from>
      <xdr:col>24</xdr:col>
      <xdr:colOff>469900</xdr:colOff>
      <xdr:row>80</xdr:row>
      <xdr:rowOff>96157</xdr:rowOff>
    </xdr:from>
    <xdr:to>
      <xdr:col>24</xdr:col>
      <xdr:colOff>647700</xdr:colOff>
      <xdr:row>80</xdr:row>
      <xdr:rowOff>96157</xdr:rowOff>
    </xdr:to>
    <xdr:cxnSp macro="">
      <xdr:nvCxnSpPr>
        <xdr:cNvPr id="257" name="直線コネクタ 256"/>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6048</xdr:rowOff>
    </xdr:from>
    <xdr:to>
      <xdr:col>24</xdr:col>
      <xdr:colOff>558800</xdr:colOff>
      <xdr:row>82</xdr:row>
      <xdr:rowOff>29029</xdr:rowOff>
    </xdr:to>
    <xdr:cxnSp macro="">
      <xdr:nvCxnSpPr>
        <xdr:cNvPr id="258" name="直線コネクタ 257"/>
        <xdr:cNvCxnSpPr/>
      </xdr:nvCxnSpPr>
      <xdr:spPr>
        <a:xfrm>
          <a:off x="16179800" y="14064948"/>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88191</xdr:rowOff>
    </xdr:from>
    <xdr:ext cx="762000" cy="259045"/>
    <xdr:sp macro="" textlink="">
      <xdr:nvSpPr>
        <xdr:cNvPr id="259" name="給与水準   （国との比較）平均値テキスト"/>
        <xdr:cNvSpPr txBox="1"/>
      </xdr:nvSpPr>
      <xdr:spPr>
        <a:xfrm>
          <a:off x="17106900" y="141470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116114</xdr:rowOff>
    </xdr:from>
    <xdr:to>
      <xdr:col>24</xdr:col>
      <xdr:colOff>609600</xdr:colOff>
      <xdr:row>83</xdr:row>
      <xdr:rowOff>46264</xdr:rowOff>
    </xdr:to>
    <xdr:sp macro="" textlink="">
      <xdr:nvSpPr>
        <xdr:cNvPr id="260" name="フローチャート : 判断 259"/>
        <xdr:cNvSpPr/>
      </xdr:nvSpPr>
      <xdr:spPr>
        <a:xfrm>
          <a:off x="169672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6048</xdr:rowOff>
    </xdr:from>
    <xdr:to>
      <xdr:col>23</xdr:col>
      <xdr:colOff>406400</xdr:colOff>
      <xdr:row>82</xdr:row>
      <xdr:rowOff>74991</xdr:rowOff>
    </xdr:to>
    <xdr:cxnSp macro="">
      <xdr:nvCxnSpPr>
        <xdr:cNvPr id="261" name="直線コネクタ 260"/>
        <xdr:cNvCxnSpPr/>
      </xdr:nvCxnSpPr>
      <xdr:spPr>
        <a:xfrm flipV="1">
          <a:off x="15290800" y="14064948"/>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116114</xdr:rowOff>
    </xdr:from>
    <xdr:to>
      <xdr:col>23</xdr:col>
      <xdr:colOff>457200</xdr:colOff>
      <xdr:row>83</xdr:row>
      <xdr:rowOff>46264</xdr:rowOff>
    </xdr:to>
    <xdr:sp macro="" textlink="">
      <xdr:nvSpPr>
        <xdr:cNvPr id="262" name="フローチャート : 判断 261"/>
        <xdr:cNvSpPr/>
      </xdr:nvSpPr>
      <xdr:spPr>
        <a:xfrm>
          <a:off x="161290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31041</xdr:rowOff>
    </xdr:from>
    <xdr:ext cx="736600" cy="259045"/>
    <xdr:sp macro="" textlink="">
      <xdr:nvSpPr>
        <xdr:cNvPr id="263" name="テキスト ボックス 262"/>
        <xdr:cNvSpPr txBox="1"/>
      </xdr:nvSpPr>
      <xdr:spPr>
        <a:xfrm>
          <a:off x="15798800" y="14261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74991</xdr:rowOff>
    </xdr:from>
    <xdr:to>
      <xdr:col>22</xdr:col>
      <xdr:colOff>203200</xdr:colOff>
      <xdr:row>88</xdr:row>
      <xdr:rowOff>11491</xdr:rowOff>
    </xdr:to>
    <xdr:cxnSp macro="">
      <xdr:nvCxnSpPr>
        <xdr:cNvPr id="264" name="直線コネクタ 263"/>
        <xdr:cNvCxnSpPr/>
      </xdr:nvCxnSpPr>
      <xdr:spPr>
        <a:xfrm flipV="1">
          <a:off x="14401800" y="14133891"/>
          <a:ext cx="889000" cy="96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82</xdr:row>
      <xdr:rowOff>81643</xdr:rowOff>
    </xdr:from>
    <xdr:to>
      <xdr:col>22</xdr:col>
      <xdr:colOff>254000</xdr:colOff>
      <xdr:row>83</xdr:row>
      <xdr:rowOff>11793</xdr:rowOff>
    </xdr:to>
    <xdr:sp macro="" textlink="">
      <xdr:nvSpPr>
        <xdr:cNvPr id="265" name="フローチャート : 判断 264"/>
        <xdr:cNvSpPr/>
      </xdr:nvSpPr>
      <xdr:spPr>
        <a:xfrm>
          <a:off x="15240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168020</xdr:rowOff>
    </xdr:from>
    <xdr:ext cx="762000" cy="259045"/>
    <xdr:sp macro="" textlink="">
      <xdr:nvSpPr>
        <xdr:cNvPr id="266" name="テキスト ボックス 265"/>
        <xdr:cNvSpPr txBox="1"/>
      </xdr:nvSpPr>
      <xdr:spPr>
        <a:xfrm>
          <a:off x="14909800" y="1422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11491</xdr:rowOff>
    </xdr:from>
    <xdr:to>
      <xdr:col>21</xdr:col>
      <xdr:colOff>0</xdr:colOff>
      <xdr:row>88</xdr:row>
      <xdr:rowOff>149377</xdr:rowOff>
    </xdr:to>
    <xdr:cxnSp macro="">
      <xdr:nvCxnSpPr>
        <xdr:cNvPr id="267" name="直線コネクタ 266"/>
        <xdr:cNvCxnSpPr/>
      </xdr:nvCxnSpPr>
      <xdr:spPr>
        <a:xfrm flipV="1">
          <a:off x="13512800" y="15099091"/>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143632</xdr:rowOff>
    </xdr:from>
    <xdr:to>
      <xdr:col>21</xdr:col>
      <xdr:colOff>50800</xdr:colOff>
      <xdr:row>88</xdr:row>
      <xdr:rowOff>73782</xdr:rowOff>
    </xdr:to>
    <xdr:sp macro="" textlink="">
      <xdr:nvSpPr>
        <xdr:cNvPr id="268" name="フローチャート : 判断 267"/>
        <xdr:cNvSpPr/>
      </xdr:nvSpPr>
      <xdr:spPr>
        <a:xfrm>
          <a:off x="14351000" y="15059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58559</xdr:rowOff>
    </xdr:from>
    <xdr:ext cx="762000" cy="259045"/>
    <xdr:sp macro="" textlink="">
      <xdr:nvSpPr>
        <xdr:cNvPr id="269" name="テキスト ボックス 268"/>
        <xdr:cNvSpPr txBox="1"/>
      </xdr:nvSpPr>
      <xdr:spPr>
        <a:xfrm>
          <a:off x="14020800" y="1514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18143</xdr:rowOff>
    </xdr:from>
    <xdr:to>
      <xdr:col>19</xdr:col>
      <xdr:colOff>533400</xdr:colOff>
      <xdr:row>88</xdr:row>
      <xdr:rowOff>119743</xdr:rowOff>
    </xdr:to>
    <xdr:sp macro="" textlink="">
      <xdr:nvSpPr>
        <xdr:cNvPr id="270" name="フローチャート : 判断 269"/>
        <xdr:cNvSpPr/>
      </xdr:nvSpPr>
      <xdr:spPr>
        <a:xfrm>
          <a:off x="13462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129920</xdr:rowOff>
    </xdr:from>
    <xdr:ext cx="762000" cy="259045"/>
    <xdr:sp macro="" textlink="">
      <xdr:nvSpPr>
        <xdr:cNvPr id="271" name="テキスト ボックス 270"/>
        <xdr:cNvSpPr txBox="1"/>
      </xdr:nvSpPr>
      <xdr:spPr>
        <a:xfrm>
          <a:off x="13131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81</xdr:row>
      <xdr:rowOff>149679</xdr:rowOff>
    </xdr:from>
    <xdr:to>
      <xdr:col>24</xdr:col>
      <xdr:colOff>609600</xdr:colOff>
      <xdr:row>82</xdr:row>
      <xdr:rowOff>79829</xdr:rowOff>
    </xdr:to>
    <xdr:sp macro="" textlink="">
      <xdr:nvSpPr>
        <xdr:cNvPr id="277" name="円/楕円 276"/>
        <xdr:cNvSpPr/>
      </xdr:nvSpPr>
      <xdr:spPr>
        <a:xfrm>
          <a:off x="16967200" y="1403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166206</xdr:rowOff>
    </xdr:from>
    <xdr:ext cx="762000" cy="259045"/>
    <xdr:sp macro="" textlink="">
      <xdr:nvSpPr>
        <xdr:cNvPr id="278" name="給与水準   （国との比較）該当値テキスト"/>
        <xdr:cNvSpPr txBox="1"/>
      </xdr:nvSpPr>
      <xdr:spPr>
        <a:xfrm>
          <a:off x="17106900" y="1388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126698</xdr:rowOff>
    </xdr:from>
    <xdr:to>
      <xdr:col>23</xdr:col>
      <xdr:colOff>457200</xdr:colOff>
      <xdr:row>82</xdr:row>
      <xdr:rowOff>56848</xdr:rowOff>
    </xdr:to>
    <xdr:sp macro="" textlink="">
      <xdr:nvSpPr>
        <xdr:cNvPr id="279" name="円/楕円 278"/>
        <xdr:cNvSpPr/>
      </xdr:nvSpPr>
      <xdr:spPr>
        <a:xfrm>
          <a:off x="16129000" y="1401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67025</xdr:rowOff>
    </xdr:from>
    <xdr:ext cx="736600" cy="259045"/>
    <xdr:sp macro="" textlink="">
      <xdr:nvSpPr>
        <xdr:cNvPr id="280" name="テキスト ボックス 279"/>
        <xdr:cNvSpPr txBox="1"/>
      </xdr:nvSpPr>
      <xdr:spPr>
        <a:xfrm>
          <a:off x="15798800" y="137830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22</xdr:col>
      <xdr:colOff>152400</xdr:colOff>
      <xdr:row>82</xdr:row>
      <xdr:rowOff>24191</xdr:rowOff>
    </xdr:from>
    <xdr:to>
      <xdr:col>22</xdr:col>
      <xdr:colOff>254000</xdr:colOff>
      <xdr:row>82</xdr:row>
      <xdr:rowOff>125791</xdr:rowOff>
    </xdr:to>
    <xdr:sp macro="" textlink="">
      <xdr:nvSpPr>
        <xdr:cNvPr id="281" name="円/楕円 280"/>
        <xdr:cNvSpPr/>
      </xdr:nvSpPr>
      <xdr:spPr>
        <a:xfrm>
          <a:off x="15240000" y="1408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80</xdr:row>
      <xdr:rowOff>135968</xdr:rowOff>
    </xdr:from>
    <xdr:ext cx="762000" cy="259045"/>
    <xdr:sp macro="" textlink="">
      <xdr:nvSpPr>
        <xdr:cNvPr id="282" name="テキスト ボックス 281"/>
        <xdr:cNvSpPr txBox="1"/>
      </xdr:nvSpPr>
      <xdr:spPr>
        <a:xfrm>
          <a:off x="14909800" y="13851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132141</xdr:rowOff>
    </xdr:from>
    <xdr:to>
      <xdr:col>21</xdr:col>
      <xdr:colOff>50800</xdr:colOff>
      <xdr:row>88</xdr:row>
      <xdr:rowOff>62291</xdr:rowOff>
    </xdr:to>
    <xdr:sp macro="" textlink="">
      <xdr:nvSpPr>
        <xdr:cNvPr id="283" name="円/楕円 282"/>
        <xdr:cNvSpPr/>
      </xdr:nvSpPr>
      <xdr:spPr>
        <a:xfrm>
          <a:off x="14351000" y="1504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72468</xdr:rowOff>
    </xdr:from>
    <xdr:ext cx="762000" cy="259045"/>
    <xdr:sp macro="" textlink="">
      <xdr:nvSpPr>
        <xdr:cNvPr id="284" name="テキスト ボックス 283"/>
        <xdr:cNvSpPr txBox="1"/>
      </xdr:nvSpPr>
      <xdr:spPr>
        <a:xfrm>
          <a:off x="14020800" y="1481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98577</xdr:rowOff>
    </xdr:from>
    <xdr:to>
      <xdr:col>19</xdr:col>
      <xdr:colOff>533400</xdr:colOff>
      <xdr:row>89</xdr:row>
      <xdr:rowOff>28727</xdr:rowOff>
    </xdr:to>
    <xdr:sp macro="" textlink="">
      <xdr:nvSpPr>
        <xdr:cNvPr id="285" name="円/楕円 284"/>
        <xdr:cNvSpPr/>
      </xdr:nvSpPr>
      <xdr:spPr>
        <a:xfrm>
          <a:off x="13462000" y="1518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13504</xdr:rowOff>
    </xdr:from>
    <xdr:ext cx="762000" cy="259045"/>
    <xdr:sp macro="" textlink="">
      <xdr:nvSpPr>
        <xdr:cNvPr id="286" name="テキスト ボックス 285"/>
        <xdr:cNvSpPr txBox="1"/>
      </xdr:nvSpPr>
      <xdr:spPr>
        <a:xfrm>
          <a:off x="13131800" y="15272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定数管理計画を着実に実行することにより、類似団体の平均値よりも低い数値を実現している。今後も職員数の適正化の取り組みを進めていくとともに、各部門の業務量分析を的確に行い、職員の適正配置を図っ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47716</xdr:rowOff>
    </xdr:from>
    <xdr:to>
      <xdr:col>24</xdr:col>
      <xdr:colOff>558800</xdr:colOff>
      <xdr:row>67</xdr:row>
      <xdr:rowOff>31750</xdr:rowOff>
    </xdr:to>
    <xdr:cxnSp macro="">
      <xdr:nvCxnSpPr>
        <xdr:cNvPr id="318" name="直線コネクタ 317"/>
        <xdr:cNvCxnSpPr/>
      </xdr:nvCxnSpPr>
      <xdr:spPr>
        <a:xfrm flipV="1">
          <a:off x="17018000" y="9991816"/>
          <a:ext cx="0" cy="15270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3827</xdr:rowOff>
    </xdr:from>
    <xdr:ext cx="762000" cy="259045"/>
    <xdr:sp macro="" textlink="">
      <xdr:nvSpPr>
        <xdr:cNvPr id="319" name="定員管理の状況最小値テキスト"/>
        <xdr:cNvSpPr txBox="1"/>
      </xdr:nvSpPr>
      <xdr:spPr>
        <a:xfrm>
          <a:off x="17106900" y="1149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24</xdr:col>
      <xdr:colOff>469900</xdr:colOff>
      <xdr:row>67</xdr:row>
      <xdr:rowOff>31750</xdr:rowOff>
    </xdr:from>
    <xdr:to>
      <xdr:col>24</xdr:col>
      <xdr:colOff>647700</xdr:colOff>
      <xdr:row>67</xdr:row>
      <xdr:rowOff>31750</xdr:rowOff>
    </xdr:to>
    <xdr:cxnSp macro="">
      <xdr:nvCxnSpPr>
        <xdr:cNvPr id="320" name="直線コネクタ 319"/>
        <xdr:cNvCxnSpPr/>
      </xdr:nvCxnSpPr>
      <xdr:spPr>
        <a:xfrm>
          <a:off x="16929100" y="1151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134093</xdr:rowOff>
    </xdr:from>
    <xdr:ext cx="762000" cy="259045"/>
    <xdr:sp macro="" textlink="">
      <xdr:nvSpPr>
        <xdr:cNvPr id="321" name="定員管理の状況最大値テキスト"/>
        <xdr:cNvSpPr txBox="1"/>
      </xdr:nvSpPr>
      <xdr:spPr>
        <a:xfrm>
          <a:off x="17106900" y="9735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4.17</a:t>
          </a:r>
          <a:endParaRPr kumimoji="1" lang="ja-JP" altLang="en-US" sz="1000" b="1">
            <a:latin typeface="ＭＳ Ｐゴシック"/>
          </a:endParaRPr>
        </a:p>
      </xdr:txBody>
    </xdr:sp>
    <xdr:clientData/>
  </xdr:oneCellAnchor>
  <xdr:twoCellAnchor>
    <xdr:from>
      <xdr:col>24</xdr:col>
      <xdr:colOff>469900</xdr:colOff>
      <xdr:row>58</xdr:row>
      <xdr:rowOff>47716</xdr:rowOff>
    </xdr:from>
    <xdr:to>
      <xdr:col>24</xdr:col>
      <xdr:colOff>647700</xdr:colOff>
      <xdr:row>58</xdr:row>
      <xdr:rowOff>47716</xdr:rowOff>
    </xdr:to>
    <xdr:cxnSp macro="">
      <xdr:nvCxnSpPr>
        <xdr:cNvPr id="322" name="直線コネクタ 321"/>
        <xdr:cNvCxnSpPr/>
      </xdr:nvCxnSpPr>
      <xdr:spPr>
        <a:xfrm>
          <a:off x="16929100" y="9991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94343</xdr:rowOff>
    </xdr:from>
    <xdr:to>
      <xdr:col>24</xdr:col>
      <xdr:colOff>558800</xdr:colOff>
      <xdr:row>60</xdr:row>
      <xdr:rowOff>121920</xdr:rowOff>
    </xdr:to>
    <xdr:cxnSp macro="">
      <xdr:nvCxnSpPr>
        <xdr:cNvPr id="323" name="直線コネクタ 322"/>
        <xdr:cNvCxnSpPr/>
      </xdr:nvCxnSpPr>
      <xdr:spPr>
        <a:xfrm flipV="1">
          <a:off x="16179800" y="10381343"/>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137177</xdr:rowOff>
    </xdr:from>
    <xdr:ext cx="762000" cy="259045"/>
    <xdr:sp macro="" textlink="">
      <xdr:nvSpPr>
        <xdr:cNvPr id="324" name="定員管理の状況平均値テキスト"/>
        <xdr:cNvSpPr txBox="1"/>
      </xdr:nvSpPr>
      <xdr:spPr>
        <a:xfrm>
          <a:off x="17106900" y="10595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165100</xdr:rowOff>
    </xdr:from>
    <xdr:to>
      <xdr:col>24</xdr:col>
      <xdr:colOff>609600</xdr:colOff>
      <xdr:row>62</xdr:row>
      <xdr:rowOff>95250</xdr:rowOff>
    </xdr:to>
    <xdr:sp macro="" textlink="">
      <xdr:nvSpPr>
        <xdr:cNvPr id="325" name="フローチャート : 判断 324"/>
        <xdr:cNvSpPr/>
      </xdr:nvSpPr>
      <xdr:spPr>
        <a:xfrm>
          <a:off x="169672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104684</xdr:rowOff>
    </xdr:from>
    <xdr:to>
      <xdr:col>23</xdr:col>
      <xdr:colOff>406400</xdr:colOff>
      <xdr:row>60</xdr:row>
      <xdr:rowOff>121920</xdr:rowOff>
    </xdr:to>
    <xdr:cxnSp macro="">
      <xdr:nvCxnSpPr>
        <xdr:cNvPr id="326" name="直線コネクタ 325"/>
        <xdr:cNvCxnSpPr/>
      </xdr:nvCxnSpPr>
      <xdr:spPr>
        <a:xfrm>
          <a:off x="15290800" y="1039168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168547</xdr:rowOff>
    </xdr:from>
    <xdr:to>
      <xdr:col>23</xdr:col>
      <xdr:colOff>457200</xdr:colOff>
      <xdr:row>62</xdr:row>
      <xdr:rowOff>98697</xdr:rowOff>
    </xdr:to>
    <xdr:sp macro="" textlink="">
      <xdr:nvSpPr>
        <xdr:cNvPr id="327" name="フローチャート : 判断 326"/>
        <xdr:cNvSpPr/>
      </xdr:nvSpPr>
      <xdr:spPr>
        <a:xfrm>
          <a:off x="16129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83474</xdr:rowOff>
    </xdr:from>
    <xdr:ext cx="736600" cy="259045"/>
    <xdr:sp macro="" textlink="">
      <xdr:nvSpPr>
        <xdr:cNvPr id="328" name="テキスト ボックス 327"/>
        <xdr:cNvSpPr txBox="1"/>
      </xdr:nvSpPr>
      <xdr:spPr>
        <a:xfrm>
          <a:off x="15798800" y="10713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104684</xdr:rowOff>
    </xdr:from>
    <xdr:to>
      <xdr:col>22</xdr:col>
      <xdr:colOff>203200</xdr:colOff>
      <xdr:row>60</xdr:row>
      <xdr:rowOff>128815</xdr:rowOff>
    </xdr:to>
    <xdr:cxnSp macro="">
      <xdr:nvCxnSpPr>
        <xdr:cNvPr id="329" name="直線コネクタ 328"/>
        <xdr:cNvCxnSpPr/>
      </xdr:nvCxnSpPr>
      <xdr:spPr>
        <a:xfrm flipV="1">
          <a:off x="14401800" y="10391684"/>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147865</xdr:rowOff>
    </xdr:from>
    <xdr:to>
      <xdr:col>22</xdr:col>
      <xdr:colOff>254000</xdr:colOff>
      <xdr:row>62</xdr:row>
      <xdr:rowOff>78015</xdr:rowOff>
    </xdr:to>
    <xdr:sp macro="" textlink="">
      <xdr:nvSpPr>
        <xdr:cNvPr id="330" name="フローチャート : 判断 329"/>
        <xdr:cNvSpPr/>
      </xdr:nvSpPr>
      <xdr:spPr>
        <a:xfrm>
          <a:off x="152400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62792</xdr:rowOff>
    </xdr:from>
    <xdr:ext cx="762000" cy="259045"/>
    <xdr:sp macro="" textlink="">
      <xdr:nvSpPr>
        <xdr:cNvPr id="331" name="テキスト ボックス 330"/>
        <xdr:cNvSpPr txBox="1"/>
      </xdr:nvSpPr>
      <xdr:spPr>
        <a:xfrm>
          <a:off x="14909800" y="10692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128815</xdr:rowOff>
    </xdr:from>
    <xdr:to>
      <xdr:col>21</xdr:col>
      <xdr:colOff>0</xdr:colOff>
      <xdr:row>61</xdr:row>
      <xdr:rowOff>5624</xdr:rowOff>
    </xdr:to>
    <xdr:cxnSp macro="">
      <xdr:nvCxnSpPr>
        <xdr:cNvPr id="332" name="直線コネクタ 331"/>
        <xdr:cNvCxnSpPr/>
      </xdr:nvCxnSpPr>
      <xdr:spPr>
        <a:xfrm flipV="1">
          <a:off x="13512800" y="10415815"/>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154759</xdr:rowOff>
    </xdr:from>
    <xdr:to>
      <xdr:col>21</xdr:col>
      <xdr:colOff>50800</xdr:colOff>
      <xdr:row>62</xdr:row>
      <xdr:rowOff>84909</xdr:rowOff>
    </xdr:to>
    <xdr:sp macro="" textlink="">
      <xdr:nvSpPr>
        <xdr:cNvPr id="333" name="フローチャート : 判断 332"/>
        <xdr:cNvSpPr/>
      </xdr:nvSpPr>
      <xdr:spPr>
        <a:xfrm>
          <a:off x="14351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69686</xdr:rowOff>
    </xdr:from>
    <xdr:ext cx="762000" cy="259045"/>
    <xdr:sp macro="" textlink="">
      <xdr:nvSpPr>
        <xdr:cNvPr id="334" name="テキスト ボックス 333"/>
        <xdr:cNvSpPr txBox="1"/>
      </xdr:nvSpPr>
      <xdr:spPr>
        <a:xfrm>
          <a:off x="14020800" y="1069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28122</xdr:rowOff>
    </xdr:from>
    <xdr:to>
      <xdr:col>19</xdr:col>
      <xdr:colOff>533400</xdr:colOff>
      <xdr:row>62</xdr:row>
      <xdr:rowOff>129722</xdr:rowOff>
    </xdr:to>
    <xdr:sp macro="" textlink="">
      <xdr:nvSpPr>
        <xdr:cNvPr id="335" name="フローチャート : 判断 334"/>
        <xdr:cNvSpPr/>
      </xdr:nvSpPr>
      <xdr:spPr>
        <a:xfrm>
          <a:off x="13462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114499</xdr:rowOff>
    </xdr:from>
    <xdr:ext cx="762000" cy="259045"/>
    <xdr:sp macro="" textlink="">
      <xdr:nvSpPr>
        <xdr:cNvPr id="336" name="テキスト ボックス 335"/>
        <xdr:cNvSpPr txBox="1"/>
      </xdr:nvSpPr>
      <xdr:spPr>
        <a:xfrm>
          <a:off x="13131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43543</xdr:rowOff>
    </xdr:from>
    <xdr:to>
      <xdr:col>24</xdr:col>
      <xdr:colOff>609600</xdr:colOff>
      <xdr:row>60</xdr:row>
      <xdr:rowOff>145143</xdr:rowOff>
    </xdr:to>
    <xdr:sp macro="" textlink="">
      <xdr:nvSpPr>
        <xdr:cNvPr id="342" name="円/楕円 341"/>
        <xdr:cNvSpPr/>
      </xdr:nvSpPr>
      <xdr:spPr>
        <a:xfrm>
          <a:off x="16967200" y="103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60070</xdr:rowOff>
    </xdr:from>
    <xdr:ext cx="762000" cy="259045"/>
    <xdr:sp macro="" textlink="">
      <xdr:nvSpPr>
        <xdr:cNvPr id="343" name="定員管理の状況該当値テキスト"/>
        <xdr:cNvSpPr txBox="1"/>
      </xdr:nvSpPr>
      <xdr:spPr>
        <a:xfrm>
          <a:off x="17106900" y="10175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71120</xdr:rowOff>
    </xdr:from>
    <xdr:to>
      <xdr:col>23</xdr:col>
      <xdr:colOff>457200</xdr:colOff>
      <xdr:row>61</xdr:row>
      <xdr:rowOff>1270</xdr:rowOff>
    </xdr:to>
    <xdr:sp macro="" textlink="">
      <xdr:nvSpPr>
        <xdr:cNvPr id="344" name="円/楕円 343"/>
        <xdr:cNvSpPr/>
      </xdr:nvSpPr>
      <xdr:spPr>
        <a:xfrm>
          <a:off x="16129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11447</xdr:rowOff>
    </xdr:from>
    <xdr:ext cx="736600" cy="259045"/>
    <xdr:sp macro="" textlink="">
      <xdr:nvSpPr>
        <xdr:cNvPr id="345" name="テキスト ボックス 344"/>
        <xdr:cNvSpPr txBox="1"/>
      </xdr:nvSpPr>
      <xdr:spPr>
        <a:xfrm>
          <a:off x="15798800" y="10126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53884</xdr:rowOff>
    </xdr:from>
    <xdr:to>
      <xdr:col>22</xdr:col>
      <xdr:colOff>254000</xdr:colOff>
      <xdr:row>60</xdr:row>
      <xdr:rowOff>155484</xdr:rowOff>
    </xdr:to>
    <xdr:sp macro="" textlink="">
      <xdr:nvSpPr>
        <xdr:cNvPr id="346" name="円/楕円 345"/>
        <xdr:cNvSpPr/>
      </xdr:nvSpPr>
      <xdr:spPr>
        <a:xfrm>
          <a:off x="15240000" y="1034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165661</xdr:rowOff>
    </xdr:from>
    <xdr:ext cx="762000" cy="259045"/>
    <xdr:sp macro="" textlink="">
      <xdr:nvSpPr>
        <xdr:cNvPr id="347" name="テキスト ボックス 346"/>
        <xdr:cNvSpPr txBox="1"/>
      </xdr:nvSpPr>
      <xdr:spPr>
        <a:xfrm>
          <a:off x="14909800" y="10109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78015</xdr:rowOff>
    </xdr:from>
    <xdr:to>
      <xdr:col>21</xdr:col>
      <xdr:colOff>50800</xdr:colOff>
      <xdr:row>61</xdr:row>
      <xdr:rowOff>8165</xdr:rowOff>
    </xdr:to>
    <xdr:sp macro="" textlink="">
      <xdr:nvSpPr>
        <xdr:cNvPr id="348" name="円/楕円 347"/>
        <xdr:cNvSpPr/>
      </xdr:nvSpPr>
      <xdr:spPr>
        <a:xfrm>
          <a:off x="14351000" y="1036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18342</xdr:rowOff>
    </xdr:from>
    <xdr:ext cx="762000" cy="259045"/>
    <xdr:sp macro="" textlink="">
      <xdr:nvSpPr>
        <xdr:cNvPr id="349" name="テキスト ボックス 348"/>
        <xdr:cNvSpPr txBox="1"/>
      </xdr:nvSpPr>
      <xdr:spPr>
        <a:xfrm>
          <a:off x="14020800" y="1013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126274</xdr:rowOff>
    </xdr:from>
    <xdr:to>
      <xdr:col>19</xdr:col>
      <xdr:colOff>533400</xdr:colOff>
      <xdr:row>61</xdr:row>
      <xdr:rowOff>56424</xdr:rowOff>
    </xdr:to>
    <xdr:sp macro="" textlink="">
      <xdr:nvSpPr>
        <xdr:cNvPr id="350" name="円/楕円 349"/>
        <xdr:cNvSpPr/>
      </xdr:nvSpPr>
      <xdr:spPr>
        <a:xfrm>
          <a:off x="13462000" y="1041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66601</xdr:rowOff>
    </xdr:from>
    <xdr:ext cx="762000" cy="259045"/>
    <xdr:sp macro="" textlink="">
      <xdr:nvSpPr>
        <xdr:cNvPr id="351" name="テキスト ボックス 350"/>
        <xdr:cNvSpPr txBox="1"/>
      </xdr:nvSpPr>
      <xdr:spPr>
        <a:xfrm>
          <a:off x="13131800" y="10182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a:solidFill>
                <a:schemeClr val="dk1"/>
              </a:solidFill>
              <a:effectLst/>
              <a:latin typeface="+mn-lt"/>
              <a:ea typeface="+mn-ea"/>
              <a:cs typeface="+mn-cs"/>
            </a:rPr>
            <a:t>平成</a:t>
          </a:r>
          <a:r>
            <a:rPr lang="en-US" altLang="ja-JP" sz="1100" b="0">
              <a:solidFill>
                <a:schemeClr val="dk1"/>
              </a:solidFill>
              <a:effectLst/>
              <a:latin typeface="+mn-lt"/>
              <a:ea typeface="+mn-ea"/>
              <a:cs typeface="+mn-cs"/>
            </a:rPr>
            <a:t>27</a:t>
          </a:r>
          <a:r>
            <a:rPr lang="ja-JP" altLang="ja-JP" sz="1100" b="0">
              <a:solidFill>
                <a:schemeClr val="dk1"/>
              </a:solidFill>
              <a:effectLst/>
              <a:latin typeface="+mn-lt"/>
              <a:ea typeface="+mn-ea"/>
              <a:cs typeface="+mn-cs"/>
            </a:rPr>
            <a:t>年度の実質公債費比率（３カ年平均）は、前年度に比べて</a:t>
          </a:r>
          <a:r>
            <a:rPr lang="en-US" altLang="ja-JP" sz="1100" b="0">
              <a:solidFill>
                <a:schemeClr val="dk1"/>
              </a:solidFill>
              <a:effectLst/>
              <a:latin typeface="+mn-lt"/>
              <a:ea typeface="+mn-ea"/>
              <a:cs typeface="+mn-cs"/>
            </a:rPr>
            <a:t>0.7</a:t>
          </a:r>
          <a:r>
            <a:rPr lang="ja-JP" altLang="ja-JP" sz="1100" b="0">
              <a:solidFill>
                <a:schemeClr val="dk1"/>
              </a:solidFill>
              <a:effectLst/>
              <a:latin typeface="+mn-lt"/>
              <a:ea typeface="+mn-ea"/>
              <a:cs typeface="+mn-cs"/>
            </a:rPr>
            <a:t>ポイント減少した。</a:t>
          </a:r>
          <a:endParaRPr lang="ja-JP" altLang="ja-JP" sz="1400">
            <a:effectLst/>
          </a:endParaRPr>
        </a:p>
        <a:p>
          <a:r>
            <a:rPr lang="ja-JP" altLang="ja-JP" sz="1100" b="0">
              <a:solidFill>
                <a:schemeClr val="dk1"/>
              </a:solidFill>
              <a:effectLst/>
              <a:latin typeface="+mn-lt"/>
              <a:ea typeface="+mn-ea"/>
              <a:cs typeface="+mn-cs"/>
            </a:rPr>
            <a:t>平成</a:t>
          </a:r>
          <a:r>
            <a:rPr lang="en-US" altLang="ja-JP" sz="1100" b="0">
              <a:solidFill>
                <a:schemeClr val="dk1"/>
              </a:solidFill>
              <a:effectLst/>
              <a:latin typeface="+mn-lt"/>
              <a:ea typeface="+mn-ea"/>
              <a:cs typeface="+mn-cs"/>
            </a:rPr>
            <a:t>24</a:t>
          </a:r>
          <a:r>
            <a:rPr lang="ja-JP" altLang="ja-JP" sz="1100" b="0">
              <a:solidFill>
                <a:schemeClr val="dk1"/>
              </a:solidFill>
              <a:effectLst/>
              <a:latin typeface="+mn-lt"/>
              <a:ea typeface="+mn-ea"/>
              <a:cs typeface="+mn-cs"/>
            </a:rPr>
            <a:t>年度の単年度数値</a:t>
          </a:r>
          <a:r>
            <a:rPr lang="en-US" altLang="ja-JP" sz="1100" b="0">
              <a:solidFill>
                <a:schemeClr val="dk1"/>
              </a:solidFill>
              <a:effectLst/>
              <a:latin typeface="+mn-lt"/>
              <a:ea typeface="+mn-ea"/>
              <a:cs typeface="+mn-cs"/>
            </a:rPr>
            <a:t>3.10</a:t>
          </a:r>
          <a:r>
            <a:rPr lang="ja-JP" altLang="ja-JP" sz="1100" b="0">
              <a:solidFill>
                <a:schemeClr val="dk1"/>
              </a:solidFill>
              <a:effectLst/>
              <a:latin typeface="+mn-lt"/>
              <a:ea typeface="+mn-ea"/>
              <a:cs typeface="+mn-cs"/>
            </a:rPr>
            <a:t>％が、平成</a:t>
          </a:r>
          <a:r>
            <a:rPr lang="en-US" altLang="ja-JP" sz="1100" b="0">
              <a:solidFill>
                <a:schemeClr val="dk1"/>
              </a:solidFill>
              <a:effectLst/>
              <a:latin typeface="+mn-lt"/>
              <a:ea typeface="+mn-ea"/>
              <a:cs typeface="+mn-cs"/>
            </a:rPr>
            <a:t>27</a:t>
          </a:r>
          <a:r>
            <a:rPr lang="ja-JP" altLang="ja-JP" sz="1100" b="0">
              <a:solidFill>
                <a:schemeClr val="dk1"/>
              </a:solidFill>
              <a:effectLst/>
              <a:latin typeface="+mn-lt"/>
              <a:ea typeface="+mn-ea"/>
              <a:cs typeface="+mn-cs"/>
            </a:rPr>
            <a:t>年の単年度数値</a:t>
          </a:r>
          <a:r>
            <a:rPr lang="en-US" altLang="ja-JP" sz="1100" b="0">
              <a:solidFill>
                <a:schemeClr val="dk1"/>
              </a:solidFill>
              <a:effectLst/>
              <a:latin typeface="+mn-lt"/>
              <a:ea typeface="+mn-ea"/>
              <a:cs typeface="+mn-cs"/>
            </a:rPr>
            <a:t>1.03</a:t>
          </a:r>
          <a:r>
            <a:rPr lang="ja-JP" altLang="ja-JP" sz="1100" b="0">
              <a:solidFill>
                <a:schemeClr val="dk1"/>
              </a:solidFill>
              <a:effectLst/>
              <a:latin typeface="+mn-lt"/>
              <a:ea typeface="+mn-ea"/>
              <a:cs typeface="+mn-cs"/>
            </a:rPr>
            <a:t>％へ大きく減少したため</a:t>
          </a:r>
          <a:r>
            <a:rPr lang="ja-JP" altLang="en-US"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単年度では、</a:t>
          </a:r>
          <a:r>
            <a:rPr lang="en-US" altLang="ja-JP" sz="1100" b="0">
              <a:solidFill>
                <a:schemeClr val="dk1"/>
              </a:solidFill>
              <a:effectLst/>
              <a:latin typeface="+mn-lt"/>
              <a:ea typeface="+mn-ea"/>
              <a:cs typeface="+mn-cs"/>
            </a:rPr>
            <a:t>1.03</a:t>
          </a:r>
          <a:r>
            <a:rPr lang="ja-JP" altLang="ja-JP" sz="1100" b="0">
              <a:solidFill>
                <a:schemeClr val="dk1"/>
              </a:solidFill>
              <a:effectLst/>
              <a:latin typeface="+mn-lt"/>
              <a:ea typeface="+mn-ea"/>
              <a:cs typeface="+mn-cs"/>
            </a:rPr>
            <a:t>％と前年度（</a:t>
          </a:r>
          <a:r>
            <a:rPr lang="en-US" altLang="ja-JP" sz="1100" b="0">
              <a:solidFill>
                <a:schemeClr val="dk1"/>
              </a:solidFill>
              <a:effectLst/>
              <a:latin typeface="+mn-lt"/>
              <a:ea typeface="+mn-ea"/>
              <a:cs typeface="+mn-cs"/>
            </a:rPr>
            <a:t>0.64</a:t>
          </a:r>
          <a:r>
            <a:rPr lang="ja-JP" altLang="ja-JP" sz="1100" b="0">
              <a:solidFill>
                <a:schemeClr val="dk1"/>
              </a:solidFill>
              <a:effectLst/>
              <a:latin typeface="+mn-lt"/>
              <a:ea typeface="+mn-ea"/>
              <a:cs typeface="+mn-cs"/>
            </a:rPr>
            <a:t>％）に比べて</a:t>
          </a:r>
          <a:r>
            <a:rPr lang="en-US" altLang="ja-JP" sz="1100" b="0">
              <a:solidFill>
                <a:schemeClr val="dk1"/>
              </a:solidFill>
              <a:effectLst/>
              <a:latin typeface="+mn-lt"/>
              <a:ea typeface="+mn-ea"/>
              <a:cs typeface="+mn-cs"/>
            </a:rPr>
            <a:t>0.39</a:t>
          </a:r>
          <a:r>
            <a:rPr lang="ja-JP" altLang="ja-JP" sz="1100" b="0">
              <a:solidFill>
                <a:schemeClr val="dk1"/>
              </a:solidFill>
              <a:effectLst/>
              <a:latin typeface="+mn-lt"/>
              <a:ea typeface="+mn-ea"/>
              <a:cs typeface="+mn-cs"/>
            </a:rPr>
            <a:t>ポイント増加し</a:t>
          </a:r>
          <a:r>
            <a:rPr lang="ja-JP" altLang="en-US" sz="1100" b="0">
              <a:solidFill>
                <a:schemeClr val="dk1"/>
              </a:solidFill>
              <a:effectLst/>
              <a:latin typeface="+mn-lt"/>
              <a:ea typeface="+mn-ea"/>
              <a:cs typeface="+mn-cs"/>
            </a:rPr>
            <a:t>たが、３カ年平均では減少し</a:t>
          </a:r>
          <a:r>
            <a:rPr lang="ja-JP" altLang="ja-JP" sz="1100" b="0">
              <a:solidFill>
                <a:schemeClr val="dk1"/>
              </a:solidFill>
              <a:effectLst/>
              <a:latin typeface="+mn-lt"/>
              <a:ea typeface="+mn-ea"/>
              <a:cs typeface="+mn-cs"/>
            </a:rPr>
            <a:t>た。単年度数値の増加は、分母にあたる標準財政規模</a:t>
          </a:r>
          <a:r>
            <a:rPr lang="ja-JP" altLang="en-US" sz="1100" b="0">
              <a:solidFill>
                <a:schemeClr val="dk1"/>
              </a:solidFill>
              <a:effectLst/>
              <a:latin typeface="+mn-lt"/>
              <a:ea typeface="+mn-ea"/>
              <a:cs typeface="+mn-cs"/>
            </a:rPr>
            <a:t>が</a:t>
          </a:r>
          <a:r>
            <a:rPr lang="ja-JP" altLang="ja-JP" sz="1100" b="0">
              <a:solidFill>
                <a:schemeClr val="dk1"/>
              </a:solidFill>
              <a:effectLst/>
              <a:latin typeface="+mn-lt"/>
              <a:ea typeface="+mn-ea"/>
              <a:cs typeface="+mn-cs"/>
            </a:rPr>
            <a:t>標準税収入額等</a:t>
          </a:r>
          <a:r>
            <a:rPr lang="ja-JP" altLang="en-US" sz="1100" b="0">
              <a:solidFill>
                <a:schemeClr val="dk1"/>
              </a:solidFill>
              <a:effectLst/>
              <a:latin typeface="+mn-lt"/>
              <a:ea typeface="+mn-ea"/>
              <a:cs typeface="+mn-cs"/>
            </a:rPr>
            <a:t>のうち</a:t>
          </a:r>
          <a:r>
            <a:rPr lang="ja-JP" altLang="ja-JP" sz="1100" b="0">
              <a:solidFill>
                <a:schemeClr val="dk1"/>
              </a:solidFill>
              <a:effectLst/>
              <a:latin typeface="+mn-lt"/>
              <a:ea typeface="+mn-ea"/>
              <a:cs typeface="+mn-cs"/>
            </a:rPr>
            <a:t>地方消費税交付金が前年度と比較して</a:t>
          </a:r>
          <a:r>
            <a:rPr lang="en-US" altLang="ja-JP" sz="1100" b="0">
              <a:solidFill>
                <a:schemeClr val="dk1"/>
              </a:solidFill>
              <a:effectLst/>
              <a:latin typeface="+mn-lt"/>
              <a:ea typeface="+mn-ea"/>
              <a:cs typeface="+mn-cs"/>
            </a:rPr>
            <a:t>10.2</a:t>
          </a:r>
          <a:r>
            <a:rPr lang="ja-JP" altLang="ja-JP" sz="1100" b="0">
              <a:solidFill>
                <a:schemeClr val="dk1"/>
              </a:solidFill>
              <a:effectLst/>
              <a:latin typeface="+mn-lt"/>
              <a:ea typeface="+mn-ea"/>
              <a:cs typeface="+mn-cs"/>
            </a:rPr>
            <a:t>億円増となったことなどから</a:t>
          </a:r>
          <a:r>
            <a:rPr lang="ja-JP" altLang="en-US" sz="1100" b="0">
              <a:solidFill>
                <a:schemeClr val="dk1"/>
              </a:solidFill>
              <a:effectLst/>
              <a:latin typeface="+mn-lt"/>
              <a:ea typeface="+mn-ea"/>
              <a:cs typeface="+mn-cs"/>
            </a:rPr>
            <a:t>増加</a:t>
          </a:r>
          <a:r>
            <a:rPr lang="ja-JP" altLang="ja-JP" sz="1100" b="0">
              <a:solidFill>
                <a:schemeClr val="dk1"/>
              </a:solidFill>
              <a:effectLst/>
              <a:latin typeface="+mn-lt"/>
              <a:ea typeface="+mn-ea"/>
              <a:cs typeface="+mn-cs"/>
            </a:rPr>
            <a:t>、分子にあたる元利償還額等</a:t>
          </a:r>
          <a:r>
            <a:rPr lang="ja-JP" altLang="en-US" sz="1100" b="0">
              <a:solidFill>
                <a:schemeClr val="dk1"/>
              </a:solidFill>
              <a:effectLst/>
              <a:latin typeface="+mn-lt"/>
              <a:ea typeface="+mn-ea"/>
              <a:cs typeface="+mn-cs"/>
            </a:rPr>
            <a:t>も</a:t>
          </a:r>
          <a:r>
            <a:rPr lang="ja-JP" altLang="ja-JP" sz="1100" b="0">
              <a:solidFill>
                <a:schemeClr val="dk1"/>
              </a:solidFill>
              <a:effectLst/>
              <a:latin typeface="+mn-lt"/>
              <a:ea typeface="+mn-ea"/>
              <a:cs typeface="+mn-cs"/>
            </a:rPr>
            <a:t>増加し、分子の対前年度伸び率が</a:t>
          </a:r>
          <a:r>
            <a:rPr lang="en-US" altLang="ja-JP" sz="1100" b="0">
              <a:solidFill>
                <a:schemeClr val="dk1"/>
              </a:solidFill>
              <a:effectLst/>
              <a:latin typeface="+mn-lt"/>
              <a:ea typeface="+mn-ea"/>
              <a:cs typeface="+mn-cs"/>
            </a:rPr>
            <a:t>63.5</a:t>
          </a:r>
          <a:r>
            <a:rPr lang="ja-JP" altLang="ja-JP" sz="1100" b="0">
              <a:solidFill>
                <a:schemeClr val="dk1"/>
              </a:solidFill>
              <a:effectLst/>
              <a:latin typeface="+mn-lt"/>
              <a:ea typeface="+mn-ea"/>
              <a:cs typeface="+mn-cs"/>
            </a:rPr>
            <a:t>％と分母の伸び率</a:t>
          </a:r>
          <a:r>
            <a:rPr lang="en-US" altLang="ja-JP" sz="1100" b="0">
              <a:solidFill>
                <a:schemeClr val="dk1"/>
              </a:solidFill>
              <a:effectLst/>
              <a:latin typeface="+mn-lt"/>
              <a:ea typeface="+mn-ea"/>
              <a:cs typeface="+mn-cs"/>
            </a:rPr>
            <a:t>2.3</a:t>
          </a:r>
          <a:r>
            <a:rPr lang="ja-JP" altLang="ja-JP" sz="1100" b="0">
              <a:solidFill>
                <a:schemeClr val="dk1"/>
              </a:solidFill>
              <a:effectLst/>
              <a:latin typeface="+mn-lt"/>
              <a:ea typeface="+mn-ea"/>
              <a:cs typeface="+mn-cs"/>
            </a:rPr>
            <a:t>％より大きかったためである。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13970</xdr:rowOff>
    </xdr:from>
    <xdr:to>
      <xdr:col>24</xdr:col>
      <xdr:colOff>558800</xdr:colOff>
      <xdr:row>45</xdr:row>
      <xdr:rowOff>106256</xdr:rowOff>
    </xdr:to>
    <xdr:cxnSp macro="">
      <xdr:nvCxnSpPr>
        <xdr:cNvPr id="379" name="直線コネクタ 378"/>
        <xdr:cNvCxnSpPr/>
      </xdr:nvCxnSpPr>
      <xdr:spPr>
        <a:xfrm flipV="1">
          <a:off x="17018000" y="6357620"/>
          <a:ext cx="0" cy="14638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78333</xdr:rowOff>
    </xdr:from>
    <xdr:ext cx="762000" cy="259045"/>
    <xdr:sp macro="" textlink="">
      <xdr:nvSpPr>
        <xdr:cNvPr id="380" name="公債費負担の状況最小値テキスト"/>
        <xdr:cNvSpPr txBox="1"/>
      </xdr:nvSpPr>
      <xdr:spPr>
        <a:xfrm>
          <a:off x="17106900" y="7793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24</xdr:col>
      <xdr:colOff>469900</xdr:colOff>
      <xdr:row>45</xdr:row>
      <xdr:rowOff>106256</xdr:rowOff>
    </xdr:from>
    <xdr:to>
      <xdr:col>24</xdr:col>
      <xdr:colOff>647700</xdr:colOff>
      <xdr:row>45</xdr:row>
      <xdr:rowOff>106256</xdr:rowOff>
    </xdr:to>
    <xdr:cxnSp macro="">
      <xdr:nvCxnSpPr>
        <xdr:cNvPr id="381" name="直線コネクタ 380"/>
        <xdr:cNvCxnSpPr/>
      </xdr:nvCxnSpPr>
      <xdr:spPr>
        <a:xfrm>
          <a:off x="16929100" y="7821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100347</xdr:rowOff>
    </xdr:from>
    <xdr:ext cx="762000" cy="259045"/>
    <xdr:sp macro="" textlink="">
      <xdr:nvSpPr>
        <xdr:cNvPr id="382" name="公債費負担の状況最大値テキスト"/>
        <xdr:cNvSpPr txBox="1"/>
      </xdr:nvSpPr>
      <xdr:spPr>
        <a:xfrm>
          <a:off x="17106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37</xdr:row>
      <xdr:rowOff>13970</xdr:rowOff>
    </xdr:from>
    <xdr:to>
      <xdr:col>24</xdr:col>
      <xdr:colOff>647700</xdr:colOff>
      <xdr:row>37</xdr:row>
      <xdr:rowOff>13970</xdr:rowOff>
    </xdr:to>
    <xdr:cxnSp macro="">
      <xdr:nvCxnSpPr>
        <xdr:cNvPr id="383" name="直線コネクタ 382"/>
        <xdr:cNvCxnSpPr/>
      </xdr:nvCxnSpPr>
      <xdr:spPr>
        <a:xfrm>
          <a:off x="16929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846</xdr:rowOff>
    </xdr:from>
    <xdr:to>
      <xdr:col>24</xdr:col>
      <xdr:colOff>558800</xdr:colOff>
      <xdr:row>39</xdr:row>
      <xdr:rowOff>57150</xdr:rowOff>
    </xdr:to>
    <xdr:cxnSp macro="">
      <xdr:nvCxnSpPr>
        <xdr:cNvPr id="384" name="直線コネクタ 383"/>
        <xdr:cNvCxnSpPr/>
      </xdr:nvCxnSpPr>
      <xdr:spPr>
        <a:xfrm flipV="1">
          <a:off x="16179800" y="6687396"/>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152840</xdr:rowOff>
    </xdr:from>
    <xdr:ext cx="762000" cy="259045"/>
    <xdr:sp macro="" textlink="">
      <xdr:nvSpPr>
        <xdr:cNvPr id="385" name="公債費負担の状況平均値テキスト"/>
        <xdr:cNvSpPr txBox="1"/>
      </xdr:nvSpPr>
      <xdr:spPr>
        <a:xfrm>
          <a:off x="17106900" y="701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9313</xdr:rowOff>
    </xdr:from>
    <xdr:to>
      <xdr:col>24</xdr:col>
      <xdr:colOff>609600</xdr:colOff>
      <xdr:row>41</xdr:row>
      <xdr:rowOff>110913</xdr:rowOff>
    </xdr:to>
    <xdr:sp macro="" textlink="">
      <xdr:nvSpPr>
        <xdr:cNvPr id="386" name="フローチャート : 判断 385"/>
        <xdr:cNvSpPr/>
      </xdr:nvSpPr>
      <xdr:spPr>
        <a:xfrm>
          <a:off x="169672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57150</xdr:rowOff>
    </xdr:from>
    <xdr:to>
      <xdr:col>23</xdr:col>
      <xdr:colOff>406400</xdr:colOff>
      <xdr:row>39</xdr:row>
      <xdr:rowOff>137583</xdr:rowOff>
    </xdr:to>
    <xdr:cxnSp macro="">
      <xdr:nvCxnSpPr>
        <xdr:cNvPr id="387" name="直線コネクタ 386"/>
        <xdr:cNvCxnSpPr/>
      </xdr:nvCxnSpPr>
      <xdr:spPr>
        <a:xfrm flipV="1">
          <a:off x="15290800" y="674370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73660</xdr:rowOff>
    </xdr:from>
    <xdr:to>
      <xdr:col>23</xdr:col>
      <xdr:colOff>457200</xdr:colOff>
      <xdr:row>42</xdr:row>
      <xdr:rowOff>3810</xdr:rowOff>
    </xdr:to>
    <xdr:sp macro="" textlink="">
      <xdr:nvSpPr>
        <xdr:cNvPr id="388" name="フローチャート : 判断 387"/>
        <xdr:cNvSpPr/>
      </xdr:nvSpPr>
      <xdr:spPr>
        <a:xfrm>
          <a:off x="16129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160037</xdr:rowOff>
    </xdr:from>
    <xdr:ext cx="736600" cy="259045"/>
    <xdr:sp macro="" textlink="">
      <xdr:nvSpPr>
        <xdr:cNvPr id="389" name="テキスト ボックス 388"/>
        <xdr:cNvSpPr txBox="1"/>
      </xdr:nvSpPr>
      <xdr:spPr>
        <a:xfrm>
          <a:off x="15798800" y="718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137583</xdr:rowOff>
    </xdr:from>
    <xdr:to>
      <xdr:col>22</xdr:col>
      <xdr:colOff>203200</xdr:colOff>
      <xdr:row>40</xdr:row>
      <xdr:rowOff>6350</xdr:rowOff>
    </xdr:to>
    <xdr:cxnSp macro="">
      <xdr:nvCxnSpPr>
        <xdr:cNvPr id="390" name="直線コネクタ 389"/>
        <xdr:cNvCxnSpPr/>
      </xdr:nvCxnSpPr>
      <xdr:spPr>
        <a:xfrm flipV="1">
          <a:off x="14401800" y="68241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121920</xdr:rowOff>
    </xdr:from>
    <xdr:to>
      <xdr:col>22</xdr:col>
      <xdr:colOff>254000</xdr:colOff>
      <xdr:row>42</xdr:row>
      <xdr:rowOff>52070</xdr:rowOff>
    </xdr:to>
    <xdr:sp macro="" textlink="">
      <xdr:nvSpPr>
        <xdr:cNvPr id="391" name="フローチャート : 判断 390"/>
        <xdr:cNvSpPr/>
      </xdr:nvSpPr>
      <xdr:spPr>
        <a:xfrm>
          <a:off x="15240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36847</xdr:rowOff>
    </xdr:from>
    <xdr:ext cx="762000" cy="259045"/>
    <xdr:sp macro="" textlink="">
      <xdr:nvSpPr>
        <xdr:cNvPr id="392" name="テキスト ボックス 391"/>
        <xdr:cNvSpPr txBox="1"/>
      </xdr:nvSpPr>
      <xdr:spPr>
        <a:xfrm>
          <a:off x="14909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6350</xdr:rowOff>
    </xdr:from>
    <xdr:to>
      <xdr:col>21</xdr:col>
      <xdr:colOff>0</xdr:colOff>
      <xdr:row>40</xdr:row>
      <xdr:rowOff>54610</xdr:rowOff>
    </xdr:to>
    <xdr:cxnSp macro="">
      <xdr:nvCxnSpPr>
        <xdr:cNvPr id="393" name="直線コネクタ 392"/>
        <xdr:cNvCxnSpPr/>
      </xdr:nvCxnSpPr>
      <xdr:spPr>
        <a:xfrm flipV="1">
          <a:off x="13512800" y="686435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170180</xdr:rowOff>
    </xdr:from>
    <xdr:to>
      <xdr:col>21</xdr:col>
      <xdr:colOff>50800</xdr:colOff>
      <xdr:row>42</xdr:row>
      <xdr:rowOff>100330</xdr:rowOff>
    </xdr:to>
    <xdr:sp macro="" textlink="">
      <xdr:nvSpPr>
        <xdr:cNvPr id="394" name="フローチャート : 判断 393"/>
        <xdr:cNvSpPr/>
      </xdr:nvSpPr>
      <xdr:spPr>
        <a:xfrm>
          <a:off x="14351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85107</xdr:rowOff>
    </xdr:from>
    <xdr:ext cx="762000" cy="259045"/>
    <xdr:sp macro="" textlink="">
      <xdr:nvSpPr>
        <xdr:cNvPr id="395" name="テキスト ボックス 394"/>
        <xdr:cNvSpPr txBox="1"/>
      </xdr:nvSpPr>
      <xdr:spPr>
        <a:xfrm>
          <a:off x="14020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96" name="フローチャート : 判断 395"/>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109237</xdr:rowOff>
    </xdr:from>
    <xdr:ext cx="762000" cy="259045"/>
    <xdr:sp macro="" textlink="">
      <xdr:nvSpPr>
        <xdr:cNvPr id="397" name="テキスト ボックス 396"/>
        <xdr:cNvSpPr txBox="1"/>
      </xdr:nvSpPr>
      <xdr:spPr>
        <a:xfrm>
          <a:off x="13131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38</xdr:row>
      <xdr:rowOff>121496</xdr:rowOff>
    </xdr:from>
    <xdr:to>
      <xdr:col>24</xdr:col>
      <xdr:colOff>609600</xdr:colOff>
      <xdr:row>39</xdr:row>
      <xdr:rowOff>51646</xdr:rowOff>
    </xdr:to>
    <xdr:sp macro="" textlink="">
      <xdr:nvSpPr>
        <xdr:cNvPr id="403" name="円/楕円 402"/>
        <xdr:cNvSpPr/>
      </xdr:nvSpPr>
      <xdr:spPr>
        <a:xfrm>
          <a:off x="16967200" y="66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138023</xdr:rowOff>
    </xdr:from>
    <xdr:ext cx="762000" cy="259045"/>
    <xdr:sp macro="" textlink="">
      <xdr:nvSpPr>
        <xdr:cNvPr id="404" name="公債費負担の状況該当値テキスト"/>
        <xdr:cNvSpPr txBox="1"/>
      </xdr:nvSpPr>
      <xdr:spPr>
        <a:xfrm>
          <a:off x="17106900" y="648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6350</xdr:rowOff>
    </xdr:from>
    <xdr:to>
      <xdr:col>23</xdr:col>
      <xdr:colOff>457200</xdr:colOff>
      <xdr:row>39</xdr:row>
      <xdr:rowOff>107950</xdr:rowOff>
    </xdr:to>
    <xdr:sp macro="" textlink="">
      <xdr:nvSpPr>
        <xdr:cNvPr id="405" name="円/楕円 404"/>
        <xdr:cNvSpPr/>
      </xdr:nvSpPr>
      <xdr:spPr>
        <a:xfrm>
          <a:off x="16129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118127</xdr:rowOff>
    </xdr:from>
    <xdr:ext cx="736600" cy="259045"/>
    <xdr:sp macro="" textlink="">
      <xdr:nvSpPr>
        <xdr:cNvPr id="406" name="テキスト ボックス 405"/>
        <xdr:cNvSpPr txBox="1"/>
      </xdr:nvSpPr>
      <xdr:spPr>
        <a:xfrm>
          <a:off x="15798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86783</xdr:rowOff>
    </xdr:from>
    <xdr:to>
      <xdr:col>22</xdr:col>
      <xdr:colOff>254000</xdr:colOff>
      <xdr:row>40</xdr:row>
      <xdr:rowOff>16933</xdr:rowOff>
    </xdr:to>
    <xdr:sp macro="" textlink="">
      <xdr:nvSpPr>
        <xdr:cNvPr id="407" name="円/楕円 406"/>
        <xdr:cNvSpPr/>
      </xdr:nvSpPr>
      <xdr:spPr>
        <a:xfrm>
          <a:off x="15240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27110</xdr:rowOff>
    </xdr:from>
    <xdr:ext cx="762000" cy="259045"/>
    <xdr:sp macro="" textlink="">
      <xdr:nvSpPr>
        <xdr:cNvPr id="408" name="テキスト ボックス 407"/>
        <xdr:cNvSpPr txBox="1"/>
      </xdr:nvSpPr>
      <xdr:spPr>
        <a:xfrm>
          <a:off x="14909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127000</xdr:rowOff>
    </xdr:from>
    <xdr:to>
      <xdr:col>21</xdr:col>
      <xdr:colOff>50800</xdr:colOff>
      <xdr:row>40</xdr:row>
      <xdr:rowOff>57150</xdr:rowOff>
    </xdr:to>
    <xdr:sp macro="" textlink="">
      <xdr:nvSpPr>
        <xdr:cNvPr id="409" name="円/楕円 408"/>
        <xdr:cNvSpPr/>
      </xdr:nvSpPr>
      <xdr:spPr>
        <a:xfrm>
          <a:off x="14351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67327</xdr:rowOff>
    </xdr:from>
    <xdr:ext cx="762000" cy="259045"/>
    <xdr:sp macro="" textlink="">
      <xdr:nvSpPr>
        <xdr:cNvPr id="410" name="テキスト ボックス 409"/>
        <xdr:cNvSpPr txBox="1"/>
      </xdr:nvSpPr>
      <xdr:spPr>
        <a:xfrm>
          <a:off x="14020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3810</xdr:rowOff>
    </xdr:from>
    <xdr:to>
      <xdr:col>19</xdr:col>
      <xdr:colOff>533400</xdr:colOff>
      <xdr:row>40</xdr:row>
      <xdr:rowOff>105410</xdr:rowOff>
    </xdr:to>
    <xdr:sp macro="" textlink="">
      <xdr:nvSpPr>
        <xdr:cNvPr id="411" name="円/楕円 410"/>
        <xdr:cNvSpPr/>
      </xdr:nvSpPr>
      <xdr:spPr>
        <a:xfrm>
          <a:off x="13462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115587</xdr:rowOff>
    </xdr:from>
    <xdr:ext cx="762000" cy="259045"/>
    <xdr:sp macro="" textlink="">
      <xdr:nvSpPr>
        <xdr:cNvPr id="412" name="テキスト ボックス 411"/>
        <xdr:cNvSpPr txBox="1"/>
      </xdr:nvSpPr>
      <xdr:spPr>
        <a:xfrm>
          <a:off x="13131800" y="663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将来負担比率は、</a:t>
          </a:r>
          <a:r>
            <a:rPr lang="ja-JP" altLang="ja-JP" sz="1100">
              <a:solidFill>
                <a:schemeClr val="dk1"/>
              </a:solidFill>
              <a:effectLst/>
              <a:latin typeface="+mn-lt"/>
              <a:ea typeface="+mn-ea"/>
              <a:cs typeface="+mn-cs"/>
            </a:rPr>
            <a:t>市債残高の増加により</a:t>
          </a:r>
          <a:r>
            <a:rPr lang="ja-JP" altLang="en-US"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年度から</a:t>
          </a:r>
          <a:r>
            <a:rPr lang="ja-JP" altLang="ja-JP"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に転じており、平成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7.1</a:t>
          </a:r>
          <a:r>
            <a:rPr kumimoji="1" lang="ja-JP" altLang="ja-JP" sz="1100">
              <a:solidFill>
                <a:schemeClr val="dk1"/>
              </a:solidFill>
              <a:effectLst/>
              <a:latin typeface="+mn-lt"/>
              <a:ea typeface="+mn-ea"/>
              <a:cs typeface="+mn-cs"/>
            </a:rPr>
            <a:t>ポイント上昇した。</a:t>
          </a:r>
          <a:r>
            <a:rPr lang="ja-JP" altLang="ja-JP" sz="1100">
              <a:solidFill>
                <a:schemeClr val="dk1"/>
              </a:solidFill>
              <a:effectLst/>
              <a:latin typeface="+mn-lt"/>
              <a:ea typeface="+mn-ea"/>
              <a:cs typeface="+mn-cs"/>
            </a:rPr>
            <a:t>分母にあたる標準財政規模、分子にあたる将来負担額ともに増加したが、分母</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増加（前年度比</a:t>
          </a:r>
          <a:r>
            <a:rPr lang="en-US" altLang="ja-JP" sz="1100">
              <a:solidFill>
                <a:schemeClr val="dk1"/>
              </a:solidFill>
              <a:effectLst/>
              <a:latin typeface="+mn-lt"/>
              <a:ea typeface="+mn-ea"/>
              <a:cs typeface="+mn-cs"/>
            </a:rPr>
            <a:t>8.1</a:t>
          </a:r>
          <a:r>
            <a:rPr lang="ja-JP" altLang="ja-JP" sz="1100">
              <a:solidFill>
                <a:schemeClr val="dk1"/>
              </a:solidFill>
              <a:effectLst/>
              <a:latin typeface="+mn-lt"/>
              <a:ea typeface="+mn-ea"/>
              <a:cs typeface="+mn-cs"/>
            </a:rPr>
            <a:t>億円）より分子の増加（前年度比</a:t>
          </a:r>
          <a:r>
            <a:rPr lang="en-US" altLang="ja-JP" sz="1100">
              <a:solidFill>
                <a:schemeClr val="dk1"/>
              </a:solidFill>
              <a:effectLst/>
              <a:latin typeface="+mn-lt"/>
              <a:ea typeface="+mn-ea"/>
              <a:cs typeface="+mn-cs"/>
            </a:rPr>
            <a:t>26.9</a:t>
          </a:r>
          <a:r>
            <a:rPr lang="ja-JP" altLang="ja-JP" sz="1100">
              <a:solidFill>
                <a:schemeClr val="dk1"/>
              </a:solidFill>
              <a:effectLst/>
              <a:latin typeface="+mn-lt"/>
              <a:ea typeface="+mn-ea"/>
              <a:cs typeface="+mn-cs"/>
            </a:rPr>
            <a:t>億円）が大きいためである。</a:t>
          </a:r>
          <a:endParaRPr lang="ja-JP" altLang="ja-JP" sz="1400">
            <a:effectLst/>
          </a:endParaRPr>
        </a:p>
        <a:p>
          <a:r>
            <a:rPr lang="ja-JP" altLang="ja-JP" sz="1100">
              <a:solidFill>
                <a:schemeClr val="dk1"/>
              </a:solidFill>
              <a:effectLst/>
              <a:latin typeface="+mn-lt"/>
              <a:ea typeface="+mn-ea"/>
              <a:cs typeface="+mn-cs"/>
            </a:rPr>
            <a:t>分母は、標準税収入額等において地方消費税交付金が、対前年度</a:t>
          </a:r>
          <a:r>
            <a:rPr lang="en-US" altLang="ja-JP" sz="1100">
              <a:solidFill>
                <a:schemeClr val="dk1"/>
              </a:solidFill>
              <a:effectLst/>
              <a:latin typeface="+mn-lt"/>
              <a:ea typeface="+mn-ea"/>
              <a:cs typeface="+mn-cs"/>
            </a:rPr>
            <a:t>10.2</a:t>
          </a:r>
          <a:r>
            <a:rPr lang="ja-JP" altLang="ja-JP" sz="1100">
              <a:solidFill>
                <a:schemeClr val="dk1"/>
              </a:solidFill>
              <a:effectLst/>
              <a:latin typeface="+mn-lt"/>
              <a:ea typeface="+mn-ea"/>
              <a:cs typeface="+mn-cs"/>
            </a:rPr>
            <a:t>億円増となったことから、前年度より約</a:t>
          </a:r>
          <a:r>
            <a:rPr lang="en-US" altLang="ja-JP" sz="1100">
              <a:solidFill>
                <a:schemeClr val="dk1"/>
              </a:solidFill>
              <a:effectLst/>
              <a:latin typeface="+mn-lt"/>
              <a:ea typeface="+mn-ea"/>
              <a:cs typeface="+mn-cs"/>
            </a:rPr>
            <a:t>8.1</a:t>
          </a:r>
          <a:r>
            <a:rPr lang="ja-JP" altLang="ja-JP" sz="1100">
              <a:solidFill>
                <a:schemeClr val="dk1"/>
              </a:solidFill>
              <a:effectLst/>
              <a:latin typeface="+mn-lt"/>
              <a:ea typeface="+mn-ea"/>
              <a:cs typeface="+mn-cs"/>
            </a:rPr>
            <a:t>億円増額となった。</a:t>
          </a:r>
          <a:endParaRPr lang="ja-JP" altLang="ja-JP" sz="1400">
            <a:effectLst/>
          </a:endParaRPr>
        </a:p>
        <a:p>
          <a:r>
            <a:rPr lang="ja-JP" altLang="ja-JP" sz="1100">
              <a:solidFill>
                <a:schemeClr val="dk1"/>
              </a:solidFill>
              <a:effectLst/>
              <a:latin typeface="+mn-lt"/>
              <a:ea typeface="+mn-ea"/>
              <a:cs typeface="+mn-cs"/>
            </a:rPr>
            <a:t>分子は、大和駅東側第４地区市街地再開発事業などにより一般会計等の市債残高が大幅に増加（対前年度</a:t>
          </a:r>
          <a:r>
            <a:rPr lang="en-US" altLang="ja-JP" sz="1100">
              <a:solidFill>
                <a:schemeClr val="dk1"/>
              </a:solidFill>
              <a:effectLst/>
              <a:latin typeface="+mn-lt"/>
              <a:ea typeface="+mn-ea"/>
              <a:cs typeface="+mn-cs"/>
            </a:rPr>
            <a:t>43.7</a:t>
          </a:r>
          <a:r>
            <a:rPr lang="ja-JP" altLang="ja-JP" sz="1100">
              <a:solidFill>
                <a:schemeClr val="dk1"/>
              </a:solidFill>
              <a:effectLst/>
              <a:latin typeface="+mn-lt"/>
              <a:ea typeface="+mn-ea"/>
              <a:cs typeface="+mn-cs"/>
            </a:rPr>
            <a:t>億円</a:t>
          </a:r>
          <a:r>
            <a:rPr lang="ja-JP" altLang="en-US" sz="1100">
              <a:solidFill>
                <a:schemeClr val="dk1"/>
              </a:solidFill>
              <a:effectLst/>
              <a:latin typeface="+mn-lt"/>
              <a:ea typeface="+mn-ea"/>
              <a:cs typeface="+mn-cs"/>
            </a:rPr>
            <a:t>増</a:t>
          </a:r>
          <a:r>
            <a:rPr lang="ja-JP" altLang="ja-JP" sz="1100">
              <a:solidFill>
                <a:schemeClr val="dk1"/>
              </a:solidFill>
              <a:effectLst/>
              <a:latin typeface="+mn-lt"/>
              <a:ea typeface="+mn-ea"/>
              <a:cs typeface="+mn-cs"/>
            </a:rPr>
            <a:t>）したことにより、前年度と比較して約</a:t>
          </a:r>
          <a:r>
            <a:rPr lang="en-US" altLang="ja-JP" sz="1100">
              <a:solidFill>
                <a:schemeClr val="dk1"/>
              </a:solidFill>
              <a:effectLst/>
              <a:latin typeface="+mn-lt"/>
              <a:ea typeface="+mn-ea"/>
              <a:cs typeface="+mn-cs"/>
            </a:rPr>
            <a:t>26.9</a:t>
          </a:r>
          <a:r>
            <a:rPr lang="ja-JP" altLang="ja-JP" sz="1100">
              <a:solidFill>
                <a:schemeClr val="dk1"/>
              </a:solidFill>
              <a:effectLst/>
              <a:latin typeface="+mn-lt"/>
              <a:ea typeface="+mn-ea"/>
              <a:cs typeface="+mn-cs"/>
            </a:rPr>
            <a:t>億円の増額となった。</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9" name="直線コネクタ 428"/>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0" name="テキスト ボックス 429"/>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1" name="直線コネクタ 430"/>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2" name="テキスト ボックス 431"/>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3" name="直線コネクタ 432"/>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4" name="テキスト ボックス 433"/>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5" name="直線コネクタ 434"/>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6" name="テキスト ボックス 435"/>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7" name="直線コネクタ 436"/>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8" name="テキスト ボックス 437"/>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9" name="直線コネクタ 438"/>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0" name="テキスト ボックス 439"/>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21287</xdr:rowOff>
    </xdr:to>
    <xdr:cxnSp macro="">
      <xdr:nvCxnSpPr>
        <xdr:cNvPr id="443" name="直線コネクタ 442"/>
        <xdr:cNvCxnSpPr/>
      </xdr:nvCxnSpPr>
      <xdr:spPr>
        <a:xfrm flipV="1">
          <a:off x="17018000" y="2313214"/>
          <a:ext cx="0" cy="1479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164814</xdr:rowOff>
    </xdr:from>
    <xdr:ext cx="762000" cy="259045"/>
    <xdr:sp macro="" textlink="">
      <xdr:nvSpPr>
        <xdr:cNvPr id="444" name="将来負担の状況最小値テキスト"/>
        <xdr:cNvSpPr txBox="1"/>
      </xdr:nvSpPr>
      <xdr:spPr>
        <a:xfrm>
          <a:off x="17106900" y="3765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128.8</a:t>
          </a:r>
          <a:endParaRPr kumimoji="1" lang="ja-JP" altLang="en-US" sz="1000" b="1">
            <a:latin typeface="ＭＳ Ｐゴシック"/>
          </a:endParaRPr>
        </a:p>
      </xdr:txBody>
    </xdr:sp>
    <xdr:clientData/>
  </xdr:oneCellAnchor>
  <xdr:twoCellAnchor>
    <xdr:from>
      <xdr:col>24</xdr:col>
      <xdr:colOff>469900</xdr:colOff>
      <xdr:row>22</xdr:row>
      <xdr:rowOff>21287</xdr:rowOff>
    </xdr:from>
    <xdr:to>
      <xdr:col>24</xdr:col>
      <xdr:colOff>647700</xdr:colOff>
      <xdr:row>22</xdr:row>
      <xdr:rowOff>21287</xdr:rowOff>
    </xdr:to>
    <xdr:cxnSp macro="">
      <xdr:nvCxnSpPr>
        <xdr:cNvPr id="445" name="直線コネクタ 444"/>
        <xdr:cNvCxnSpPr/>
      </xdr:nvCxnSpPr>
      <xdr:spPr>
        <a:xfrm>
          <a:off x="16929100" y="379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6"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7" name="直線コネクタ 446"/>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119743</xdr:rowOff>
    </xdr:from>
    <xdr:to>
      <xdr:col>24</xdr:col>
      <xdr:colOff>558800</xdr:colOff>
      <xdr:row>15</xdr:row>
      <xdr:rowOff>29875</xdr:rowOff>
    </xdr:to>
    <xdr:cxnSp macro="">
      <xdr:nvCxnSpPr>
        <xdr:cNvPr id="448" name="直線コネクタ 447"/>
        <xdr:cNvCxnSpPr/>
      </xdr:nvCxnSpPr>
      <xdr:spPr>
        <a:xfrm>
          <a:off x="16179800" y="2520043"/>
          <a:ext cx="838200" cy="81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92485</xdr:rowOff>
    </xdr:from>
    <xdr:ext cx="762000" cy="259045"/>
    <xdr:sp macro="" textlink="">
      <xdr:nvSpPr>
        <xdr:cNvPr id="449" name="将来負担の状況平均値テキスト"/>
        <xdr:cNvSpPr txBox="1"/>
      </xdr:nvSpPr>
      <xdr:spPr>
        <a:xfrm>
          <a:off x="17106900" y="266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37.4</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120408</xdr:rowOff>
    </xdr:from>
    <xdr:to>
      <xdr:col>24</xdr:col>
      <xdr:colOff>609600</xdr:colOff>
      <xdr:row>16</xdr:row>
      <xdr:rowOff>50558</xdr:rowOff>
    </xdr:to>
    <xdr:sp macro="" textlink="">
      <xdr:nvSpPr>
        <xdr:cNvPr id="450" name="フローチャート : 判断 449"/>
        <xdr:cNvSpPr/>
      </xdr:nvSpPr>
      <xdr:spPr>
        <a:xfrm>
          <a:off x="16967200" y="269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24372</xdr:rowOff>
    </xdr:from>
    <xdr:to>
      <xdr:col>23</xdr:col>
      <xdr:colOff>406400</xdr:colOff>
      <xdr:row>14</xdr:row>
      <xdr:rowOff>119743</xdr:rowOff>
    </xdr:to>
    <xdr:cxnSp macro="">
      <xdr:nvCxnSpPr>
        <xdr:cNvPr id="451" name="直線コネクタ 450"/>
        <xdr:cNvCxnSpPr/>
      </xdr:nvCxnSpPr>
      <xdr:spPr>
        <a:xfrm>
          <a:off x="15290800" y="2424672"/>
          <a:ext cx="889000" cy="95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37435</xdr:rowOff>
    </xdr:from>
    <xdr:to>
      <xdr:col>23</xdr:col>
      <xdr:colOff>457200</xdr:colOff>
      <xdr:row>16</xdr:row>
      <xdr:rowOff>139035</xdr:rowOff>
    </xdr:to>
    <xdr:sp macro="" textlink="">
      <xdr:nvSpPr>
        <xdr:cNvPr id="452" name="フローチャート : 判断 451"/>
        <xdr:cNvSpPr/>
      </xdr:nvSpPr>
      <xdr:spPr>
        <a:xfrm>
          <a:off x="16129000" y="2780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123812</xdr:rowOff>
    </xdr:from>
    <xdr:ext cx="736600" cy="259045"/>
    <xdr:sp macro="" textlink="">
      <xdr:nvSpPr>
        <xdr:cNvPr id="453" name="テキスト ボックス 452"/>
        <xdr:cNvSpPr txBox="1"/>
      </xdr:nvSpPr>
      <xdr:spPr>
        <a:xfrm>
          <a:off x="15798800" y="2867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45.1</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24372</xdr:rowOff>
    </xdr:from>
    <xdr:to>
      <xdr:col>22</xdr:col>
      <xdr:colOff>203200</xdr:colOff>
      <xdr:row>14</xdr:row>
      <xdr:rowOff>150767</xdr:rowOff>
    </xdr:to>
    <xdr:cxnSp macro="">
      <xdr:nvCxnSpPr>
        <xdr:cNvPr id="454" name="直線コネクタ 453"/>
        <xdr:cNvCxnSpPr/>
      </xdr:nvCxnSpPr>
      <xdr:spPr>
        <a:xfrm flipV="1">
          <a:off x="14401800" y="2424672"/>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91440</xdr:rowOff>
    </xdr:from>
    <xdr:to>
      <xdr:col>22</xdr:col>
      <xdr:colOff>254000</xdr:colOff>
      <xdr:row>17</xdr:row>
      <xdr:rowOff>21590</xdr:rowOff>
    </xdr:to>
    <xdr:sp macro="" textlink="">
      <xdr:nvSpPr>
        <xdr:cNvPr id="455" name="フローチャート : 判断 454"/>
        <xdr:cNvSpPr/>
      </xdr:nvSpPr>
      <xdr:spPr>
        <a:xfrm>
          <a:off x="152400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6367</xdr:rowOff>
    </xdr:from>
    <xdr:ext cx="762000" cy="259045"/>
    <xdr:sp macro="" textlink="">
      <xdr:nvSpPr>
        <xdr:cNvPr id="456" name="テキスト ボックス 455"/>
        <xdr:cNvSpPr txBox="1"/>
      </xdr:nvSpPr>
      <xdr:spPr>
        <a:xfrm>
          <a:off x="149098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150767</xdr:rowOff>
    </xdr:from>
    <xdr:to>
      <xdr:col>21</xdr:col>
      <xdr:colOff>0</xdr:colOff>
      <xdr:row>15</xdr:row>
      <xdr:rowOff>152823</xdr:rowOff>
    </xdr:to>
    <xdr:cxnSp macro="">
      <xdr:nvCxnSpPr>
        <xdr:cNvPr id="457" name="直線コネクタ 456"/>
        <xdr:cNvCxnSpPr/>
      </xdr:nvCxnSpPr>
      <xdr:spPr>
        <a:xfrm flipV="1">
          <a:off x="13512800" y="2551067"/>
          <a:ext cx="889000" cy="173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11914</xdr:rowOff>
    </xdr:from>
    <xdr:to>
      <xdr:col>21</xdr:col>
      <xdr:colOff>50800</xdr:colOff>
      <xdr:row>17</xdr:row>
      <xdr:rowOff>113514</xdr:rowOff>
    </xdr:to>
    <xdr:sp macro="" textlink="">
      <xdr:nvSpPr>
        <xdr:cNvPr id="458" name="フローチャート : 判断 457"/>
        <xdr:cNvSpPr/>
      </xdr:nvSpPr>
      <xdr:spPr>
        <a:xfrm>
          <a:off x="14351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98291</xdr:rowOff>
    </xdr:from>
    <xdr:ext cx="762000" cy="259045"/>
    <xdr:sp macro="" textlink="">
      <xdr:nvSpPr>
        <xdr:cNvPr id="459" name="テキスト ボックス 458"/>
        <xdr:cNvSpPr txBox="1"/>
      </xdr:nvSpPr>
      <xdr:spPr>
        <a:xfrm>
          <a:off x="14020800" y="301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65919</xdr:rowOff>
    </xdr:from>
    <xdr:to>
      <xdr:col>19</xdr:col>
      <xdr:colOff>533400</xdr:colOff>
      <xdr:row>17</xdr:row>
      <xdr:rowOff>167519</xdr:rowOff>
    </xdr:to>
    <xdr:sp macro="" textlink="">
      <xdr:nvSpPr>
        <xdr:cNvPr id="460" name="フローチャート : 判断 459"/>
        <xdr:cNvSpPr/>
      </xdr:nvSpPr>
      <xdr:spPr>
        <a:xfrm>
          <a:off x="13462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152296</xdr:rowOff>
    </xdr:from>
    <xdr:ext cx="762000" cy="259045"/>
    <xdr:sp macro="" textlink="">
      <xdr:nvSpPr>
        <xdr:cNvPr id="461" name="テキスト ボックス 460"/>
        <xdr:cNvSpPr txBox="1"/>
      </xdr:nvSpPr>
      <xdr:spPr>
        <a:xfrm>
          <a:off x="13131800" y="3066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150525</xdr:rowOff>
    </xdr:from>
    <xdr:to>
      <xdr:col>24</xdr:col>
      <xdr:colOff>609600</xdr:colOff>
      <xdr:row>15</xdr:row>
      <xdr:rowOff>80675</xdr:rowOff>
    </xdr:to>
    <xdr:sp macro="" textlink="">
      <xdr:nvSpPr>
        <xdr:cNvPr id="467" name="円/楕円 466"/>
        <xdr:cNvSpPr/>
      </xdr:nvSpPr>
      <xdr:spPr>
        <a:xfrm>
          <a:off x="16967200" y="255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167052</xdr:rowOff>
    </xdr:from>
    <xdr:ext cx="762000" cy="259045"/>
    <xdr:sp macro="" textlink="">
      <xdr:nvSpPr>
        <xdr:cNvPr id="468" name="将来負担の状況該当値テキスト"/>
        <xdr:cNvSpPr txBox="1"/>
      </xdr:nvSpPr>
      <xdr:spPr>
        <a:xfrm>
          <a:off x="17106900" y="2395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68943</xdr:rowOff>
    </xdr:from>
    <xdr:to>
      <xdr:col>23</xdr:col>
      <xdr:colOff>457200</xdr:colOff>
      <xdr:row>14</xdr:row>
      <xdr:rowOff>170543</xdr:rowOff>
    </xdr:to>
    <xdr:sp macro="" textlink="">
      <xdr:nvSpPr>
        <xdr:cNvPr id="469" name="円/楕円 468"/>
        <xdr:cNvSpPr/>
      </xdr:nvSpPr>
      <xdr:spPr>
        <a:xfrm>
          <a:off x="16129000" y="246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9270</xdr:rowOff>
    </xdr:from>
    <xdr:ext cx="736600" cy="259045"/>
    <xdr:sp macro="" textlink="">
      <xdr:nvSpPr>
        <xdr:cNvPr id="470" name="テキスト ボックス 469"/>
        <xdr:cNvSpPr txBox="1"/>
      </xdr:nvSpPr>
      <xdr:spPr>
        <a:xfrm>
          <a:off x="15798800" y="2238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145022</xdr:rowOff>
    </xdr:from>
    <xdr:to>
      <xdr:col>22</xdr:col>
      <xdr:colOff>254000</xdr:colOff>
      <xdr:row>14</xdr:row>
      <xdr:rowOff>75172</xdr:rowOff>
    </xdr:to>
    <xdr:sp macro="" textlink="">
      <xdr:nvSpPr>
        <xdr:cNvPr id="471" name="円/楕円 470"/>
        <xdr:cNvSpPr/>
      </xdr:nvSpPr>
      <xdr:spPr>
        <a:xfrm>
          <a:off x="15240000" y="237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85349</xdr:rowOff>
    </xdr:from>
    <xdr:ext cx="762000" cy="259045"/>
    <xdr:sp macro="" textlink="">
      <xdr:nvSpPr>
        <xdr:cNvPr id="472" name="テキスト ボックス 471"/>
        <xdr:cNvSpPr txBox="1"/>
      </xdr:nvSpPr>
      <xdr:spPr>
        <a:xfrm>
          <a:off x="14909800" y="214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99967</xdr:rowOff>
    </xdr:from>
    <xdr:to>
      <xdr:col>21</xdr:col>
      <xdr:colOff>50800</xdr:colOff>
      <xdr:row>15</xdr:row>
      <xdr:rowOff>30117</xdr:rowOff>
    </xdr:to>
    <xdr:sp macro="" textlink="">
      <xdr:nvSpPr>
        <xdr:cNvPr id="473" name="円/楕円 472"/>
        <xdr:cNvSpPr/>
      </xdr:nvSpPr>
      <xdr:spPr>
        <a:xfrm>
          <a:off x="14351000" y="2500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40294</xdr:rowOff>
    </xdr:from>
    <xdr:ext cx="762000" cy="259045"/>
    <xdr:sp macro="" textlink="">
      <xdr:nvSpPr>
        <xdr:cNvPr id="474" name="テキスト ボックス 473"/>
        <xdr:cNvSpPr txBox="1"/>
      </xdr:nvSpPr>
      <xdr:spPr>
        <a:xfrm>
          <a:off x="14020800" y="2269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102023</xdr:rowOff>
    </xdr:from>
    <xdr:to>
      <xdr:col>19</xdr:col>
      <xdr:colOff>533400</xdr:colOff>
      <xdr:row>16</xdr:row>
      <xdr:rowOff>32173</xdr:rowOff>
    </xdr:to>
    <xdr:sp macro="" textlink="">
      <xdr:nvSpPr>
        <xdr:cNvPr id="475" name="円/楕円 474"/>
        <xdr:cNvSpPr/>
      </xdr:nvSpPr>
      <xdr:spPr>
        <a:xfrm>
          <a:off x="13462000" y="267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42350</xdr:rowOff>
    </xdr:from>
    <xdr:ext cx="762000" cy="259045"/>
    <xdr:sp macro="" textlink="">
      <xdr:nvSpPr>
        <xdr:cNvPr id="476" name="テキスト ボックス 475"/>
        <xdr:cNvSpPr txBox="1"/>
      </xdr:nvSpPr>
      <xdr:spPr>
        <a:xfrm>
          <a:off x="13131800" y="2442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神奈川県大和市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234,627
228,779
27.09
79,512,239
76,431,822
2,930,142
40,356,281
51,992,860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
25.1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人件費は、職員数の適正化を進めるとともに、退職者と新採用職員の世代交代が進んでいくことなどにより減少傾向にあるが、平成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年度は退職者が多かったことにより退職金が</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億円増</a:t>
          </a:r>
          <a:r>
            <a:rPr lang="ja-JP" altLang="en-US" sz="1100">
              <a:solidFill>
                <a:schemeClr val="dk1"/>
              </a:solidFill>
              <a:effectLst/>
              <a:latin typeface="+mn-lt"/>
              <a:ea typeface="+mn-ea"/>
              <a:cs typeface="+mn-cs"/>
            </a:rPr>
            <a:t>となり、経常収支比率の人件費分が増加となった。</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年度は退職金</a:t>
          </a:r>
          <a:r>
            <a:rPr lang="ja-JP" altLang="en-US" sz="1100">
              <a:solidFill>
                <a:schemeClr val="dk1"/>
              </a:solidFill>
              <a:effectLst/>
              <a:latin typeface="+mn-lt"/>
              <a:ea typeface="+mn-ea"/>
              <a:cs typeface="+mn-cs"/>
            </a:rPr>
            <a:t>が減少し</a:t>
          </a:r>
          <a:r>
            <a:rPr lang="ja-JP" altLang="ja-JP" sz="1100">
              <a:solidFill>
                <a:schemeClr val="dk1"/>
              </a:solidFill>
              <a:effectLst/>
              <a:latin typeface="+mn-lt"/>
              <a:ea typeface="+mn-ea"/>
              <a:cs typeface="+mn-cs"/>
            </a:rPr>
            <a:t>、経常収支比率に占める</a:t>
          </a:r>
          <a:r>
            <a:rPr lang="ja-JP" altLang="en-US" sz="1100">
              <a:solidFill>
                <a:schemeClr val="dk1"/>
              </a:solidFill>
              <a:effectLst/>
              <a:latin typeface="+mn-lt"/>
              <a:ea typeface="+mn-ea"/>
              <a:cs typeface="+mn-cs"/>
            </a:rPr>
            <a:t>人件費の</a:t>
          </a:r>
          <a:r>
            <a:rPr lang="ja-JP" altLang="ja-JP" sz="1100">
              <a:solidFill>
                <a:schemeClr val="dk1"/>
              </a:solidFill>
              <a:effectLst/>
              <a:latin typeface="+mn-lt"/>
              <a:ea typeface="+mn-ea"/>
              <a:cs typeface="+mn-cs"/>
            </a:rPr>
            <a:t>割合</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減少した。</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34472</xdr:rowOff>
    </xdr:from>
    <xdr:to>
      <xdr:col>7</xdr:col>
      <xdr:colOff>15875</xdr:colOff>
      <xdr:row>41</xdr:row>
      <xdr:rowOff>37193</xdr:rowOff>
    </xdr:to>
    <xdr:cxnSp macro="">
      <xdr:nvCxnSpPr>
        <xdr:cNvPr id="63" name="直線コネクタ 62"/>
        <xdr:cNvCxnSpPr/>
      </xdr:nvCxnSpPr>
      <xdr:spPr>
        <a:xfrm flipV="1">
          <a:off x="4826000" y="5520872"/>
          <a:ext cx="0" cy="1545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9270</xdr:rowOff>
    </xdr:from>
    <xdr:ext cx="762000" cy="259045"/>
    <xdr:sp macro="" textlink="">
      <xdr:nvSpPr>
        <xdr:cNvPr id="64" name="人件費最小値テキスト"/>
        <xdr:cNvSpPr txBox="1"/>
      </xdr:nvSpPr>
      <xdr:spPr>
        <a:xfrm>
          <a:off x="4914900" y="703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6</xdr:col>
      <xdr:colOff>612775</xdr:colOff>
      <xdr:row>41</xdr:row>
      <xdr:rowOff>37193</xdr:rowOff>
    </xdr:from>
    <xdr:to>
      <xdr:col>7</xdr:col>
      <xdr:colOff>104775</xdr:colOff>
      <xdr:row>41</xdr:row>
      <xdr:rowOff>37193</xdr:rowOff>
    </xdr:to>
    <xdr:cxnSp macro="">
      <xdr:nvCxnSpPr>
        <xdr:cNvPr id="65" name="直線コネクタ 64"/>
        <xdr:cNvCxnSpPr/>
      </xdr:nvCxnSpPr>
      <xdr:spPr>
        <a:xfrm>
          <a:off x="4737100" y="706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120849</xdr:rowOff>
    </xdr:from>
    <xdr:ext cx="762000" cy="259045"/>
    <xdr:sp macro="" textlink="">
      <xdr:nvSpPr>
        <xdr:cNvPr id="66" name="人件費最大値テキスト"/>
        <xdr:cNvSpPr txBox="1"/>
      </xdr:nvSpPr>
      <xdr:spPr>
        <a:xfrm>
          <a:off x="4914900" y="5264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6</xdr:col>
      <xdr:colOff>612775</xdr:colOff>
      <xdr:row>32</xdr:row>
      <xdr:rowOff>34472</xdr:rowOff>
    </xdr:from>
    <xdr:to>
      <xdr:col>7</xdr:col>
      <xdr:colOff>104775</xdr:colOff>
      <xdr:row>32</xdr:row>
      <xdr:rowOff>34472</xdr:rowOff>
    </xdr:to>
    <xdr:cxnSp macro="">
      <xdr:nvCxnSpPr>
        <xdr:cNvPr id="67" name="直線コネクタ 66"/>
        <xdr:cNvCxnSpPr/>
      </xdr:nvCxnSpPr>
      <xdr:spPr>
        <a:xfrm>
          <a:off x="4737100" y="5520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29028</xdr:rowOff>
    </xdr:from>
    <xdr:to>
      <xdr:col>7</xdr:col>
      <xdr:colOff>15875</xdr:colOff>
      <xdr:row>39</xdr:row>
      <xdr:rowOff>53522</xdr:rowOff>
    </xdr:to>
    <xdr:cxnSp macro="">
      <xdr:nvCxnSpPr>
        <xdr:cNvPr id="68" name="直線コネクタ 67"/>
        <xdr:cNvCxnSpPr/>
      </xdr:nvCxnSpPr>
      <xdr:spPr>
        <a:xfrm flipV="1">
          <a:off x="3987800" y="6544128"/>
          <a:ext cx="838200" cy="19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54627</xdr:rowOff>
    </xdr:from>
    <xdr:ext cx="762000" cy="259045"/>
    <xdr:sp macro="" textlink="">
      <xdr:nvSpPr>
        <xdr:cNvPr id="69" name="人件費平均値テキスト"/>
        <xdr:cNvSpPr txBox="1"/>
      </xdr:nvSpPr>
      <xdr:spPr>
        <a:xfrm>
          <a:off x="4914900" y="605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38100</xdr:rowOff>
    </xdr:from>
    <xdr:to>
      <xdr:col>7</xdr:col>
      <xdr:colOff>66675</xdr:colOff>
      <xdr:row>36</xdr:row>
      <xdr:rowOff>139700</xdr:rowOff>
    </xdr:to>
    <xdr:sp macro="" textlink="">
      <xdr:nvSpPr>
        <xdr:cNvPr id="70" name="フローチャート : 判断 69"/>
        <xdr:cNvSpPr/>
      </xdr:nvSpPr>
      <xdr:spPr>
        <a:xfrm>
          <a:off x="47752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159657</xdr:rowOff>
    </xdr:from>
    <xdr:to>
      <xdr:col>5</xdr:col>
      <xdr:colOff>549275</xdr:colOff>
      <xdr:row>39</xdr:row>
      <xdr:rowOff>53522</xdr:rowOff>
    </xdr:to>
    <xdr:cxnSp macro="">
      <xdr:nvCxnSpPr>
        <xdr:cNvPr id="71" name="直線コネクタ 70"/>
        <xdr:cNvCxnSpPr/>
      </xdr:nvCxnSpPr>
      <xdr:spPr>
        <a:xfrm>
          <a:off x="3098800" y="66747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103414</xdr:rowOff>
    </xdr:from>
    <xdr:to>
      <xdr:col>5</xdr:col>
      <xdr:colOff>600075</xdr:colOff>
      <xdr:row>37</xdr:row>
      <xdr:rowOff>33564</xdr:rowOff>
    </xdr:to>
    <xdr:sp macro="" textlink="">
      <xdr:nvSpPr>
        <xdr:cNvPr id="72" name="フローチャート : 判断 71"/>
        <xdr:cNvSpPr/>
      </xdr:nvSpPr>
      <xdr:spPr>
        <a:xfrm>
          <a:off x="39370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43741</xdr:rowOff>
    </xdr:from>
    <xdr:ext cx="736600" cy="259045"/>
    <xdr:sp macro="" textlink="">
      <xdr:nvSpPr>
        <xdr:cNvPr id="73" name="テキスト ボックス 72"/>
        <xdr:cNvSpPr txBox="1"/>
      </xdr:nvSpPr>
      <xdr:spPr>
        <a:xfrm>
          <a:off x="3606800" y="6044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159657</xdr:rowOff>
    </xdr:from>
    <xdr:to>
      <xdr:col>4</xdr:col>
      <xdr:colOff>346075</xdr:colOff>
      <xdr:row>40</xdr:row>
      <xdr:rowOff>45357</xdr:rowOff>
    </xdr:to>
    <xdr:cxnSp macro="">
      <xdr:nvCxnSpPr>
        <xdr:cNvPr id="74" name="直線コネクタ 73"/>
        <xdr:cNvCxnSpPr/>
      </xdr:nvCxnSpPr>
      <xdr:spPr>
        <a:xfrm flipV="1">
          <a:off x="2209800" y="6674757"/>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5" name="フローチャート : 判断 74"/>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21970</xdr:rowOff>
    </xdr:from>
    <xdr:ext cx="762000" cy="259045"/>
    <xdr:sp macro="" textlink="">
      <xdr:nvSpPr>
        <xdr:cNvPr id="76" name="テキスト ボックス 75"/>
        <xdr:cNvSpPr txBox="1"/>
      </xdr:nvSpPr>
      <xdr:spPr>
        <a:xfrm>
          <a:off x="2717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45357</xdr:rowOff>
    </xdr:from>
    <xdr:to>
      <xdr:col>3</xdr:col>
      <xdr:colOff>142875</xdr:colOff>
      <xdr:row>40</xdr:row>
      <xdr:rowOff>110672</xdr:rowOff>
    </xdr:to>
    <xdr:cxnSp macro="">
      <xdr:nvCxnSpPr>
        <xdr:cNvPr id="77" name="直線コネクタ 76"/>
        <xdr:cNvCxnSpPr/>
      </xdr:nvCxnSpPr>
      <xdr:spPr>
        <a:xfrm flipV="1">
          <a:off x="1320800" y="69033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19050</xdr:rowOff>
    </xdr:from>
    <xdr:to>
      <xdr:col>3</xdr:col>
      <xdr:colOff>193675</xdr:colOff>
      <xdr:row>37</xdr:row>
      <xdr:rowOff>120650</xdr:rowOff>
    </xdr:to>
    <xdr:sp macro="" textlink="">
      <xdr:nvSpPr>
        <xdr:cNvPr id="78" name="フローチャート : 判断 77"/>
        <xdr:cNvSpPr/>
      </xdr:nvSpPr>
      <xdr:spPr>
        <a:xfrm>
          <a:off x="2159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79" name="テキスト ボックス 78"/>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149678</xdr:rowOff>
    </xdr:from>
    <xdr:to>
      <xdr:col>1</xdr:col>
      <xdr:colOff>676275</xdr:colOff>
      <xdr:row>38</xdr:row>
      <xdr:rowOff>79828</xdr:rowOff>
    </xdr:to>
    <xdr:sp macro="" textlink="">
      <xdr:nvSpPr>
        <xdr:cNvPr id="80" name="フローチャート : 判断 79"/>
        <xdr:cNvSpPr/>
      </xdr:nvSpPr>
      <xdr:spPr>
        <a:xfrm>
          <a:off x="12700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90005</xdr:rowOff>
    </xdr:from>
    <xdr:ext cx="762000" cy="259045"/>
    <xdr:sp macro="" textlink="">
      <xdr:nvSpPr>
        <xdr:cNvPr id="81" name="テキスト ボックス 80"/>
        <xdr:cNvSpPr txBox="1"/>
      </xdr:nvSpPr>
      <xdr:spPr>
        <a:xfrm>
          <a:off x="9398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149678</xdr:rowOff>
    </xdr:from>
    <xdr:to>
      <xdr:col>7</xdr:col>
      <xdr:colOff>66675</xdr:colOff>
      <xdr:row>38</xdr:row>
      <xdr:rowOff>79828</xdr:rowOff>
    </xdr:to>
    <xdr:sp macro="" textlink="">
      <xdr:nvSpPr>
        <xdr:cNvPr id="87" name="円/楕円 86"/>
        <xdr:cNvSpPr/>
      </xdr:nvSpPr>
      <xdr:spPr>
        <a:xfrm>
          <a:off x="47752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121755</xdr:rowOff>
    </xdr:from>
    <xdr:ext cx="762000" cy="259045"/>
    <xdr:sp macro="" textlink="">
      <xdr:nvSpPr>
        <xdr:cNvPr id="88" name="人件費該当値テキスト"/>
        <xdr:cNvSpPr txBox="1"/>
      </xdr:nvSpPr>
      <xdr:spPr>
        <a:xfrm>
          <a:off x="4914900" y="646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2722</xdr:rowOff>
    </xdr:from>
    <xdr:to>
      <xdr:col>5</xdr:col>
      <xdr:colOff>600075</xdr:colOff>
      <xdr:row>39</xdr:row>
      <xdr:rowOff>104322</xdr:rowOff>
    </xdr:to>
    <xdr:sp macro="" textlink="">
      <xdr:nvSpPr>
        <xdr:cNvPr id="89" name="円/楕円 88"/>
        <xdr:cNvSpPr/>
      </xdr:nvSpPr>
      <xdr:spPr>
        <a:xfrm>
          <a:off x="3937000" y="668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89099</xdr:rowOff>
    </xdr:from>
    <xdr:ext cx="736600" cy="259045"/>
    <xdr:sp macro="" textlink="">
      <xdr:nvSpPr>
        <xdr:cNvPr id="90" name="テキスト ボックス 89"/>
        <xdr:cNvSpPr txBox="1"/>
      </xdr:nvSpPr>
      <xdr:spPr>
        <a:xfrm>
          <a:off x="3606800" y="6775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108857</xdr:rowOff>
    </xdr:from>
    <xdr:to>
      <xdr:col>4</xdr:col>
      <xdr:colOff>396875</xdr:colOff>
      <xdr:row>39</xdr:row>
      <xdr:rowOff>39007</xdr:rowOff>
    </xdr:to>
    <xdr:sp macro="" textlink="">
      <xdr:nvSpPr>
        <xdr:cNvPr id="91" name="円/楕円 90"/>
        <xdr:cNvSpPr/>
      </xdr:nvSpPr>
      <xdr:spPr>
        <a:xfrm>
          <a:off x="3048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23784</xdr:rowOff>
    </xdr:from>
    <xdr:ext cx="762000" cy="259045"/>
    <xdr:sp macro="" textlink="">
      <xdr:nvSpPr>
        <xdr:cNvPr id="92" name="テキスト ボックス 91"/>
        <xdr:cNvSpPr txBox="1"/>
      </xdr:nvSpPr>
      <xdr:spPr>
        <a:xfrm>
          <a:off x="2717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166007</xdr:rowOff>
    </xdr:from>
    <xdr:to>
      <xdr:col>3</xdr:col>
      <xdr:colOff>193675</xdr:colOff>
      <xdr:row>40</xdr:row>
      <xdr:rowOff>96157</xdr:rowOff>
    </xdr:to>
    <xdr:sp macro="" textlink="">
      <xdr:nvSpPr>
        <xdr:cNvPr id="93" name="円/楕円 92"/>
        <xdr:cNvSpPr/>
      </xdr:nvSpPr>
      <xdr:spPr>
        <a:xfrm>
          <a:off x="2159000" y="685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80934</xdr:rowOff>
    </xdr:from>
    <xdr:ext cx="762000" cy="259045"/>
    <xdr:sp macro="" textlink="">
      <xdr:nvSpPr>
        <xdr:cNvPr id="94" name="テキスト ボックス 93"/>
        <xdr:cNvSpPr txBox="1"/>
      </xdr:nvSpPr>
      <xdr:spPr>
        <a:xfrm>
          <a:off x="1828800" y="693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59872</xdr:rowOff>
    </xdr:from>
    <xdr:to>
      <xdr:col>1</xdr:col>
      <xdr:colOff>676275</xdr:colOff>
      <xdr:row>40</xdr:row>
      <xdr:rowOff>161472</xdr:rowOff>
    </xdr:to>
    <xdr:sp macro="" textlink="">
      <xdr:nvSpPr>
        <xdr:cNvPr id="95" name="円/楕円 94"/>
        <xdr:cNvSpPr/>
      </xdr:nvSpPr>
      <xdr:spPr>
        <a:xfrm>
          <a:off x="1270000" y="691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146249</xdr:rowOff>
    </xdr:from>
    <xdr:ext cx="762000" cy="259045"/>
    <xdr:sp macro="" textlink="">
      <xdr:nvSpPr>
        <xdr:cNvPr id="96" name="テキスト ボックス 95"/>
        <xdr:cNvSpPr txBox="1"/>
      </xdr:nvSpPr>
      <xdr:spPr>
        <a:xfrm>
          <a:off x="939800" y="700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物件費は、委託料や賃金の増加により年々増加傾向にあ</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年度も</a:t>
          </a:r>
          <a:r>
            <a:rPr lang="ja-JP" altLang="en-US" sz="1100" b="0" i="0" baseline="0">
              <a:solidFill>
                <a:schemeClr val="dk1"/>
              </a:solidFill>
              <a:effectLst/>
              <a:latin typeface="+mn-lt"/>
              <a:ea typeface="+mn-ea"/>
              <a:cs typeface="+mn-cs"/>
            </a:rPr>
            <a:t>基幹システム運用管理事務や健康診査事業などの増により、</a:t>
          </a:r>
          <a:r>
            <a:rPr lang="ja-JP" altLang="ja-JP" sz="1100" b="0" i="0" baseline="0">
              <a:solidFill>
                <a:schemeClr val="dk1"/>
              </a:solidFill>
              <a:effectLst/>
              <a:latin typeface="+mn-lt"/>
              <a:ea typeface="+mn-ea"/>
              <a:cs typeface="+mn-cs"/>
            </a:rPr>
            <a:t>経常経費充当一般財源が</a:t>
          </a:r>
          <a:r>
            <a:rPr lang="en-US" altLang="ja-JP" sz="1100" b="0" i="0" baseline="0">
              <a:solidFill>
                <a:schemeClr val="dk1"/>
              </a:solidFill>
              <a:effectLst/>
              <a:latin typeface="+mn-lt"/>
              <a:ea typeface="+mn-ea"/>
              <a:cs typeface="+mn-cs"/>
            </a:rPr>
            <a:t>4.3</a:t>
          </a:r>
          <a:r>
            <a:rPr lang="ja-JP" altLang="ja-JP" sz="1100" b="0" i="0" baseline="0">
              <a:solidFill>
                <a:schemeClr val="dk1"/>
              </a:solidFill>
              <a:effectLst/>
              <a:latin typeface="+mn-lt"/>
              <a:ea typeface="+mn-ea"/>
              <a:cs typeface="+mn-cs"/>
            </a:rPr>
            <a:t>億円の増となり、</a:t>
          </a:r>
          <a:r>
            <a:rPr lang="ja-JP" altLang="en-US" sz="1100" b="0" i="0" baseline="0">
              <a:solidFill>
                <a:schemeClr val="dk1"/>
              </a:solidFill>
              <a:effectLst/>
              <a:latin typeface="+mn-lt"/>
              <a:ea typeface="+mn-ea"/>
              <a:cs typeface="+mn-cs"/>
            </a:rPr>
            <a:t>経常</a:t>
          </a:r>
          <a:r>
            <a:rPr lang="ja-JP" altLang="ja-JP" sz="1100" b="0" i="0" baseline="0">
              <a:solidFill>
                <a:schemeClr val="dk1"/>
              </a:solidFill>
              <a:effectLst/>
              <a:latin typeface="+mn-lt"/>
              <a:ea typeface="+mn-ea"/>
              <a:cs typeface="+mn-cs"/>
            </a:rPr>
            <a:t>収支比率に占める割合も増加した。</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1" name="直線コネクタ 110"/>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2" name="テキスト ボックス 111"/>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3" name="直線コネクタ 112"/>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4" name="テキスト ボックス 113"/>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5" name="直線コネクタ 114"/>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6" name="テキスト ボックス 115"/>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7" name="直線コネクタ 116"/>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8" name="テキスト ボックス 117"/>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9" name="直線コネクタ 118"/>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0" name="テキスト ボックス 119"/>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1" name="直線コネクタ 120"/>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2" name="テキスト ボックス 121"/>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3" name="直線コネクタ 12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4" name="テキスト ボックス 12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86179</xdr:rowOff>
    </xdr:from>
    <xdr:to>
      <xdr:col>24</xdr:col>
      <xdr:colOff>31750</xdr:colOff>
      <xdr:row>22</xdr:row>
      <xdr:rowOff>110672</xdr:rowOff>
    </xdr:to>
    <xdr:cxnSp macro="">
      <xdr:nvCxnSpPr>
        <xdr:cNvPr id="126" name="直線コネクタ 125"/>
        <xdr:cNvCxnSpPr/>
      </xdr:nvCxnSpPr>
      <xdr:spPr>
        <a:xfrm flipV="1">
          <a:off x="16510000" y="2315029"/>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82749</xdr:rowOff>
    </xdr:from>
    <xdr:ext cx="762000" cy="259045"/>
    <xdr:sp macro="" textlink="">
      <xdr:nvSpPr>
        <xdr:cNvPr id="127" name="物件費最小値テキスト"/>
        <xdr:cNvSpPr txBox="1"/>
      </xdr:nvSpPr>
      <xdr:spPr>
        <a:xfrm>
          <a:off x="16598900" y="385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22</xdr:row>
      <xdr:rowOff>110672</xdr:rowOff>
    </xdr:from>
    <xdr:to>
      <xdr:col>24</xdr:col>
      <xdr:colOff>120650</xdr:colOff>
      <xdr:row>22</xdr:row>
      <xdr:rowOff>110672</xdr:rowOff>
    </xdr:to>
    <xdr:cxnSp macro="">
      <xdr:nvCxnSpPr>
        <xdr:cNvPr id="128" name="直線コネクタ 127"/>
        <xdr:cNvCxnSpPr/>
      </xdr:nvCxnSpPr>
      <xdr:spPr>
        <a:xfrm>
          <a:off x="16421100" y="3882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1106</xdr:rowOff>
    </xdr:from>
    <xdr:ext cx="762000" cy="259045"/>
    <xdr:sp macro="" textlink="">
      <xdr:nvSpPr>
        <xdr:cNvPr id="129" name="物件費最大値テキスト"/>
        <xdr:cNvSpPr txBox="1"/>
      </xdr:nvSpPr>
      <xdr:spPr>
        <a:xfrm>
          <a:off x="16598900" y="2058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23</xdr:col>
      <xdr:colOff>628650</xdr:colOff>
      <xdr:row>13</xdr:row>
      <xdr:rowOff>86179</xdr:rowOff>
    </xdr:from>
    <xdr:to>
      <xdr:col>24</xdr:col>
      <xdr:colOff>120650</xdr:colOff>
      <xdr:row>13</xdr:row>
      <xdr:rowOff>86179</xdr:rowOff>
    </xdr:to>
    <xdr:cxnSp macro="">
      <xdr:nvCxnSpPr>
        <xdr:cNvPr id="130" name="直線コネクタ 129"/>
        <xdr:cNvCxnSpPr/>
      </xdr:nvCxnSpPr>
      <xdr:spPr>
        <a:xfrm>
          <a:off x="16421100" y="2315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21</xdr:row>
      <xdr:rowOff>37193</xdr:rowOff>
    </xdr:from>
    <xdr:to>
      <xdr:col>24</xdr:col>
      <xdr:colOff>31750</xdr:colOff>
      <xdr:row>21</xdr:row>
      <xdr:rowOff>167822</xdr:rowOff>
    </xdr:to>
    <xdr:cxnSp macro="">
      <xdr:nvCxnSpPr>
        <xdr:cNvPr id="131" name="直線コネクタ 130"/>
        <xdr:cNvCxnSpPr/>
      </xdr:nvCxnSpPr>
      <xdr:spPr>
        <a:xfrm>
          <a:off x="15671800" y="3637643"/>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149877</xdr:rowOff>
    </xdr:from>
    <xdr:ext cx="762000" cy="259045"/>
    <xdr:sp macro="" textlink="">
      <xdr:nvSpPr>
        <xdr:cNvPr id="132" name="物件費平均値テキスト"/>
        <xdr:cNvSpPr txBox="1"/>
      </xdr:nvSpPr>
      <xdr:spPr>
        <a:xfrm>
          <a:off x="16598900" y="2893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133350</xdr:rowOff>
    </xdr:from>
    <xdr:to>
      <xdr:col>24</xdr:col>
      <xdr:colOff>82550</xdr:colOff>
      <xdr:row>18</xdr:row>
      <xdr:rowOff>63500</xdr:rowOff>
    </xdr:to>
    <xdr:sp macro="" textlink="">
      <xdr:nvSpPr>
        <xdr:cNvPr id="133" name="フローチャート : 判断 132"/>
        <xdr:cNvSpPr/>
      </xdr:nvSpPr>
      <xdr:spPr>
        <a:xfrm>
          <a:off x="16459200" y="304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20</xdr:row>
      <xdr:rowOff>12700</xdr:rowOff>
    </xdr:from>
    <xdr:to>
      <xdr:col>22</xdr:col>
      <xdr:colOff>565150</xdr:colOff>
      <xdr:row>21</xdr:row>
      <xdr:rowOff>37193</xdr:rowOff>
    </xdr:to>
    <xdr:cxnSp macro="">
      <xdr:nvCxnSpPr>
        <xdr:cNvPr id="134" name="直線コネクタ 133"/>
        <xdr:cNvCxnSpPr/>
      </xdr:nvCxnSpPr>
      <xdr:spPr>
        <a:xfrm>
          <a:off x="14782800" y="3441700"/>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149679</xdr:rowOff>
    </xdr:from>
    <xdr:to>
      <xdr:col>22</xdr:col>
      <xdr:colOff>615950</xdr:colOff>
      <xdr:row>18</xdr:row>
      <xdr:rowOff>79829</xdr:rowOff>
    </xdr:to>
    <xdr:sp macro="" textlink="">
      <xdr:nvSpPr>
        <xdr:cNvPr id="135" name="フローチャート : 判断 134"/>
        <xdr:cNvSpPr/>
      </xdr:nvSpPr>
      <xdr:spPr>
        <a:xfrm>
          <a:off x="15621000" y="306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90006</xdr:rowOff>
    </xdr:from>
    <xdr:ext cx="736600" cy="259045"/>
    <xdr:sp macro="" textlink="">
      <xdr:nvSpPr>
        <xdr:cNvPr id="136" name="テキスト ボックス 135"/>
        <xdr:cNvSpPr txBox="1"/>
      </xdr:nvSpPr>
      <xdr:spPr>
        <a:xfrm>
          <a:off x="15290800" y="2833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19</xdr:row>
      <xdr:rowOff>118836</xdr:rowOff>
    </xdr:from>
    <xdr:to>
      <xdr:col>21</xdr:col>
      <xdr:colOff>361950</xdr:colOff>
      <xdr:row>20</xdr:row>
      <xdr:rowOff>12700</xdr:rowOff>
    </xdr:to>
    <xdr:cxnSp macro="">
      <xdr:nvCxnSpPr>
        <xdr:cNvPr id="137" name="直線コネクタ 136"/>
        <xdr:cNvCxnSpPr/>
      </xdr:nvCxnSpPr>
      <xdr:spPr>
        <a:xfrm>
          <a:off x="13893800" y="33763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68036</xdr:rowOff>
    </xdr:from>
    <xdr:to>
      <xdr:col>21</xdr:col>
      <xdr:colOff>412750</xdr:colOff>
      <xdr:row>17</xdr:row>
      <xdr:rowOff>169636</xdr:rowOff>
    </xdr:to>
    <xdr:sp macro="" textlink="">
      <xdr:nvSpPr>
        <xdr:cNvPr id="138" name="フローチャート : 判断 137"/>
        <xdr:cNvSpPr/>
      </xdr:nvSpPr>
      <xdr:spPr>
        <a:xfrm>
          <a:off x="14732000" y="2982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8363</xdr:rowOff>
    </xdr:from>
    <xdr:ext cx="762000" cy="259045"/>
    <xdr:sp macro="" textlink="">
      <xdr:nvSpPr>
        <xdr:cNvPr id="139" name="テキスト ボックス 138"/>
        <xdr:cNvSpPr txBox="1"/>
      </xdr:nvSpPr>
      <xdr:spPr>
        <a:xfrm>
          <a:off x="14401800" y="2751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94343</xdr:rowOff>
    </xdr:from>
    <xdr:to>
      <xdr:col>20</xdr:col>
      <xdr:colOff>158750</xdr:colOff>
      <xdr:row>19</xdr:row>
      <xdr:rowOff>118836</xdr:rowOff>
    </xdr:to>
    <xdr:cxnSp macro="">
      <xdr:nvCxnSpPr>
        <xdr:cNvPr id="140" name="直線コネクタ 139"/>
        <xdr:cNvCxnSpPr/>
      </xdr:nvCxnSpPr>
      <xdr:spPr>
        <a:xfrm>
          <a:off x="13004800" y="3180443"/>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157843</xdr:rowOff>
    </xdr:from>
    <xdr:to>
      <xdr:col>20</xdr:col>
      <xdr:colOff>209550</xdr:colOff>
      <xdr:row>17</xdr:row>
      <xdr:rowOff>87993</xdr:rowOff>
    </xdr:to>
    <xdr:sp macro="" textlink="">
      <xdr:nvSpPr>
        <xdr:cNvPr id="141" name="フローチャート : 判断 140"/>
        <xdr:cNvSpPr/>
      </xdr:nvSpPr>
      <xdr:spPr>
        <a:xfrm>
          <a:off x="13843000" y="290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98170</xdr:rowOff>
    </xdr:from>
    <xdr:ext cx="762000" cy="259045"/>
    <xdr:sp macro="" textlink="">
      <xdr:nvSpPr>
        <xdr:cNvPr id="142" name="テキスト ボックス 141"/>
        <xdr:cNvSpPr txBox="1"/>
      </xdr:nvSpPr>
      <xdr:spPr>
        <a:xfrm>
          <a:off x="13512800" y="26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108857</xdr:rowOff>
    </xdr:from>
    <xdr:to>
      <xdr:col>19</xdr:col>
      <xdr:colOff>6350</xdr:colOff>
      <xdr:row>17</xdr:row>
      <xdr:rowOff>39007</xdr:rowOff>
    </xdr:to>
    <xdr:sp macro="" textlink="">
      <xdr:nvSpPr>
        <xdr:cNvPr id="143" name="フローチャート : 判断 142"/>
        <xdr:cNvSpPr/>
      </xdr:nvSpPr>
      <xdr:spPr>
        <a:xfrm>
          <a:off x="12954000" y="2852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49184</xdr:rowOff>
    </xdr:from>
    <xdr:ext cx="762000" cy="259045"/>
    <xdr:sp macro="" textlink="">
      <xdr:nvSpPr>
        <xdr:cNvPr id="144" name="テキスト ボックス 143"/>
        <xdr:cNvSpPr txBox="1"/>
      </xdr:nvSpPr>
      <xdr:spPr>
        <a:xfrm>
          <a:off x="12623800" y="262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5" name="テキスト ボックス 14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6" name="テキスト ボックス 14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7" name="テキスト ボックス 14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8" name="テキスト ボックス 14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9" name="テキスト ボックス 14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21</xdr:row>
      <xdr:rowOff>117022</xdr:rowOff>
    </xdr:from>
    <xdr:to>
      <xdr:col>24</xdr:col>
      <xdr:colOff>82550</xdr:colOff>
      <xdr:row>22</xdr:row>
      <xdr:rowOff>47172</xdr:rowOff>
    </xdr:to>
    <xdr:sp macro="" textlink="">
      <xdr:nvSpPr>
        <xdr:cNvPr id="150" name="円/楕円 149"/>
        <xdr:cNvSpPr/>
      </xdr:nvSpPr>
      <xdr:spPr>
        <a:xfrm>
          <a:off x="16459200" y="3717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21</xdr:row>
      <xdr:rowOff>25599</xdr:rowOff>
    </xdr:from>
    <xdr:ext cx="762000" cy="259045"/>
    <xdr:sp macro="" textlink="">
      <xdr:nvSpPr>
        <xdr:cNvPr id="151" name="物件費該当値テキスト"/>
        <xdr:cNvSpPr txBox="1"/>
      </xdr:nvSpPr>
      <xdr:spPr>
        <a:xfrm>
          <a:off x="16598900" y="362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22</xdr:col>
      <xdr:colOff>514350</xdr:colOff>
      <xdr:row>20</xdr:row>
      <xdr:rowOff>157843</xdr:rowOff>
    </xdr:from>
    <xdr:to>
      <xdr:col>22</xdr:col>
      <xdr:colOff>615950</xdr:colOff>
      <xdr:row>21</xdr:row>
      <xdr:rowOff>87993</xdr:rowOff>
    </xdr:to>
    <xdr:sp macro="" textlink="">
      <xdr:nvSpPr>
        <xdr:cNvPr id="152" name="円/楕円 151"/>
        <xdr:cNvSpPr/>
      </xdr:nvSpPr>
      <xdr:spPr>
        <a:xfrm>
          <a:off x="15621000" y="3586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21</xdr:row>
      <xdr:rowOff>72770</xdr:rowOff>
    </xdr:from>
    <xdr:ext cx="736600" cy="259045"/>
    <xdr:sp macro="" textlink="">
      <xdr:nvSpPr>
        <xdr:cNvPr id="153" name="テキスト ボックス 152"/>
        <xdr:cNvSpPr txBox="1"/>
      </xdr:nvSpPr>
      <xdr:spPr>
        <a:xfrm>
          <a:off x="15290800" y="3673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21</xdr:col>
      <xdr:colOff>311150</xdr:colOff>
      <xdr:row>19</xdr:row>
      <xdr:rowOff>133350</xdr:rowOff>
    </xdr:from>
    <xdr:to>
      <xdr:col>21</xdr:col>
      <xdr:colOff>412750</xdr:colOff>
      <xdr:row>20</xdr:row>
      <xdr:rowOff>63500</xdr:rowOff>
    </xdr:to>
    <xdr:sp macro="" textlink="">
      <xdr:nvSpPr>
        <xdr:cNvPr id="154" name="円/楕円 153"/>
        <xdr:cNvSpPr/>
      </xdr:nvSpPr>
      <xdr:spPr>
        <a:xfrm>
          <a:off x="14732000" y="339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20</xdr:row>
      <xdr:rowOff>48277</xdr:rowOff>
    </xdr:from>
    <xdr:ext cx="762000" cy="259045"/>
    <xdr:sp macro="" textlink="">
      <xdr:nvSpPr>
        <xdr:cNvPr id="155" name="テキスト ボックス 154"/>
        <xdr:cNvSpPr txBox="1"/>
      </xdr:nvSpPr>
      <xdr:spPr>
        <a:xfrm>
          <a:off x="14401800" y="347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20</xdr:col>
      <xdr:colOff>107950</xdr:colOff>
      <xdr:row>19</xdr:row>
      <xdr:rowOff>68036</xdr:rowOff>
    </xdr:from>
    <xdr:to>
      <xdr:col>20</xdr:col>
      <xdr:colOff>209550</xdr:colOff>
      <xdr:row>19</xdr:row>
      <xdr:rowOff>169636</xdr:rowOff>
    </xdr:to>
    <xdr:sp macro="" textlink="">
      <xdr:nvSpPr>
        <xdr:cNvPr id="156" name="円/楕円 155"/>
        <xdr:cNvSpPr/>
      </xdr:nvSpPr>
      <xdr:spPr>
        <a:xfrm>
          <a:off x="13843000" y="3325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154413</xdr:rowOff>
    </xdr:from>
    <xdr:ext cx="762000" cy="259045"/>
    <xdr:sp macro="" textlink="">
      <xdr:nvSpPr>
        <xdr:cNvPr id="157" name="テキスト ボックス 156"/>
        <xdr:cNvSpPr txBox="1"/>
      </xdr:nvSpPr>
      <xdr:spPr>
        <a:xfrm>
          <a:off x="13512800" y="3411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43543</xdr:rowOff>
    </xdr:from>
    <xdr:to>
      <xdr:col>19</xdr:col>
      <xdr:colOff>6350</xdr:colOff>
      <xdr:row>18</xdr:row>
      <xdr:rowOff>145143</xdr:rowOff>
    </xdr:to>
    <xdr:sp macro="" textlink="">
      <xdr:nvSpPr>
        <xdr:cNvPr id="158" name="円/楕円 157"/>
        <xdr:cNvSpPr/>
      </xdr:nvSpPr>
      <xdr:spPr>
        <a:xfrm>
          <a:off x="129540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129920</xdr:rowOff>
    </xdr:from>
    <xdr:ext cx="762000" cy="259045"/>
    <xdr:sp macro="" textlink="">
      <xdr:nvSpPr>
        <xdr:cNvPr id="159" name="テキスト ボックス 158"/>
        <xdr:cNvSpPr txBox="1"/>
      </xdr:nvSpPr>
      <xdr:spPr>
        <a:xfrm>
          <a:off x="12623800" y="321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扶助費は、</a:t>
          </a:r>
          <a:r>
            <a:rPr kumimoji="1" lang="ja-JP" altLang="ja-JP" sz="1100">
              <a:solidFill>
                <a:schemeClr val="dk1"/>
              </a:solidFill>
              <a:effectLst/>
              <a:latin typeface="+mn-lt"/>
              <a:ea typeface="+mn-ea"/>
              <a:cs typeface="+mn-cs"/>
            </a:rPr>
            <a:t>生活保護費や保育関連経費</a:t>
          </a:r>
          <a:r>
            <a:rPr lang="ja-JP" altLang="ja-JP" sz="1100">
              <a:solidFill>
                <a:schemeClr val="dk1"/>
              </a:solidFill>
              <a:effectLst/>
              <a:latin typeface="+mn-lt"/>
              <a:ea typeface="+mn-ea"/>
              <a:cs typeface="+mn-cs"/>
            </a:rPr>
            <a:t>などの増により</a:t>
          </a:r>
          <a:r>
            <a:rPr kumimoji="1" lang="ja-JP" altLang="ja-JP" sz="1100">
              <a:solidFill>
                <a:schemeClr val="dk1"/>
              </a:solidFill>
              <a:effectLst/>
              <a:latin typeface="+mn-lt"/>
              <a:ea typeface="+mn-ea"/>
              <a:cs typeface="+mn-cs"/>
            </a:rPr>
            <a:t>増加傾向にある。平成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保育所運営費負担金事業や幼稚園施設型給付事業の</a:t>
          </a:r>
          <a:r>
            <a:rPr lang="ja-JP" altLang="ja-JP" sz="1100">
              <a:solidFill>
                <a:schemeClr val="dk1"/>
              </a:solidFill>
              <a:effectLst/>
              <a:latin typeface="+mn-lt"/>
              <a:ea typeface="+mn-ea"/>
              <a:cs typeface="+mn-cs"/>
            </a:rPr>
            <a:t>増加などにより</a:t>
          </a:r>
          <a:r>
            <a:rPr lang="ja-JP" altLang="ja-JP" sz="1100" b="0" i="0" baseline="0">
              <a:solidFill>
                <a:schemeClr val="dk1"/>
              </a:solidFill>
              <a:effectLst/>
              <a:latin typeface="+mn-lt"/>
              <a:ea typeface="+mn-ea"/>
              <a:cs typeface="+mn-cs"/>
            </a:rPr>
            <a:t>経常経費充当一般財源</a:t>
          </a:r>
          <a:r>
            <a:rPr lang="ja-JP" altLang="en-US" sz="1100" b="0" i="0" baseline="0">
              <a:solidFill>
                <a:schemeClr val="dk1"/>
              </a:solidFill>
              <a:effectLst/>
              <a:latin typeface="+mn-lt"/>
              <a:ea typeface="+mn-ea"/>
              <a:cs typeface="+mn-cs"/>
            </a:rPr>
            <a:t>が</a:t>
          </a:r>
          <a:r>
            <a:rPr lang="en-US" altLang="ja-JP" sz="1100" b="0" i="0" baseline="0">
              <a:solidFill>
                <a:schemeClr val="dk1"/>
              </a:solidFill>
              <a:effectLst/>
              <a:latin typeface="+mn-lt"/>
              <a:ea typeface="+mn-ea"/>
              <a:cs typeface="+mn-cs"/>
            </a:rPr>
            <a:t>4.4</a:t>
          </a:r>
          <a:r>
            <a:rPr lang="ja-JP" altLang="en-US" sz="1100" b="0" i="0" baseline="0">
              <a:solidFill>
                <a:schemeClr val="dk1"/>
              </a:solidFill>
              <a:effectLst/>
              <a:latin typeface="+mn-lt"/>
              <a:ea typeface="+mn-ea"/>
              <a:cs typeface="+mn-cs"/>
            </a:rPr>
            <a:t>億円の増となり、</a:t>
          </a:r>
          <a:r>
            <a:rPr lang="ja-JP" altLang="ja-JP" sz="1100">
              <a:solidFill>
                <a:schemeClr val="dk1"/>
              </a:solidFill>
              <a:effectLst/>
              <a:latin typeface="+mn-lt"/>
              <a:ea typeface="+mn-ea"/>
              <a:cs typeface="+mn-cs"/>
            </a:rPr>
            <a:t>経常収支比率に占める割合も増加した。</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71" name="テキスト ボックス 17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2" name="直線コネクタ 17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3" name="テキスト ボックス 17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4" name="直線コネクタ 17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5" name="テキスト ボックス 17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6" name="直線コネクタ 17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7" name="テキスト ボックス 17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8" name="直線コネクタ 17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9" name="テキスト ボックス 17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80" name="直線コネクタ 17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1" name="テキスト ボックス 18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2" name="直線コネクタ 18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3" name="テキスト ボックス 18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25400</xdr:rowOff>
    </xdr:from>
    <xdr:to>
      <xdr:col>7</xdr:col>
      <xdr:colOff>15875</xdr:colOff>
      <xdr:row>61</xdr:row>
      <xdr:rowOff>133350</xdr:rowOff>
    </xdr:to>
    <xdr:cxnSp macro="">
      <xdr:nvCxnSpPr>
        <xdr:cNvPr id="187" name="直線コネクタ 186"/>
        <xdr:cNvCxnSpPr/>
      </xdr:nvCxnSpPr>
      <xdr:spPr>
        <a:xfrm flipV="1">
          <a:off x="4826000" y="92837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105427</xdr:rowOff>
    </xdr:from>
    <xdr:ext cx="762000" cy="259045"/>
    <xdr:sp macro="" textlink="">
      <xdr:nvSpPr>
        <xdr:cNvPr id="188" name="扶助費最小値テキスト"/>
        <xdr:cNvSpPr txBox="1"/>
      </xdr:nvSpPr>
      <xdr:spPr>
        <a:xfrm>
          <a:off x="4914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a:t>
          </a:r>
          <a:endParaRPr kumimoji="1" lang="ja-JP" altLang="en-US" sz="1000" b="1">
            <a:latin typeface="ＭＳ Ｐゴシック"/>
          </a:endParaRPr>
        </a:p>
      </xdr:txBody>
    </xdr:sp>
    <xdr:clientData/>
  </xdr:oneCellAnchor>
  <xdr:twoCellAnchor>
    <xdr:from>
      <xdr:col>6</xdr:col>
      <xdr:colOff>612775</xdr:colOff>
      <xdr:row>61</xdr:row>
      <xdr:rowOff>133350</xdr:rowOff>
    </xdr:from>
    <xdr:to>
      <xdr:col>7</xdr:col>
      <xdr:colOff>104775</xdr:colOff>
      <xdr:row>61</xdr:row>
      <xdr:rowOff>133350</xdr:rowOff>
    </xdr:to>
    <xdr:cxnSp macro="">
      <xdr:nvCxnSpPr>
        <xdr:cNvPr id="189" name="直線コネクタ 188"/>
        <xdr:cNvCxnSpPr/>
      </xdr:nvCxnSpPr>
      <xdr:spPr>
        <a:xfrm>
          <a:off x="4737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111777</xdr:rowOff>
    </xdr:from>
    <xdr:ext cx="762000" cy="259045"/>
    <xdr:sp macro="" textlink="">
      <xdr:nvSpPr>
        <xdr:cNvPr id="190" name="扶助費最大値テキスト"/>
        <xdr:cNvSpPr txBox="1"/>
      </xdr:nvSpPr>
      <xdr:spPr>
        <a:xfrm>
          <a:off x="4914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a:t>
          </a:r>
          <a:endParaRPr kumimoji="1" lang="ja-JP" altLang="en-US" sz="1000" b="1">
            <a:latin typeface="ＭＳ Ｐゴシック"/>
          </a:endParaRPr>
        </a:p>
      </xdr:txBody>
    </xdr:sp>
    <xdr:clientData/>
  </xdr:oneCellAnchor>
  <xdr:twoCellAnchor>
    <xdr:from>
      <xdr:col>6</xdr:col>
      <xdr:colOff>612775</xdr:colOff>
      <xdr:row>54</xdr:row>
      <xdr:rowOff>25400</xdr:rowOff>
    </xdr:from>
    <xdr:to>
      <xdr:col>7</xdr:col>
      <xdr:colOff>104775</xdr:colOff>
      <xdr:row>54</xdr:row>
      <xdr:rowOff>25400</xdr:rowOff>
    </xdr:to>
    <xdr:cxnSp macro="">
      <xdr:nvCxnSpPr>
        <xdr:cNvPr id="191" name="直線コネクタ 190"/>
        <xdr:cNvCxnSpPr/>
      </xdr:nvCxnSpPr>
      <xdr:spPr>
        <a:xfrm>
          <a:off x="4737100" y="9283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19050</xdr:rowOff>
    </xdr:from>
    <xdr:to>
      <xdr:col>7</xdr:col>
      <xdr:colOff>15875</xdr:colOff>
      <xdr:row>59</xdr:row>
      <xdr:rowOff>133350</xdr:rowOff>
    </xdr:to>
    <xdr:cxnSp macro="">
      <xdr:nvCxnSpPr>
        <xdr:cNvPr id="192" name="直線コネクタ 191"/>
        <xdr:cNvCxnSpPr/>
      </xdr:nvCxnSpPr>
      <xdr:spPr>
        <a:xfrm>
          <a:off x="3987800" y="101346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137177</xdr:rowOff>
    </xdr:from>
    <xdr:ext cx="762000" cy="259045"/>
    <xdr:sp macro="" textlink="">
      <xdr:nvSpPr>
        <xdr:cNvPr id="193" name="扶助費平均値テキスト"/>
        <xdr:cNvSpPr txBox="1"/>
      </xdr:nvSpPr>
      <xdr:spPr>
        <a:xfrm>
          <a:off x="4914900" y="9738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120650</xdr:rowOff>
    </xdr:from>
    <xdr:to>
      <xdr:col>7</xdr:col>
      <xdr:colOff>66675</xdr:colOff>
      <xdr:row>58</xdr:row>
      <xdr:rowOff>50800</xdr:rowOff>
    </xdr:to>
    <xdr:sp macro="" textlink="">
      <xdr:nvSpPr>
        <xdr:cNvPr id="194" name="フローチャート : 判断 193"/>
        <xdr:cNvSpPr/>
      </xdr:nvSpPr>
      <xdr:spPr>
        <a:xfrm>
          <a:off x="4775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114300</xdr:rowOff>
    </xdr:from>
    <xdr:to>
      <xdr:col>5</xdr:col>
      <xdr:colOff>549275</xdr:colOff>
      <xdr:row>59</xdr:row>
      <xdr:rowOff>19050</xdr:rowOff>
    </xdr:to>
    <xdr:cxnSp macro="">
      <xdr:nvCxnSpPr>
        <xdr:cNvPr id="195" name="直線コネクタ 194"/>
        <xdr:cNvCxnSpPr/>
      </xdr:nvCxnSpPr>
      <xdr:spPr>
        <a:xfrm>
          <a:off x="3098800" y="10058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57150</xdr:rowOff>
    </xdr:from>
    <xdr:to>
      <xdr:col>5</xdr:col>
      <xdr:colOff>600075</xdr:colOff>
      <xdr:row>57</xdr:row>
      <xdr:rowOff>158750</xdr:rowOff>
    </xdr:to>
    <xdr:sp macro="" textlink="">
      <xdr:nvSpPr>
        <xdr:cNvPr id="196" name="フローチャート : 判断 195"/>
        <xdr:cNvSpPr/>
      </xdr:nvSpPr>
      <xdr:spPr>
        <a:xfrm>
          <a:off x="3937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168927</xdr:rowOff>
    </xdr:from>
    <xdr:ext cx="736600" cy="259045"/>
    <xdr:sp macro="" textlink="">
      <xdr:nvSpPr>
        <xdr:cNvPr id="197" name="テキスト ボックス 196"/>
        <xdr:cNvSpPr txBox="1"/>
      </xdr:nvSpPr>
      <xdr:spPr>
        <a:xfrm>
          <a:off x="3606800" y="959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114300</xdr:rowOff>
    </xdr:from>
    <xdr:to>
      <xdr:col>4</xdr:col>
      <xdr:colOff>346075</xdr:colOff>
      <xdr:row>59</xdr:row>
      <xdr:rowOff>95250</xdr:rowOff>
    </xdr:to>
    <xdr:cxnSp macro="">
      <xdr:nvCxnSpPr>
        <xdr:cNvPr id="198" name="直線コネクタ 197"/>
        <xdr:cNvCxnSpPr/>
      </xdr:nvCxnSpPr>
      <xdr:spPr>
        <a:xfrm flipV="1">
          <a:off x="2209800" y="10058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19050</xdr:rowOff>
    </xdr:from>
    <xdr:to>
      <xdr:col>4</xdr:col>
      <xdr:colOff>396875</xdr:colOff>
      <xdr:row>57</xdr:row>
      <xdr:rowOff>120650</xdr:rowOff>
    </xdr:to>
    <xdr:sp macro="" textlink="">
      <xdr:nvSpPr>
        <xdr:cNvPr id="199" name="フローチャート : 判断 198"/>
        <xdr:cNvSpPr/>
      </xdr:nvSpPr>
      <xdr:spPr>
        <a:xfrm>
          <a:off x="3048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130827</xdr:rowOff>
    </xdr:from>
    <xdr:ext cx="762000" cy="259045"/>
    <xdr:sp macro="" textlink="">
      <xdr:nvSpPr>
        <xdr:cNvPr id="200" name="テキスト ボックス 199"/>
        <xdr:cNvSpPr txBox="1"/>
      </xdr:nvSpPr>
      <xdr:spPr>
        <a:xfrm>
          <a:off x="2717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0</xdr:rowOff>
    </xdr:from>
    <xdr:to>
      <xdr:col>3</xdr:col>
      <xdr:colOff>142875</xdr:colOff>
      <xdr:row>59</xdr:row>
      <xdr:rowOff>95250</xdr:rowOff>
    </xdr:to>
    <xdr:cxnSp macro="">
      <xdr:nvCxnSpPr>
        <xdr:cNvPr id="201" name="直線コネクタ 200"/>
        <xdr:cNvCxnSpPr/>
      </xdr:nvCxnSpPr>
      <xdr:spPr>
        <a:xfrm>
          <a:off x="1320800" y="99441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165100</xdr:rowOff>
    </xdr:from>
    <xdr:to>
      <xdr:col>3</xdr:col>
      <xdr:colOff>193675</xdr:colOff>
      <xdr:row>57</xdr:row>
      <xdr:rowOff>95250</xdr:rowOff>
    </xdr:to>
    <xdr:sp macro="" textlink="">
      <xdr:nvSpPr>
        <xdr:cNvPr id="202" name="フローチャート : 判断 201"/>
        <xdr:cNvSpPr/>
      </xdr:nvSpPr>
      <xdr:spPr>
        <a:xfrm>
          <a:off x="2159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203" name="テキスト ボックス 202"/>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88900</xdr:rowOff>
    </xdr:from>
    <xdr:to>
      <xdr:col>1</xdr:col>
      <xdr:colOff>676275</xdr:colOff>
      <xdr:row>57</xdr:row>
      <xdr:rowOff>19050</xdr:rowOff>
    </xdr:to>
    <xdr:sp macro="" textlink="">
      <xdr:nvSpPr>
        <xdr:cNvPr id="204" name="フローチャート : 判断 203"/>
        <xdr:cNvSpPr/>
      </xdr:nvSpPr>
      <xdr:spPr>
        <a:xfrm>
          <a:off x="1270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205" name="テキスト ボックス 204"/>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59</xdr:row>
      <xdr:rowOff>82550</xdr:rowOff>
    </xdr:from>
    <xdr:to>
      <xdr:col>7</xdr:col>
      <xdr:colOff>66675</xdr:colOff>
      <xdr:row>60</xdr:row>
      <xdr:rowOff>12700</xdr:rowOff>
    </xdr:to>
    <xdr:sp macro="" textlink="">
      <xdr:nvSpPr>
        <xdr:cNvPr id="211" name="円/楕円 210"/>
        <xdr:cNvSpPr/>
      </xdr:nvSpPr>
      <xdr:spPr>
        <a:xfrm>
          <a:off x="4775200" y="1019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54627</xdr:rowOff>
    </xdr:from>
    <xdr:ext cx="762000" cy="259045"/>
    <xdr:sp macro="" textlink="">
      <xdr:nvSpPr>
        <xdr:cNvPr id="212" name="扶助費該当値テキスト"/>
        <xdr:cNvSpPr txBox="1"/>
      </xdr:nvSpPr>
      <xdr:spPr>
        <a:xfrm>
          <a:off x="4914900" y="1017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139700</xdr:rowOff>
    </xdr:from>
    <xdr:to>
      <xdr:col>5</xdr:col>
      <xdr:colOff>600075</xdr:colOff>
      <xdr:row>59</xdr:row>
      <xdr:rowOff>69850</xdr:rowOff>
    </xdr:to>
    <xdr:sp macro="" textlink="">
      <xdr:nvSpPr>
        <xdr:cNvPr id="213" name="円/楕円 212"/>
        <xdr:cNvSpPr/>
      </xdr:nvSpPr>
      <xdr:spPr>
        <a:xfrm>
          <a:off x="39370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54627</xdr:rowOff>
    </xdr:from>
    <xdr:ext cx="736600" cy="259045"/>
    <xdr:sp macro="" textlink="">
      <xdr:nvSpPr>
        <xdr:cNvPr id="214" name="テキスト ボックス 213"/>
        <xdr:cNvSpPr txBox="1"/>
      </xdr:nvSpPr>
      <xdr:spPr>
        <a:xfrm>
          <a:off x="3606800" y="1017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63500</xdr:rowOff>
    </xdr:from>
    <xdr:to>
      <xdr:col>4</xdr:col>
      <xdr:colOff>396875</xdr:colOff>
      <xdr:row>58</xdr:row>
      <xdr:rowOff>165100</xdr:rowOff>
    </xdr:to>
    <xdr:sp macro="" textlink="">
      <xdr:nvSpPr>
        <xdr:cNvPr id="215" name="円/楕円 214"/>
        <xdr:cNvSpPr/>
      </xdr:nvSpPr>
      <xdr:spPr>
        <a:xfrm>
          <a:off x="3048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149877</xdr:rowOff>
    </xdr:from>
    <xdr:ext cx="762000" cy="259045"/>
    <xdr:sp macro="" textlink="">
      <xdr:nvSpPr>
        <xdr:cNvPr id="216" name="テキスト ボックス 215"/>
        <xdr:cNvSpPr txBox="1"/>
      </xdr:nvSpPr>
      <xdr:spPr>
        <a:xfrm>
          <a:off x="27178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44450</xdr:rowOff>
    </xdr:from>
    <xdr:to>
      <xdr:col>3</xdr:col>
      <xdr:colOff>193675</xdr:colOff>
      <xdr:row>59</xdr:row>
      <xdr:rowOff>146050</xdr:rowOff>
    </xdr:to>
    <xdr:sp macro="" textlink="">
      <xdr:nvSpPr>
        <xdr:cNvPr id="217" name="円/楕円 216"/>
        <xdr:cNvSpPr/>
      </xdr:nvSpPr>
      <xdr:spPr>
        <a:xfrm>
          <a:off x="21590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130827</xdr:rowOff>
    </xdr:from>
    <xdr:ext cx="762000" cy="259045"/>
    <xdr:sp macro="" textlink="">
      <xdr:nvSpPr>
        <xdr:cNvPr id="218" name="テキスト ボックス 217"/>
        <xdr:cNvSpPr txBox="1"/>
      </xdr:nvSpPr>
      <xdr:spPr>
        <a:xfrm>
          <a:off x="1828800" y="1024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120650</xdr:rowOff>
    </xdr:from>
    <xdr:to>
      <xdr:col>1</xdr:col>
      <xdr:colOff>676275</xdr:colOff>
      <xdr:row>58</xdr:row>
      <xdr:rowOff>50800</xdr:rowOff>
    </xdr:to>
    <xdr:sp macro="" textlink="">
      <xdr:nvSpPr>
        <xdr:cNvPr id="219" name="円/楕円 218"/>
        <xdr:cNvSpPr/>
      </xdr:nvSpPr>
      <xdr:spPr>
        <a:xfrm>
          <a:off x="1270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35577</xdr:rowOff>
    </xdr:from>
    <xdr:ext cx="762000" cy="259045"/>
    <xdr:sp macro="" textlink="">
      <xdr:nvSpPr>
        <xdr:cNvPr id="220" name="テキスト ボックス 219"/>
        <xdr:cNvSpPr txBox="1"/>
      </xdr:nvSpPr>
      <xdr:spPr>
        <a:xfrm>
          <a:off x="939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繰出金は、</a:t>
          </a:r>
          <a:r>
            <a:rPr lang="ja-JP" altLang="en-US" sz="1100" b="0" i="0" baseline="0">
              <a:solidFill>
                <a:schemeClr val="dk1"/>
              </a:solidFill>
              <a:effectLst/>
              <a:latin typeface="+mn-lt"/>
              <a:ea typeface="+mn-ea"/>
              <a:cs typeface="+mn-cs"/>
            </a:rPr>
            <a:t>国民健康保険事業特別会計繰出金や介護保険事業特別会計繰出金の増加</a:t>
          </a:r>
          <a:r>
            <a:rPr lang="ja-JP" altLang="ja-JP" sz="1100" b="0" i="0" baseline="0">
              <a:solidFill>
                <a:schemeClr val="dk1"/>
              </a:solidFill>
              <a:effectLst/>
              <a:latin typeface="+mn-lt"/>
              <a:ea typeface="+mn-ea"/>
              <a:cs typeface="+mn-cs"/>
            </a:rPr>
            <a:t>などにより、経常経費充当一般財源が</a:t>
          </a:r>
          <a:r>
            <a:rPr lang="en-US" altLang="ja-JP" sz="1100" b="0" i="0" baseline="0">
              <a:solidFill>
                <a:schemeClr val="dk1"/>
              </a:solidFill>
              <a:effectLst/>
              <a:latin typeface="+mn-lt"/>
              <a:ea typeface="+mn-ea"/>
              <a:cs typeface="+mn-cs"/>
            </a:rPr>
            <a:t>1.3</a:t>
          </a:r>
          <a:r>
            <a:rPr lang="ja-JP" altLang="ja-JP" sz="1100" b="0" i="0" baseline="0">
              <a:solidFill>
                <a:schemeClr val="dk1"/>
              </a:solidFill>
              <a:effectLst/>
              <a:latin typeface="+mn-lt"/>
              <a:ea typeface="+mn-ea"/>
              <a:cs typeface="+mn-cs"/>
            </a:rPr>
            <a:t>億円の増となった。</a:t>
          </a:r>
          <a:endParaRPr lang="ja-JP" altLang="ja-JP" sz="1400">
            <a:effectLst/>
          </a:endParaRPr>
        </a:p>
        <a:p>
          <a:pPr rtl="0"/>
          <a:r>
            <a:rPr lang="ja-JP" altLang="ja-JP" sz="1100" b="0" i="0" baseline="0">
              <a:solidFill>
                <a:schemeClr val="dk1"/>
              </a:solidFill>
              <a:effectLst/>
              <a:latin typeface="+mn-lt"/>
              <a:ea typeface="+mn-ea"/>
              <a:cs typeface="+mn-cs"/>
            </a:rPr>
            <a:t>維持補修費は、環境管理センターごみ処理施設維持補修事業</a:t>
          </a:r>
          <a:r>
            <a:rPr lang="ja-JP" altLang="en-US" sz="1100" b="0" i="0" baseline="0">
              <a:solidFill>
                <a:schemeClr val="dk1"/>
              </a:solidFill>
              <a:effectLst/>
              <a:latin typeface="+mn-lt"/>
              <a:ea typeface="+mn-ea"/>
              <a:cs typeface="+mn-cs"/>
            </a:rPr>
            <a:t>の減など</a:t>
          </a:r>
          <a:r>
            <a:rPr lang="ja-JP" altLang="ja-JP" sz="1100" b="0" i="0" baseline="0">
              <a:solidFill>
                <a:schemeClr val="dk1"/>
              </a:solidFill>
              <a:effectLst/>
              <a:latin typeface="+mn-lt"/>
              <a:ea typeface="+mn-ea"/>
              <a:cs typeface="+mn-cs"/>
            </a:rPr>
            <a:t>により、経常経費充当一般財源充当分が</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億円の</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となった</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その他全体では、</a:t>
          </a:r>
          <a:r>
            <a:rPr lang="ja-JP" altLang="ja-JP" sz="1100" b="0" i="0" baseline="0">
              <a:solidFill>
                <a:schemeClr val="dk1"/>
              </a:solidFill>
              <a:effectLst/>
              <a:latin typeface="+mn-lt"/>
              <a:ea typeface="+mn-ea"/>
              <a:cs typeface="+mn-cs"/>
            </a:rPr>
            <a:t>維持補修費</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経常経費充当一般財源</a:t>
          </a:r>
          <a:r>
            <a:rPr lang="ja-JP" altLang="en-US" sz="1100" b="0" i="0" baseline="0">
              <a:solidFill>
                <a:schemeClr val="dk1"/>
              </a:solidFill>
              <a:effectLst/>
              <a:latin typeface="+mn-lt"/>
              <a:ea typeface="+mn-ea"/>
              <a:cs typeface="+mn-cs"/>
            </a:rPr>
            <a:t>の減などにより、</a:t>
          </a:r>
          <a:r>
            <a:rPr lang="ja-JP" altLang="ja-JP" sz="1100" b="0" i="0" baseline="0">
              <a:solidFill>
                <a:schemeClr val="dk1"/>
              </a:solidFill>
              <a:effectLst/>
              <a:latin typeface="+mn-lt"/>
              <a:ea typeface="+mn-ea"/>
              <a:cs typeface="+mn-cs"/>
            </a:rPr>
            <a:t>経常収支比率に占める割合</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減少した。</a:t>
          </a:r>
          <a:endParaRPr lang="ja-JP" altLang="ja-JP">
            <a:effectLst/>
          </a:endParaRP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57150</xdr:rowOff>
    </xdr:from>
    <xdr:to>
      <xdr:col>24</xdr:col>
      <xdr:colOff>31750</xdr:colOff>
      <xdr:row>61</xdr:row>
      <xdr:rowOff>107950</xdr:rowOff>
    </xdr:to>
    <xdr:cxnSp macro="">
      <xdr:nvCxnSpPr>
        <xdr:cNvPr id="248" name="直線コネクタ 247"/>
        <xdr:cNvCxnSpPr/>
      </xdr:nvCxnSpPr>
      <xdr:spPr>
        <a:xfrm flipV="1">
          <a:off x="16510000" y="9144000"/>
          <a:ext cx="0" cy="1422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9"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50" name="直線コネクタ 249"/>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143527</xdr:rowOff>
    </xdr:from>
    <xdr:ext cx="762000" cy="259045"/>
    <xdr:sp macro="" textlink="">
      <xdr:nvSpPr>
        <xdr:cNvPr id="251" name="その他最大値テキスト"/>
        <xdr:cNvSpPr txBox="1"/>
      </xdr:nvSpPr>
      <xdr:spPr>
        <a:xfrm>
          <a:off x="16598900" y="888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53</xdr:row>
      <xdr:rowOff>57150</xdr:rowOff>
    </xdr:from>
    <xdr:to>
      <xdr:col>24</xdr:col>
      <xdr:colOff>120650</xdr:colOff>
      <xdr:row>53</xdr:row>
      <xdr:rowOff>57150</xdr:rowOff>
    </xdr:to>
    <xdr:cxnSp macro="">
      <xdr:nvCxnSpPr>
        <xdr:cNvPr id="252" name="直線コネクタ 251"/>
        <xdr:cNvCxnSpPr/>
      </xdr:nvCxnSpPr>
      <xdr:spPr>
        <a:xfrm>
          <a:off x="16421100" y="914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0</xdr:rowOff>
    </xdr:from>
    <xdr:to>
      <xdr:col>24</xdr:col>
      <xdr:colOff>31750</xdr:colOff>
      <xdr:row>56</xdr:row>
      <xdr:rowOff>63500</xdr:rowOff>
    </xdr:to>
    <xdr:cxnSp macro="">
      <xdr:nvCxnSpPr>
        <xdr:cNvPr id="253" name="直線コネクタ 252"/>
        <xdr:cNvCxnSpPr/>
      </xdr:nvCxnSpPr>
      <xdr:spPr>
        <a:xfrm flipV="1">
          <a:off x="15671800" y="96012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54"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55" name="フローチャート : 判断 254"/>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158750</xdr:rowOff>
    </xdr:from>
    <xdr:to>
      <xdr:col>22</xdr:col>
      <xdr:colOff>565150</xdr:colOff>
      <xdr:row>56</xdr:row>
      <xdr:rowOff>63500</xdr:rowOff>
    </xdr:to>
    <xdr:cxnSp macro="">
      <xdr:nvCxnSpPr>
        <xdr:cNvPr id="256" name="直線コネクタ 255"/>
        <xdr:cNvCxnSpPr/>
      </xdr:nvCxnSpPr>
      <xdr:spPr>
        <a:xfrm>
          <a:off x="14782800" y="9588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7" name="フローチャート : 判断 256"/>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124477</xdr:rowOff>
    </xdr:from>
    <xdr:ext cx="736600" cy="259045"/>
    <xdr:sp macro="" textlink="">
      <xdr:nvSpPr>
        <xdr:cNvPr id="258" name="テキスト ボックス 257"/>
        <xdr:cNvSpPr txBox="1"/>
      </xdr:nvSpPr>
      <xdr:spPr>
        <a:xfrm>
          <a:off x="15290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55</xdr:row>
      <xdr:rowOff>158750</xdr:rowOff>
    </xdr:to>
    <xdr:cxnSp macro="">
      <xdr:nvCxnSpPr>
        <xdr:cNvPr id="259" name="直線コネクタ 258"/>
        <xdr:cNvCxnSpPr/>
      </xdr:nvCxnSpPr>
      <xdr:spPr>
        <a:xfrm>
          <a:off x="13893800" y="9575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158750</xdr:rowOff>
    </xdr:from>
    <xdr:to>
      <xdr:col>21</xdr:col>
      <xdr:colOff>412750</xdr:colOff>
      <xdr:row>56</xdr:row>
      <xdr:rowOff>88900</xdr:rowOff>
    </xdr:to>
    <xdr:sp macro="" textlink="">
      <xdr:nvSpPr>
        <xdr:cNvPr id="260" name="フローチャート : 判断 259"/>
        <xdr:cNvSpPr/>
      </xdr:nvSpPr>
      <xdr:spPr>
        <a:xfrm>
          <a:off x="14732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73677</xdr:rowOff>
    </xdr:from>
    <xdr:ext cx="762000" cy="259045"/>
    <xdr:sp macro="" textlink="">
      <xdr:nvSpPr>
        <xdr:cNvPr id="261" name="テキスト ボックス 260"/>
        <xdr:cNvSpPr txBox="1"/>
      </xdr:nvSpPr>
      <xdr:spPr>
        <a:xfrm>
          <a:off x="14401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56</xdr:row>
      <xdr:rowOff>76200</xdr:rowOff>
    </xdr:to>
    <xdr:cxnSp macro="">
      <xdr:nvCxnSpPr>
        <xdr:cNvPr id="262" name="直線コネクタ 261"/>
        <xdr:cNvCxnSpPr/>
      </xdr:nvCxnSpPr>
      <xdr:spPr>
        <a:xfrm flipV="1">
          <a:off x="13004800" y="95758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12700</xdr:rowOff>
    </xdr:from>
    <xdr:to>
      <xdr:col>20</xdr:col>
      <xdr:colOff>209550</xdr:colOff>
      <xdr:row>56</xdr:row>
      <xdr:rowOff>114300</xdr:rowOff>
    </xdr:to>
    <xdr:sp macro="" textlink="">
      <xdr:nvSpPr>
        <xdr:cNvPr id="263" name="フローチャート : 判断 262"/>
        <xdr:cNvSpPr/>
      </xdr:nvSpPr>
      <xdr:spPr>
        <a:xfrm>
          <a:off x="13843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99077</xdr:rowOff>
    </xdr:from>
    <xdr:ext cx="762000" cy="259045"/>
    <xdr:sp macro="" textlink="">
      <xdr:nvSpPr>
        <xdr:cNvPr id="264" name="テキスト ボックス 263"/>
        <xdr:cNvSpPr txBox="1"/>
      </xdr:nvSpPr>
      <xdr:spPr>
        <a:xfrm>
          <a:off x="13512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120650</xdr:rowOff>
    </xdr:from>
    <xdr:to>
      <xdr:col>19</xdr:col>
      <xdr:colOff>6350</xdr:colOff>
      <xdr:row>56</xdr:row>
      <xdr:rowOff>50800</xdr:rowOff>
    </xdr:to>
    <xdr:sp macro="" textlink="">
      <xdr:nvSpPr>
        <xdr:cNvPr id="265" name="フローチャート : 判断 264"/>
        <xdr:cNvSpPr/>
      </xdr:nvSpPr>
      <xdr:spPr>
        <a:xfrm>
          <a:off x="12954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60977</xdr:rowOff>
    </xdr:from>
    <xdr:ext cx="762000" cy="259045"/>
    <xdr:sp macro="" textlink="">
      <xdr:nvSpPr>
        <xdr:cNvPr id="266" name="テキスト ボックス 265"/>
        <xdr:cNvSpPr txBox="1"/>
      </xdr:nvSpPr>
      <xdr:spPr>
        <a:xfrm>
          <a:off x="12623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55</xdr:row>
      <xdr:rowOff>120650</xdr:rowOff>
    </xdr:from>
    <xdr:to>
      <xdr:col>24</xdr:col>
      <xdr:colOff>82550</xdr:colOff>
      <xdr:row>56</xdr:row>
      <xdr:rowOff>50800</xdr:rowOff>
    </xdr:to>
    <xdr:sp macro="" textlink="">
      <xdr:nvSpPr>
        <xdr:cNvPr id="272" name="円/楕円 271"/>
        <xdr:cNvSpPr/>
      </xdr:nvSpPr>
      <xdr:spPr>
        <a:xfrm>
          <a:off x="164592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137177</xdr:rowOff>
    </xdr:from>
    <xdr:ext cx="762000" cy="259045"/>
    <xdr:sp macro="" textlink="">
      <xdr:nvSpPr>
        <xdr:cNvPr id="273" name="その他該当値テキスト"/>
        <xdr:cNvSpPr txBox="1"/>
      </xdr:nvSpPr>
      <xdr:spPr>
        <a:xfrm>
          <a:off x="16598900" y="939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12700</xdr:rowOff>
    </xdr:from>
    <xdr:to>
      <xdr:col>22</xdr:col>
      <xdr:colOff>615950</xdr:colOff>
      <xdr:row>56</xdr:row>
      <xdr:rowOff>114300</xdr:rowOff>
    </xdr:to>
    <xdr:sp macro="" textlink="">
      <xdr:nvSpPr>
        <xdr:cNvPr id="274" name="円/楕円 273"/>
        <xdr:cNvSpPr/>
      </xdr:nvSpPr>
      <xdr:spPr>
        <a:xfrm>
          <a:off x="156210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124477</xdr:rowOff>
    </xdr:from>
    <xdr:ext cx="736600" cy="259045"/>
    <xdr:sp macro="" textlink="">
      <xdr:nvSpPr>
        <xdr:cNvPr id="275" name="テキスト ボックス 274"/>
        <xdr:cNvSpPr txBox="1"/>
      </xdr:nvSpPr>
      <xdr:spPr>
        <a:xfrm>
          <a:off x="15290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107950</xdr:rowOff>
    </xdr:from>
    <xdr:to>
      <xdr:col>21</xdr:col>
      <xdr:colOff>412750</xdr:colOff>
      <xdr:row>56</xdr:row>
      <xdr:rowOff>38100</xdr:rowOff>
    </xdr:to>
    <xdr:sp macro="" textlink="">
      <xdr:nvSpPr>
        <xdr:cNvPr id="276" name="円/楕円 275"/>
        <xdr:cNvSpPr/>
      </xdr:nvSpPr>
      <xdr:spPr>
        <a:xfrm>
          <a:off x="14732000" y="953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48277</xdr:rowOff>
    </xdr:from>
    <xdr:ext cx="762000" cy="259045"/>
    <xdr:sp macro="" textlink="">
      <xdr:nvSpPr>
        <xdr:cNvPr id="277" name="テキスト ボックス 276"/>
        <xdr:cNvSpPr txBox="1"/>
      </xdr:nvSpPr>
      <xdr:spPr>
        <a:xfrm>
          <a:off x="144018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95250</xdr:rowOff>
    </xdr:from>
    <xdr:to>
      <xdr:col>20</xdr:col>
      <xdr:colOff>209550</xdr:colOff>
      <xdr:row>56</xdr:row>
      <xdr:rowOff>25400</xdr:rowOff>
    </xdr:to>
    <xdr:sp macro="" textlink="">
      <xdr:nvSpPr>
        <xdr:cNvPr id="278" name="円/楕円 277"/>
        <xdr:cNvSpPr/>
      </xdr:nvSpPr>
      <xdr:spPr>
        <a:xfrm>
          <a:off x="13843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35577</xdr:rowOff>
    </xdr:from>
    <xdr:ext cx="762000" cy="259045"/>
    <xdr:sp macro="" textlink="">
      <xdr:nvSpPr>
        <xdr:cNvPr id="279" name="テキスト ボックス 278"/>
        <xdr:cNvSpPr txBox="1"/>
      </xdr:nvSpPr>
      <xdr:spPr>
        <a:xfrm>
          <a:off x="13512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25400</xdr:rowOff>
    </xdr:from>
    <xdr:to>
      <xdr:col>19</xdr:col>
      <xdr:colOff>6350</xdr:colOff>
      <xdr:row>56</xdr:row>
      <xdr:rowOff>127000</xdr:rowOff>
    </xdr:to>
    <xdr:sp macro="" textlink="">
      <xdr:nvSpPr>
        <xdr:cNvPr id="280" name="円/楕円 279"/>
        <xdr:cNvSpPr/>
      </xdr:nvSpPr>
      <xdr:spPr>
        <a:xfrm>
          <a:off x="129540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111777</xdr:rowOff>
    </xdr:from>
    <xdr:ext cx="762000" cy="259045"/>
    <xdr:sp macro="" textlink="">
      <xdr:nvSpPr>
        <xdr:cNvPr id="281" name="テキスト ボックス 280"/>
        <xdr:cNvSpPr txBox="1"/>
      </xdr:nvSpPr>
      <xdr:spPr>
        <a:xfrm>
          <a:off x="12623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補助費等は年々増加傾向にあるが、平成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、子ども子育て支援新制度の開始により、民間認可保育所運営支援事業や幼稚園就園奨励費の一部が施設型給付（扶助費）に移行したことにより</a:t>
          </a:r>
          <a:r>
            <a:rPr lang="ja-JP" altLang="ja-JP" sz="1100" b="0" i="0" baseline="0">
              <a:solidFill>
                <a:schemeClr val="dk1"/>
              </a:solidFill>
              <a:effectLst/>
              <a:latin typeface="+mn-lt"/>
              <a:ea typeface="+mn-ea"/>
              <a:cs typeface="+mn-cs"/>
            </a:rPr>
            <a:t>経常経費充当一般財源が</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億円減とな</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経常収支比率に占める割合</a:t>
          </a:r>
          <a:r>
            <a:rPr lang="ja-JP" altLang="en-US" sz="1100" b="0" i="0" baseline="0">
              <a:solidFill>
                <a:schemeClr val="dk1"/>
              </a:solidFill>
              <a:effectLst/>
              <a:latin typeface="+mn-lt"/>
              <a:ea typeface="+mn-ea"/>
              <a:cs typeface="+mn-cs"/>
            </a:rPr>
            <a:t>も減少した。</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73660</xdr:rowOff>
    </xdr:from>
    <xdr:to>
      <xdr:col>24</xdr:col>
      <xdr:colOff>31750</xdr:colOff>
      <xdr:row>42</xdr:row>
      <xdr:rowOff>27940</xdr:rowOff>
    </xdr:to>
    <xdr:cxnSp macro="">
      <xdr:nvCxnSpPr>
        <xdr:cNvPr id="308" name="直線コネクタ 307"/>
        <xdr:cNvCxnSpPr/>
      </xdr:nvCxnSpPr>
      <xdr:spPr>
        <a:xfrm flipV="1">
          <a:off x="16510000" y="590296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17</xdr:rowOff>
    </xdr:from>
    <xdr:ext cx="762000" cy="259045"/>
    <xdr:sp macro="" textlink="">
      <xdr:nvSpPr>
        <xdr:cNvPr id="309" name="補助費等最小値テキスト"/>
        <xdr:cNvSpPr txBox="1"/>
      </xdr:nvSpPr>
      <xdr:spPr>
        <a:xfrm>
          <a:off x="16598900" y="720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42</xdr:row>
      <xdr:rowOff>27940</xdr:rowOff>
    </xdr:from>
    <xdr:to>
      <xdr:col>24</xdr:col>
      <xdr:colOff>120650</xdr:colOff>
      <xdr:row>42</xdr:row>
      <xdr:rowOff>27940</xdr:rowOff>
    </xdr:to>
    <xdr:cxnSp macro="">
      <xdr:nvCxnSpPr>
        <xdr:cNvPr id="310" name="直線コネクタ 309"/>
        <xdr:cNvCxnSpPr/>
      </xdr:nvCxnSpPr>
      <xdr:spPr>
        <a:xfrm>
          <a:off x="16421100" y="7228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160037</xdr:rowOff>
    </xdr:from>
    <xdr:ext cx="762000" cy="259045"/>
    <xdr:sp macro="" textlink="">
      <xdr:nvSpPr>
        <xdr:cNvPr id="311" name="補助費等最大値テキスト"/>
        <xdr:cNvSpPr txBox="1"/>
      </xdr:nvSpPr>
      <xdr:spPr>
        <a:xfrm>
          <a:off x="16598900" y="5646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73660</xdr:rowOff>
    </xdr:from>
    <xdr:to>
      <xdr:col>24</xdr:col>
      <xdr:colOff>120650</xdr:colOff>
      <xdr:row>34</xdr:row>
      <xdr:rowOff>73660</xdr:rowOff>
    </xdr:to>
    <xdr:cxnSp macro="">
      <xdr:nvCxnSpPr>
        <xdr:cNvPr id="312" name="直線コネクタ 311"/>
        <xdr:cNvCxnSpPr/>
      </xdr:nvCxnSpPr>
      <xdr:spPr>
        <a:xfrm>
          <a:off x="16421100" y="5902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81280</xdr:rowOff>
    </xdr:from>
    <xdr:to>
      <xdr:col>24</xdr:col>
      <xdr:colOff>31750</xdr:colOff>
      <xdr:row>36</xdr:row>
      <xdr:rowOff>104140</xdr:rowOff>
    </xdr:to>
    <xdr:cxnSp macro="">
      <xdr:nvCxnSpPr>
        <xdr:cNvPr id="313" name="直線コネクタ 312"/>
        <xdr:cNvCxnSpPr/>
      </xdr:nvCxnSpPr>
      <xdr:spPr>
        <a:xfrm flipV="1">
          <a:off x="15671800" y="62534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71137</xdr:rowOff>
    </xdr:from>
    <xdr:ext cx="762000" cy="259045"/>
    <xdr:sp macro="" textlink="">
      <xdr:nvSpPr>
        <xdr:cNvPr id="314" name="補助費等平均値テキスト"/>
        <xdr:cNvSpPr txBox="1"/>
      </xdr:nvSpPr>
      <xdr:spPr>
        <a:xfrm>
          <a:off x="16598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15" name="フローチャート : 判断 314"/>
        <xdr:cNvSpPr/>
      </xdr:nvSpPr>
      <xdr:spPr>
        <a:xfrm>
          <a:off x="16459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66040</xdr:rowOff>
    </xdr:from>
    <xdr:to>
      <xdr:col>22</xdr:col>
      <xdr:colOff>565150</xdr:colOff>
      <xdr:row>36</xdr:row>
      <xdr:rowOff>104140</xdr:rowOff>
    </xdr:to>
    <xdr:cxnSp macro="">
      <xdr:nvCxnSpPr>
        <xdr:cNvPr id="316" name="直線コネクタ 315"/>
        <xdr:cNvCxnSpPr/>
      </xdr:nvCxnSpPr>
      <xdr:spPr>
        <a:xfrm>
          <a:off x="14782800" y="62382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60960</xdr:rowOff>
    </xdr:from>
    <xdr:to>
      <xdr:col>22</xdr:col>
      <xdr:colOff>615950</xdr:colOff>
      <xdr:row>36</xdr:row>
      <xdr:rowOff>162560</xdr:rowOff>
    </xdr:to>
    <xdr:sp macro="" textlink="">
      <xdr:nvSpPr>
        <xdr:cNvPr id="317" name="フローチャート : 判断 316"/>
        <xdr:cNvSpPr/>
      </xdr:nvSpPr>
      <xdr:spPr>
        <a:xfrm>
          <a:off x="15621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147337</xdr:rowOff>
    </xdr:from>
    <xdr:ext cx="736600" cy="259045"/>
    <xdr:sp macro="" textlink="">
      <xdr:nvSpPr>
        <xdr:cNvPr id="318" name="テキスト ボックス 317"/>
        <xdr:cNvSpPr txBox="1"/>
      </xdr:nvSpPr>
      <xdr:spPr>
        <a:xfrm>
          <a:off x="15290800" y="631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50800</xdr:rowOff>
    </xdr:from>
    <xdr:to>
      <xdr:col>21</xdr:col>
      <xdr:colOff>361950</xdr:colOff>
      <xdr:row>36</xdr:row>
      <xdr:rowOff>66040</xdr:rowOff>
    </xdr:to>
    <xdr:cxnSp macro="">
      <xdr:nvCxnSpPr>
        <xdr:cNvPr id="319" name="直線コネクタ 318"/>
        <xdr:cNvCxnSpPr/>
      </xdr:nvCxnSpPr>
      <xdr:spPr>
        <a:xfrm>
          <a:off x="13893800" y="62230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76200</xdr:rowOff>
    </xdr:from>
    <xdr:to>
      <xdr:col>21</xdr:col>
      <xdr:colOff>412750</xdr:colOff>
      <xdr:row>37</xdr:row>
      <xdr:rowOff>6350</xdr:rowOff>
    </xdr:to>
    <xdr:sp macro="" textlink="">
      <xdr:nvSpPr>
        <xdr:cNvPr id="320" name="フローチャート : 判断 319"/>
        <xdr:cNvSpPr/>
      </xdr:nvSpPr>
      <xdr:spPr>
        <a:xfrm>
          <a:off x="14732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162577</xdr:rowOff>
    </xdr:from>
    <xdr:ext cx="762000" cy="259045"/>
    <xdr:sp macro="" textlink="">
      <xdr:nvSpPr>
        <xdr:cNvPr id="321" name="テキスト ボックス 320"/>
        <xdr:cNvSpPr txBox="1"/>
      </xdr:nvSpPr>
      <xdr:spPr>
        <a:xfrm>
          <a:off x="14401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35560</xdr:rowOff>
    </xdr:from>
    <xdr:to>
      <xdr:col>20</xdr:col>
      <xdr:colOff>158750</xdr:colOff>
      <xdr:row>36</xdr:row>
      <xdr:rowOff>50800</xdr:rowOff>
    </xdr:to>
    <xdr:cxnSp macro="">
      <xdr:nvCxnSpPr>
        <xdr:cNvPr id="322" name="直線コネクタ 321"/>
        <xdr:cNvCxnSpPr/>
      </xdr:nvCxnSpPr>
      <xdr:spPr>
        <a:xfrm>
          <a:off x="13004800" y="62077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23" name="フローチャート : 判断 322"/>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24" name="テキスト ボックス 323"/>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30480</xdr:rowOff>
    </xdr:from>
    <xdr:to>
      <xdr:col>19</xdr:col>
      <xdr:colOff>6350</xdr:colOff>
      <xdr:row>36</xdr:row>
      <xdr:rowOff>132080</xdr:rowOff>
    </xdr:to>
    <xdr:sp macro="" textlink="">
      <xdr:nvSpPr>
        <xdr:cNvPr id="325" name="フローチャート : 判断 324"/>
        <xdr:cNvSpPr/>
      </xdr:nvSpPr>
      <xdr:spPr>
        <a:xfrm>
          <a:off x="12954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116857</xdr:rowOff>
    </xdr:from>
    <xdr:ext cx="762000" cy="259045"/>
    <xdr:sp macro="" textlink="">
      <xdr:nvSpPr>
        <xdr:cNvPr id="326" name="テキスト ボックス 325"/>
        <xdr:cNvSpPr txBox="1"/>
      </xdr:nvSpPr>
      <xdr:spPr>
        <a:xfrm>
          <a:off x="12623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32" name="円/楕円 331"/>
        <xdr:cNvSpPr/>
      </xdr:nvSpPr>
      <xdr:spPr>
        <a:xfrm>
          <a:off x="16459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47007</xdr:rowOff>
    </xdr:from>
    <xdr:ext cx="762000" cy="259045"/>
    <xdr:sp macro="" textlink="">
      <xdr:nvSpPr>
        <xdr:cNvPr id="333" name="補助費等該当値テキスト"/>
        <xdr:cNvSpPr txBox="1"/>
      </xdr:nvSpPr>
      <xdr:spPr>
        <a:xfrm>
          <a:off x="165989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53340</xdr:rowOff>
    </xdr:from>
    <xdr:to>
      <xdr:col>22</xdr:col>
      <xdr:colOff>615950</xdr:colOff>
      <xdr:row>36</xdr:row>
      <xdr:rowOff>154940</xdr:rowOff>
    </xdr:to>
    <xdr:sp macro="" textlink="">
      <xdr:nvSpPr>
        <xdr:cNvPr id="334" name="円/楕円 333"/>
        <xdr:cNvSpPr/>
      </xdr:nvSpPr>
      <xdr:spPr>
        <a:xfrm>
          <a:off x="15621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165117</xdr:rowOff>
    </xdr:from>
    <xdr:ext cx="736600" cy="259045"/>
    <xdr:sp macro="" textlink="">
      <xdr:nvSpPr>
        <xdr:cNvPr id="335" name="テキスト ボックス 334"/>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15240</xdr:rowOff>
    </xdr:from>
    <xdr:to>
      <xdr:col>21</xdr:col>
      <xdr:colOff>412750</xdr:colOff>
      <xdr:row>36</xdr:row>
      <xdr:rowOff>116840</xdr:rowOff>
    </xdr:to>
    <xdr:sp macro="" textlink="">
      <xdr:nvSpPr>
        <xdr:cNvPr id="336" name="円/楕円 335"/>
        <xdr:cNvSpPr/>
      </xdr:nvSpPr>
      <xdr:spPr>
        <a:xfrm>
          <a:off x="14732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127017</xdr:rowOff>
    </xdr:from>
    <xdr:ext cx="762000" cy="259045"/>
    <xdr:sp macro="" textlink="">
      <xdr:nvSpPr>
        <xdr:cNvPr id="337" name="テキスト ボックス 336"/>
        <xdr:cNvSpPr txBox="1"/>
      </xdr:nvSpPr>
      <xdr:spPr>
        <a:xfrm>
          <a:off x="14401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0</xdr:rowOff>
    </xdr:from>
    <xdr:to>
      <xdr:col>20</xdr:col>
      <xdr:colOff>209550</xdr:colOff>
      <xdr:row>36</xdr:row>
      <xdr:rowOff>101600</xdr:rowOff>
    </xdr:to>
    <xdr:sp macro="" textlink="">
      <xdr:nvSpPr>
        <xdr:cNvPr id="338" name="円/楕円 337"/>
        <xdr:cNvSpPr/>
      </xdr:nvSpPr>
      <xdr:spPr>
        <a:xfrm>
          <a:off x="13843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111777</xdr:rowOff>
    </xdr:from>
    <xdr:ext cx="762000" cy="259045"/>
    <xdr:sp macro="" textlink="">
      <xdr:nvSpPr>
        <xdr:cNvPr id="339" name="テキスト ボックス 338"/>
        <xdr:cNvSpPr txBox="1"/>
      </xdr:nvSpPr>
      <xdr:spPr>
        <a:xfrm>
          <a:off x="13512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156210</xdr:rowOff>
    </xdr:from>
    <xdr:to>
      <xdr:col>19</xdr:col>
      <xdr:colOff>6350</xdr:colOff>
      <xdr:row>36</xdr:row>
      <xdr:rowOff>86360</xdr:rowOff>
    </xdr:to>
    <xdr:sp macro="" textlink="">
      <xdr:nvSpPr>
        <xdr:cNvPr id="340" name="円/楕円 339"/>
        <xdr:cNvSpPr/>
      </xdr:nvSpPr>
      <xdr:spPr>
        <a:xfrm>
          <a:off x="12954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96537</xdr:rowOff>
    </xdr:from>
    <xdr:ext cx="762000" cy="259045"/>
    <xdr:sp macro="" textlink="">
      <xdr:nvSpPr>
        <xdr:cNvPr id="341" name="テキスト ボックス 340"/>
        <xdr:cNvSpPr txBox="1"/>
      </xdr:nvSpPr>
      <xdr:spPr>
        <a:xfrm>
          <a:off x="12623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a:solidFill>
                <a:schemeClr val="dk1"/>
              </a:solidFill>
              <a:effectLst/>
              <a:latin typeface="+mn-lt"/>
              <a:ea typeface="+mn-ea"/>
              <a:cs typeface="+mn-cs"/>
            </a:rPr>
            <a:t>公債費は</a:t>
          </a: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大型建設事業債の完済により減少傾向にあり、平成</a:t>
          </a:r>
          <a:r>
            <a:rPr kumimoji="1" lang="en-US" altLang="ja-JP" sz="1100" b="0">
              <a:solidFill>
                <a:schemeClr val="dk1"/>
              </a:solidFill>
              <a:effectLst/>
              <a:latin typeface="+mn-lt"/>
              <a:ea typeface="+mn-ea"/>
              <a:cs typeface="+mn-cs"/>
            </a:rPr>
            <a:t>27</a:t>
          </a:r>
          <a:r>
            <a:rPr kumimoji="1" lang="ja-JP" altLang="ja-JP" sz="1100" b="0">
              <a:solidFill>
                <a:schemeClr val="dk1"/>
              </a:solidFill>
              <a:effectLst/>
              <a:latin typeface="+mn-lt"/>
              <a:ea typeface="+mn-ea"/>
              <a:cs typeface="+mn-cs"/>
            </a:rPr>
            <a:t>年度も減税補てん債の償還が一部完了したことなどにより</a:t>
          </a:r>
          <a:r>
            <a:rPr lang="ja-JP" altLang="ja-JP" sz="1100" b="0" i="0" baseline="0">
              <a:solidFill>
                <a:schemeClr val="dk1"/>
              </a:solidFill>
              <a:effectLst/>
              <a:latin typeface="+mn-lt"/>
              <a:ea typeface="+mn-ea"/>
              <a:cs typeface="+mn-cs"/>
            </a:rPr>
            <a:t>経常経費充当一般財源が</a:t>
          </a:r>
          <a:r>
            <a:rPr kumimoji="1" lang="en-US" altLang="ja-JP" sz="1100" b="0">
              <a:solidFill>
                <a:schemeClr val="dk1"/>
              </a:solidFill>
              <a:effectLst/>
              <a:latin typeface="+mn-lt"/>
              <a:ea typeface="+mn-ea"/>
              <a:cs typeface="+mn-cs"/>
            </a:rPr>
            <a:t>3</a:t>
          </a:r>
          <a:r>
            <a:rPr kumimoji="1" lang="ja-JP" altLang="ja-JP" sz="1100" b="0">
              <a:solidFill>
                <a:schemeClr val="dk1"/>
              </a:solidFill>
              <a:effectLst/>
              <a:latin typeface="+mn-lt"/>
              <a:ea typeface="+mn-ea"/>
              <a:cs typeface="+mn-cs"/>
            </a:rPr>
            <a:t>億円の減と</a:t>
          </a:r>
          <a:r>
            <a:rPr kumimoji="1" lang="ja-JP" altLang="en-US" sz="1100" b="0">
              <a:solidFill>
                <a:schemeClr val="dk1"/>
              </a:solidFill>
              <a:effectLst/>
              <a:latin typeface="+mn-lt"/>
              <a:ea typeface="+mn-ea"/>
              <a:cs typeface="+mn-cs"/>
            </a:rPr>
            <a:t>なり、</a:t>
          </a:r>
          <a:r>
            <a:rPr lang="ja-JP" altLang="ja-JP" sz="1100">
              <a:solidFill>
                <a:schemeClr val="dk1"/>
              </a:solidFill>
              <a:effectLst/>
              <a:latin typeface="+mn-lt"/>
              <a:ea typeface="+mn-ea"/>
              <a:cs typeface="+mn-cs"/>
            </a:rPr>
            <a:t>経常収支比率に</a:t>
          </a:r>
          <a:r>
            <a:rPr kumimoji="1" lang="ja-JP" altLang="ja-JP" sz="1100" b="0">
              <a:solidFill>
                <a:schemeClr val="dk1"/>
              </a:solidFill>
              <a:effectLst/>
              <a:latin typeface="+mn-lt"/>
              <a:ea typeface="+mn-ea"/>
              <a:cs typeface="+mn-cs"/>
            </a:rPr>
            <a:t>占める比率も減少した。</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6" name="直線コネクタ 35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7" name="テキスト ボックス 35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8" name="直線コネクタ 35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9" name="テキスト ボックス 35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2" name="直線コネクタ 36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3" name="テキスト ボックス 36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4" name="直線コネクタ 36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5" name="テキスト ボックス 36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7" name="テキスト ボックス 36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43180</xdr:rowOff>
    </xdr:from>
    <xdr:to>
      <xdr:col>7</xdr:col>
      <xdr:colOff>15875</xdr:colOff>
      <xdr:row>81</xdr:row>
      <xdr:rowOff>54611</xdr:rowOff>
    </xdr:to>
    <xdr:cxnSp macro="">
      <xdr:nvCxnSpPr>
        <xdr:cNvPr id="369" name="直線コネクタ 368"/>
        <xdr:cNvCxnSpPr/>
      </xdr:nvCxnSpPr>
      <xdr:spPr>
        <a:xfrm flipV="1">
          <a:off x="4826000" y="12730480"/>
          <a:ext cx="0" cy="12115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26688</xdr:rowOff>
    </xdr:from>
    <xdr:ext cx="762000" cy="259045"/>
    <xdr:sp macro="" textlink="">
      <xdr:nvSpPr>
        <xdr:cNvPr id="370" name="公債費最小値テキスト"/>
        <xdr:cNvSpPr txBox="1"/>
      </xdr:nvSpPr>
      <xdr:spPr>
        <a:xfrm>
          <a:off x="4914900" y="13914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6</xdr:col>
      <xdr:colOff>612775</xdr:colOff>
      <xdr:row>81</xdr:row>
      <xdr:rowOff>54611</xdr:rowOff>
    </xdr:from>
    <xdr:to>
      <xdr:col>7</xdr:col>
      <xdr:colOff>104775</xdr:colOff>
      <xdr:row>81</xdr:row>
      <xdr:rowOff>54611</xdr:rowOff>
    </xdr:to>
    <xdr:cxnSp macro="">
      <xdr:nvCxnSpPr>
        <xdr:cNvPr id="371" name="直線コネクタ 370"/>
        <xdr:cNvCxnSpPr/>
      </xdr:nvCxnSpPr>
      <xdr:spPr>
        <a:xfrm>
          <a:off x="4737100" y="1394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129557</xdr:rowOff>
    </xdr:from>
    <xdr:ext cx="762000" cy="259045"/>
    <xdr:sp macro="" textlink="">
      <xdr:nvSpPr>
        <xdr:cNvPr id="372" name="公債費最大値テキスト"/>
        <xdr:cNvSpPr txBox="1"/>
      </xdr:nvSpPr>
      <xdr:spPr>
        <a:xfrm>
          <a:off x="4914900" y="1247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74</xdr:row>
      <xdr:rowOff>43180</xdr:rowOff>
    </xdr:from>
    <xdr:to>
      <xdr:col>7</xdr:col>
      <xdr:colOff>104775</xdr:colOff>
      <xdr:row>74</xdr:row>
      <xdr:rowOff>43180</xdr:rowOff>
    </xdr:to>
    <xdr:cxnSp macro="">
      <xdr:nvCxnSpPr>
        <xdr:cNvPr id="373" name="直線コネクタ 372"/>
        <xdr:cNvCxnSpPr/>
      </xdr:nvCxnSpPr>
      <xdr:spPr>
        <a:xfrm>
          <a:off x="4737100" y="12730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31750</xdr:rowOff>
    </xdr:from>
    <xdr:to>
      <xdr:col>7</xdr:col>
      <xdr:colOff>15875</xdr:colOff>
      <xdr:row>75</xdr:row>
      <xdr:rowOff>92710</xdr:rowOff>
    </xdr:to>
    <xdr:cxnSp macro="">
      <xdr:nvCxnSpPr>
        <xdr:cNvPr id="374" name="直線コネクタ 373"/>
        <xdr:cNvCxnSpPr/>
      </xdr:nvCxnSpPr>
      <xdr:spPr>
        <a:xfrm flipV="1">
          <a:off x="3987800" y="128905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13988</xdr:rowOff>
    </xdr:from>
    <xdr:ext cx="762000" cy="259045"/>
    <xdr:sp macro="" textlink="">
      <xdr:nvSpPr>
        <xdr:cNvPr id="375" name="公債費平均値テキスト"/>
        <xdr:cNvSpPr txBox="1"/>
      </xdr:nvSpPr>
      <xdr:spPr>
        <a:xfrm>
          <a:off x="4914900" y="13215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41911</xdr:rowOff>
    </xdr:from>
    <xdr:to>
      <xdr:col>7</xdr:col>
      <xdr:colOff>66675</xdr:colOff>
      <xdr:row>77</xdr:row>
      <xdr:rowOff>143511</xdr:rowOff>
    </xdr:to>
    <xdr:sp macro="" textlink="">
      <xdr:nvSpPr>
        <xdr:cNvPr id="376" name="フローチャート : 判断 375"/>
        <xdr:cNvSpPr/>
      </xdr:nvSpPr>
      <xdr:spPr>
        <a:xfrm>
          <a:off x="4775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92710</xdr:rowOff>
    </xdr:from>
    <xdr:to>
      <xdr:col>5</xdr:col>
      <xdr:colOff>549275</xdr:colOff>
      <xdr:row>75</xdr:row>
      <xdr:rowOff>138430</xdr:rowOff>
    </xdr:to>
    <xdr:cxnSp macro="">
      <xdr:nvCxnSpPr>
        <xdr:cNvPr id="377" name="直線コネクタ 376"/>
        <xdr:cNvCxnSpPr/>
      </xdr:nvCxnSpPr>
      <xdr:spPr>
        <a:xfrm flipV="1">
          <a:off x="3098800" y="129514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125730</xdr:rowOff>
    </xdr:from>
    <xdr:to>
      <xdr:col>5</xdr:col>
      <xdr:colOff>600075</xdr:colOff>
      <xdr:row>78</xdr:row>
      <xdr:rowOff>55880</xdr:rowOff>
    </xdr:to>
    <xdr:sp macro="" textlink="">
      <xdr:nvSpPr>
        <xdr:cNvPr id="378" name="フローチャート : 判断 377"/>
        <xdr:cNvSpPr/>
      </xdr:nvSpPr>
      <xdr:spPr>
        <a:xfrm>
          <a:off x="39370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40657</xdr:rowOff>
    </xdr:from>
    <xdr:ext cx="736600" cy="259045"/>
    <xdr:sp macro="" textlink="">
      <xdr:nvSpPr>
        <xdr:cNvPr id="379" name="テキスト ボックス 378"/>
        <xdr:cNvSpPr txBox="1"/>
      </xdr:nvSpPr>
      <xdr:spPr>
        <a:xfrm>
          <a:off x="3606800" y="1341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138430</xdr:rowOff>
    </xdr:from>
    <xdr:to>
      <xdr:col>4</xdr:col>
      <xdr:colOff>346075</xdr:colOff>
      <xdr:row>75</xdr:row>
      <xdr:rowOff>161289</xdr:rowOff>
    </xdr:to>
    <xdr:cxnSp macro="">
      <xdr:nvCxnSpPr>
        <xdr:cNvPr id="380" name="直線コネクタ 379"/>
        <xdr:cNvCxnSpPr/>
      </xdr:nvCxnSpPr>
      <xdr:spPr>
        <a:xfrm flipV="1">
          <a:off x="2209800" y="129971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148589</xdr:rowOff>
    </xdr:from>
    <xdr:to>
      <xdr:col>4</xdr:col>
      <xdr:colOff>396875</xdr:colOff>
      <xdr:row>78</xdr:row>
      <xdr:rowOff>78739</xdr:rowOff>
    </xdr:to>
    <xdr:sp macro="" textlink="">
      <xdr:nvSpPr>
        <xdr:cNvPr id="381" name="フローチャート : 判断 380"/>
        <xdr:cNvSpPr/>
      </xdr:nvSpPr>
      <xdr:spPr>
        <a:xfrm>
          <a:off x="30480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63516</xdr:rowOff>
    </xdr:from>
    <xdr:ext cx="762000" cy="259045"/>
    <xdr:sp macro="" textlink="">
      <xdr:nvSpPr>
        <xdr:cNvPr id="382" name="テキスト ボックス 381"/>
        <xdr:cNvSpPr txBox="1"/>
      </xdr:nvSpPr>
      <xdr:spPr>
        <a:xfrm>
          <a:off x="2717800" y="13436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161289</xdr:rowOff>
    </xdr:from>
    <xdr:to>
      <xdr:col>3</xdr:col>
      <xdr:colOff>142875</xdr:colOff>
      <xdr:row>75</xdr:row>
      <xdr:rowOff>161289</xdr:rowOff>
    </xdr:to>
    <xdr:cxnSp macro="">
      <xdr:nvCxnSpPr>
        <xdr:cNvPr id="383" name="直線コネクタ 382"/>
        <xdr:cNvCxnSpPr/>
      </xdr:nvCxnSpPr>
      <xdr:spPr>
        <a:xfrm>
          <a:off x="1320800" y="130200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163830</xdr:rowOff>
    </xdr:from>
    <xdr:to>
      <xdr:col>3</xdr:col>
      <xdr:colOff>193675</xdr:colOff>
      <xdr:row>78</xdr:row>
      <xdr:rowOff>93980</xdr:rowOff>
    </xdr:to>
    <xdr:sp macro="" textlink="">
      <xdr:nvSpPr>
        <xdr:cNvPr id="384" name="フローチャート : 判断 383"/>
        <xdr:cNvSpPr/>
      </xdr:nvSpPr>
      <xdr:spPr>
        <a:xfrm>
          <a:off x="2159000" y="1336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78757</xdr:rowOff>
    </xdr:from>
    <xdr:ext cx="762000" cy="259045"/>
    <xdr:sp macro="" textlink="">
      <xdr:nvSpPr>
        <xdr:cNvPr id="385" name="テキスト ボックス 384"/>
        <xdr:cNvSpPr txBox="1"/>
      </xdr:nvSpPr>
      <xdr:spPr>
        <a:xfrm>
          <a:off x="1828800" y="1345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156211</xdr:rowOff>
    </xdr:from>
    <xdr:to>
      <xdr:col>1</xdr:col>
      <xdr:colOff>676275</xdr:colOff>
      <xdr:row>78</xdr:row>
      <xdr:rowOff>86361</xdr:rowOff>
    </xdr:to>
    <xdr:sp macro="" textlink="">
      <xdr:nvSpPr>
        <xdr:cNvPr id="386" name="フローチャート : 判断 385"/>
        <xdr:cNvSpPr/>
      </xdr:nvSpPr>
      <xdr:spPr>
        <a:xfrm>
          <a:off x="1270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71138</xdr:rowOff>
    </xdr:from>
    <xdr:ext cx="762000" cy="259045"/>
    <xdr:sp macro="" textlink="">
      <xdr:nvSpPr>
        <xdr:cNvPr id="387" name="テキスト ボックス 386"/>
        <xdr:cNvSpPr txBox="1"/>
      </xdr:nvSpPr>
      <xdr:spPr>
        <a:xfrm>
          <a:off x="939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74</xdr:row>
      <xdr:rowOff>152400</xdr:rowOff>
    </xdr:from>
    <xdr:to>
      <xdr:col>7</xdr:col>
      <xdr:colOff>66675</xdr:colOff>
      <xdr:row>75</xdr:row>
      <xdr:rowOff>82550</xdr:rowOff>
    </xdr:to>
    <xdr:sp macro="" textlink="">
      <xdr:nvSpPr>
        <xdr:cNvPr id="393" name="円/楕円 392"/>
        <xdr:cNvSpPr/>
      </xdr:nvSpPr>
      <xdr:spPr>
        <a:xfrm>
          <a:off x="47752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168927</xdr:rowOff>
    </xdr:from>
    <xdr:ext cx="762000" cy="259045"/>
    <xdr:sp macro="" textlink="">
      <xdr:nvSpPr>
        <xdr:cNvPr id="394" name="公債費該当値テキスト"/>
        <xdr:cNvSpPr txBox="1"/>
      </xdr:nvSpPr>
      <xdr:spPr>
        <a:xfrm>
          <a:off x="49149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41910</xdr:rowOff>
    </xdr:from>
    <xdr:to>
      <xdr:col>5</xdr:col>
      <xdr:colOff>600075</xdr:colOff>
      <xdr:row>75</xdr:row>
      <xdr:rowOff>143510</xdr:rowOff>
    </xdr:to>
    <xdr:sp macro="" textlink="">
      <xdr:nvSpPr>
        <xdr:cNvPr id="395" name="円/楕円 394"/>
        <xdr:cNvSpPr/>
      </xdr:nvSpPr>
      <xdr:spPr>
        <a:xfrm>
          <a:off x="3937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153687</xdr:rowOff>
    </xdr:from>
    <xdr:ext cx="736600" cy="259045"/>
    <xdr:sp macro="" textlink="">
      <xdr:nvSpPr>
        <xdr:cNvPr id="396" name="テキスト ボックス 395"/>
        <xdr:cNvSpPr txBox="1"/>
      </xdr:nvSpPr>
      <xdr:spPr>
        <a:xfrm>
          <a:off x="3606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87630</xdr:rowOff>
    </xdr:from>
    <xdr:to>
      <xdr:col>4</xdr:col>
      <xdr:colOff>396875</xdr:colOff>
      <xdr:row>76</xdr:row>
      <xdr:rowOff>17780</xdr:rowOff>
    </xdr:to>
    <xdr:sp macro="" textlink="">
      <xdr:nvSpPr>
        <xdr:cNvPr id="397" name="円/楕円 396"/>
        <xdr:cNvSpPr/>
      </xdr:nvSpPr>
      <xdr:spPr>
        <a:xfrm>
          <a:off x="3048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27957</xdr:rowOff>
    </xdr:from>
    <xdr:ext cx="762000" cy="259045"/>
    <xdr:sp macro="" textlink="">
      <xdr:nvSpPr>
        <xdr:cNvPr id="398" name="テキスト ボックス 397"/>
        <xdr:cNvSpPr txBox="1"/>
      </xdr:nvSpPr>
      <xdr:spPr>
        <a:xfrm>
          <a:off x="2717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110490</xdr:rowOff>
    </xdr:from>
    <xdr:to>
      <xdr:col>3</xdr:col>
      <xdr:colOff>193675</xdr:colOff>
      <xdr:row>76</xdr:row>
      <xdr:rowOff>40639</xdr:rowOff>
    </xdr:to>
    <xdr:sp macro="" textlink="">
      <xdr:nvSpPr>
        <xdr:cNvPr id="399" name="円/楕円 398"/>
        <xdr:cNvSpPr/>
      </xdr:nvSpPr>
      <xdr:spPr>
        <a:xfrm>
          <a:off x="2159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50817</xdr:rowOff>
    </xdr:from>
    <xdr:ext cx="762000" cy="259045"/>
    <xdr:sp macro="" textlink="">
      <xdr:nvSpPr>
        <xdr:cNvPr id="400" name="テキスト ボックス 399"/>
        <xdr:cNvSpPr txBox="1"/>
      </xdr:nvSpPr>
      <xdr:spPr>
        <a:xfrm>
          <a:off x="1828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401" name="円/楕円 400"/>
        <xdr:cNvSpPr/>
      </xdr:nvSpPr>
      <xdr:spPr>
        <a:xfrm>
          <a:off x="1270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50817</xdr:rowOff>
    </xdr:from>
    <xdr:ext cx="762000" cy="259045"/>
    <xdr:sp macro="" textlink="">
      <xdr:nvSpPr>
        <xdr:cNvPr id="402" name="テキスト ボックス 401"/>
        <xdr:cNvSpPr txBox="1"/>
      </xdr:nvSpPr>
      <xdr:spPr>
        <a:xfrm>
          <a:off x="939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35/39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公債費以外の経常経費一般財源は、</a:t>
          </a:r>
          <a:r>
            <a:rPr lang="ja-JP" altLang="en-US" sz="1100" b="0" i="0" baseline="0">
              <a:solidFill>
                <a:schemeClr val="dk1"/>
              </a:solidFill>
              <a:effectLst/>
              <a:latin typeface="+mn-lt"/>
              <a:ea typeface="+mn-ea"/>
              <a:cs typeface="+mn-cs"/>
            </a:rPr>
            <a:t>扶助費や物件費充当分の増加などにより</a:t>
          </a:r>
          <a:r>
            <a:rPr lang="en-US" altLang="ja-JP" sz="1100" b="0" i="0" baseline="0">
              <a:solidFill>
                <a:schemeClr val="dk1"/>
              </a:solidFill>
              <a:effectLst/>
              <a:latin typeface="+mn-lt"/>
              <a:ea typeface="+mn-ea"/>
              <a:cs typeface="+mn-cs"/>
            </a:rPr>
            <a:t>0.9</a:t>
          </a:r>
          <a:r>
            <a:rPr lang="ja-JP" altLang="en-US" sz="1100" b="0" i="0" baseline="0">
              <a:solidFill>
                <a:schemeClr val="dk1"/>
              </a:solidFill>
              <a:effectLst/>
              <a:latin typeface="+mn-lt"/>
              <a:ea typeface="+mn-ea"/>
              <a:cs typeface="+mn-cs"/>
            </a:rPr>
            <a:t>億円の増加となった。</a:t>
          </a:r>
          <a:endParaRPr lang="en-US" altLang="ja-JP" sz="1100" b="0" i="0" baseline="0">
            <a:solidFill>
              <a:schemeClr val="dk1"/>
            </a:solidFill>
            <a:effectLst/>
            <a:latin typeface="+mn-lt"/>
            <a:ea typeface="+mn-ea"/>
            <a:cs typeface="+mn-cs"/>
          </a:endParaRPr>
        </a:p>
        <a:p>
          <a:pPr rtl="0" eaLnBrk="1" fontAlgn="auto" latinLnBrk="0" hangingPunct="1"/>
          <a:r>
            <a:rPr lang="ja-JP" altLang="ja-JP" sz="1100" b="0" i="0" baseline="0">
              <a:solidFill>
                <a:schemeClr val="dk1"/>
              </a:solidFill>
              <a:effectLst/>
              <a:latin typeface="+mn-lt"/>
              <a:ea typeface="+mn-ea"/>
              <a:cs typeface="+mn-cs"/>
            </a:rPr>
            <a:t>経常収支比率に占める割合</a:t>
          </a:r>
          <a:r>
            <a:rPr lang="ja-JP" altLang="en-US" sz="1100" b="0" i="0" baseline="0">
              <a:solidFill>
                <a:schemeClr val="dk1"/>
              </a:solidFill>
              <a:effectLst/>
              <a:latin typeface="+mn-lt"/>
              <a:ea typeface="+mn-ea"/>
              <a:cs typeface="+mn-cs"/>
            </a:rPr>
            <a:t>が平成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年度に比べ減少したのは、分子の増加に対し、分母となる経常一般財源が、地方消費税交付金の増加により前年度より</a:t>
          </a:r>
          <a:r>
            <a:rPr lang="en-US" altLang="ja-JP" sz="1100" b="0" i="0" baseline="0">
              <a:solidFill>
                <a:schemeClr val="dk1"/>
              </a:solidFill>
              <a:effectLst/>
              <a:latin typeface="+mn-lt"/>
              <a:ea typeface="+mn-ea"/>
              <a:cs typeface="+mn-cs"/>
            </a:rPr>
            <a:t>15.4</a:t>
          </a:r>
          <a:r>
            <a:rPr lang="ja-JP" altLang="en-US" sz="1100" b="0" i="0" baseline="0">
              <a:solidFill>
                <a:schemeClr val="dk1"/>
              </a:solidFill>
              <a:effectLst/>
              <a:latin typeface="+mn-lt"/>
              <a:ea typeface="+mn-ea"/>
              <a:cs typeface="+mn-cs"/>
            </a:rPr>
            <a:t>億円増加し、分母の増加の方が大きかったことによるものである。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7" name="直線コネクタ 416"/>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8" name="テキスト ボックス 417"/>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9" name="直線コネクタ 418"/>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0" name="テキスト ボックス 419"/>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1" name="直線コネクタ 420"/>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2" name="テキスト ボックス 421"/>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3" name="直線コネクタ 422"/>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4" name="テキスト ボックス 423"/>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80</xdr:row>
      <xdr:rowOff>117856</xdr:rowOff>
    </xdr:to>
    <xdr:cxnSp macro="">
      <xdr:nvCxnSpPr>
        <xdr:cNvPr id="428" name="直線コネクタ 427"/>
        <xdr:cNvCxnSpPr/>
      </xdr:nvCxnSpPr>
      <xdr:spPr>
        <a:xfrm flipV="1">
          <a:off x="16510000" y="12791440"/>
          <a:ext cx="0" cy="1042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89933</xdr:rowOff>
    </xdr:from>
    <xdr:ext cx="762000" cy="259045"/>
    <xdr:sp macro="" textlink="">
      <xdr:nvSpPr>
        <xdr:cNvPr id="429" name="公債費以外最小値テキスト"/>
        <xdr:cNvSpPr txBox="1"/>
      </xdr:nvSpPr>
      <xdr:spPr>
        <a:xfrm>
          <a:off x="16598900" y="13805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23</xdr:col>
      <xdr:colOff>628650</xdr:colOff>
      <xdr:row>80</xdr:row>
      <xdr:rowOff>117856</xdr:rowOff>
    </xdr:from>
    <xdr:to>
      <xdr:col>24</xdr:col>
      <xdr:colOff>120650</xdr:colOff>
      <xdr:row>80</xdr:row>
      <xdr:rowOff>117856</xdr:rowOff>
    </xdr:to>
    <xdr:cxnSp macro="">
      <xdr:nvCxnSpPr>
        <xdr:cNvPr id="430" name="直線コネクタ 429"/>
        <xdr:cNvCxnSpPr/>
      </xdr:nvCxnSpPr>
      <xdr:spPr>
        <a:xfrm>
          <a:off x="16421100" y="13833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1"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2" name="直線コネクタ 431"/>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78994</xdr:rowOff>
    </xdr:from>
    <xdr:to>
      <xdr:col>24</xdr:col>
      <xdr:colOff>31750</xdr:colOff>
      <xdr:row>79</xdr:row>
      <xdr:rowOff>120142</xdr:rowOff>
    </xdr:to>
    <xdr:cxnSp macro="">
      <xdr:nvCxnSpPr>
        <xdr:cNvPr id="433" name="直線コネクタ 432"/>
        <xdr:cNvCxnSpPr/>
      </xdr:nvCxnSpPr>
      <xdr:spPr>
        <a:xfrm flipV="1">
          <a:off x="15671800" y="1362354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26433</xdr:rowOff>
    </xdr:from>
    <xdr:ext cx="762000" cy="259045"/>
    <xdr:sp macro="" textlink="">
      <xdr:nvSpPr>
        <xdr:cNvPr id="434" name="公債費以外平均値テキスト"/>
        <xdr:cNvSpPr txBox="1"/>
      </xdr:nvSpPr>
      <xdr:spPr>
        <a:xfrm>
          <a:off x="16598900" y="130566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9906</xdr:rowOff>
    </xdr:from>
    <xdr:to>
      <xdr:col>24</xdr:col>
      <xdr:colOff>82550</xdr:colOff>
      <xdr:row>77</xdr:row>
      <xdr:rowOff>111506</xdr:rowOff>
    </xdr:to>
    <xdr:sp macro="" textlink="">
      <xdr:nvSpPr>
        <xdr:cNvPr id="435" name="フローチャート : 判断 434"/>
        <xdr:cNvSpPr/>
      </xdr:nvSpPr>
      <xdr:spPr>
        <a:xfrm>
          <a:off x="164592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131572</xdr:rowOff>
    </xdr:from>
    <xdr:to>
      <xdr:col>22</xdr:col>
      <xdr:colOff>565150</xdr:colOff>
      <xdr:row>79</xdr:row>
      <xdr:rowOff>120142</xdr:rowOff>
    </xdr:to>
    <xdr:cxnSp macro="">
      <xdr:nvCxnSpPr>
        <xdr:cNvPr id="436" name="直線コネクタ 435"/>
        <xdr:cNvCxnSpPr/>
      </xdr:nvCxnSpPr>
      <xdr:spPr>
        <a:xfrm>
          <a:off x="14782800" y="13504672"/>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37" name="フローチャート : 判断 436"/>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126255</xdr:rowOff>
    </xdr:from>
    <xdr:ext cx="736600" cy="259045"/>
    <xdr:sp macro="" textlink="">
      <xdr:nvSpPr>
        <xdr:cNvPr id="438" name="テキスト ボックス 437"/>
        <xdr:cNvSpPr txBox="1"/>
      </xdr:nvSpPr>
      <xdr:spPr>
        <a:xfrm>
          <a:off x="15290800" y="1298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131572</xdr:rowOff>
    </xdr:from>
    <xdr:to>
      <xdr:col>21</xdr:col>
      <xdr:colOff>361950</xdr:colOff>
      <xdr:row>79</xdr:row>
      <xdr:rowOff>78994</xdr:rowOff>
    </xdr:to>
    <xdr:cxnSp macro="">
      <xdr:nvCxnSpPr>
        <xdr:cNvPr id="439" name="直線コネクタ 438"/>
        <xdr:cNvCxnSpPr/>
      </xdr:nvCxnSpPr>
      <xdr:spPr>
        <a:xfrm flipV="1">
          <a:off x="13893800" y="13504672"/>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40" name="フローチャート : 判断 439"/>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71391</xdr:rowOff>
    </xdr:from>
    <xdr:ext cx="762000" cy="259045"/>
    <xdr:sp macro="" textlink="">
      <xdr:nvSpPr>
        <xdr:cNvPr id="441" name="テキスト ボックス 440"/>
        <xdr:cNvSpPr txBox="1"/>
      </xdr:nvSpPr>
      <xdr:spPr>
        <a:xfrm>
          <a:off x="14401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154432</xdr:rowOff>
    </xdr:from>
    <xdr:to>
      <xdr:col>20</xdr:col>
      <xdr:colOff>158750</xdr:colOff>
      <xdr:row>79</xdr:row>
      <xdr:rowOff>78994</xdr:rowOff>
    </xdr:to>
    <xdr:cxnSp macro="">
      <xdr:nvCxnSpPr>
        <xdr:cNvPr id="442" name="直線コネクタ 441"/>
        <xdr:cNvCxnSpPr/>
      </xdr:nvCxnSpPr>
      <xdr:spPr>
        <a:xfrm>
          <a:off x="13004800" y="13527532"/>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126492</xdr:rowOff>
    </xdr:from>
    <xdr:to>
      <xdr:col>20</xdr:col>
      <xdr:colOff>209550</xdr:colOff>
      <xdr:row>77</xdr:row>
      <xdr:rowOff>56642</xdr:rowOff>
    </xdr:to>
    <xdr:sp macro="" textlink="">
      <xdr:nvSpPr>
        <xdr:cNvPr id="443" name="フローチャート : 判断 442"/>
        <xdr:cNvSpPr/>
      </xdr:nvSpPr>
      <xdr:spPr>
        <a:xfrm>
          <a:off x="13843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66819</xdr:rowOff>
    </xdr:from>
    <xdr:ext cx="762000" cy="259045"/>
    <xdr:sp macro="" textlink="">
      <xdr:nvSpPr>
        <xdr:cNvPr id="444" name="テキスト ボックス 443"/>
        <xdr:cNvSpPr txBox="1"/>
      </xdr:nvSpPr>
      <xdr:spPr>
        <a:xfrm>
          <a:off x="13512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117348</xdr:rowOff>
    </xdr:from>
    <xdr:to>
      <xdr:col>19</xdr:col>
      <xdr:colOff>6350</xdr:colOff>
      <xdr:row>77</xdr:row>
      <xdr:rowOff>47498</xdr:rowOff>
    </xdr:to>
    <xdr:sp macro="" textlink="">
      <xdr:nvSpPr>
        <xdr:cNvPr id="445" name="フローチャート : 判断 444"/>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57675</xdr:rowOff>
    </xdr:from>
    <xdr:ext cx="762000" cy="259045"/>
    <xdr:sp macro="" textlink="">
      <xdr:nvSpPr>
        <xdr:cNvPr id="446" name="テキスト ボックス 445"/>
        <xdr:cNvSpPr txBox="1"/>
      </xdr:nvSpPr>
      <xdr:spPr>
        <a:xfrm>
          <a:off x="12623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79</xdr:row>
      <xdr:rowOff>28194</xdr:rowOff>
    </xdr:from>
    <xdr:to>
      <xdr:col>24</xdr:col>
      <xdr:colOff>82550</xdr:colOff>
      <xdr:row>79</xdr:row>
      <xdr:rowOff>129794</xdr:rowOff>
    </xdr:to>
    <xdr:sp macro="" textlink="">
      <xdr:nvSpPr>
        <xdr:cNvPr id="452" name="円/楕円 451"/>
        <xdr:cNvSpPr/>
      </xdr:nvSpPr>
      <xdr:spPr>
        <a:xfrm>
          <a:off x="164592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271</xdr:rowOff>
    </xdr:from>
    <xdr:ext cx="762000" cy="259045"/>
    <xdr:sp macro="" textlink="">
      <xdr:nvSpPr>
        <xdr:cNvPr id="453" name="公債費以外該当値テキスト"/>
        <xdr:cNvSpPr txBox="1"/>
      </xdr:nvSpPr>
      <xdr:spPr>
        <a:xfrm>
          <a:off x="165989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69342</xdr:rowOff>
    </xdr:from>
    <xdr:to>
      <xdr:col>22</xdr:col>
      <xdr:colOff>615950</xdr:colOff>
      <xdr:row>79</xdr:row>
      <xdr:rowOff>170942</xdr:rowOff>
    </xdr:to>
    <xdr:sp macro="" textlink="">
      <xdr:nvSpPr>
        <xdr:cNvPr id="454" name="円/楕円 453"/>
        <xdr:cNvSpPr/>
      </xdr:nvSpPr>
      <xdr:spPr>
        <a:xfrm>
          <a:off x="15621000" y="13613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155719</xdr:rowOff>
    </xdr:from>
    <xdr:ext cx="736600" cy="259045"/>
    <xdr:sp macro="" textlink="">
      <xdr:nvSpPr>
        <xdr:cNvPr id="455" name="テキスト ボックス 454"/>
        <xdr:cNvSpPr txBox="1"/>
      </xdr:nvSpPr>
      <xdr:spPr>
        <a:xfrm>
          <a:off x="15290800" y="13700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80772</xdr:rowOff>
    </xdr:from>
    <xdr:to>
      <xdr:col>21</xdr:col>
      <xdr:colOff>412750</xdr:colOff>
      <xdr:row>79</xdr:row>
      <xdr:rowOff>10922</xdr:rowOff>
    </xdr:to>
    <xdr:sp macro="" textlink="">
      <xdr:nvSpPr>
        <xdr:cNvPr id="456" name="円/楕円 455"/>
        <xdr:cNvSpPr/>
      </xdr:nvSpPr>
      <xdr:spPr>
        <a:xfrm>
          <a:off x="147320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167149</xdr:rowOff>
    </xdr:from>
    <xdr:ext cx="762000" cy="259045"/>
    <xdr:sp macro="" textlink="">
      <xdr:nvSpPr>
        <xdr:cNvPr id="457" name="テキスト ボックス 456"/>
        <xdr:cNvSpPr txBox="1"/>
      </xdr:nvSpPr>
      <xdr:spPr>
        <a:xfrm>
          <a:off x="14401800" y="1354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28194</xdr:rowOff>
    </xdr:from>
    <xdr:to>
      <xdr:col>20</xdr:col>
      <xdr:colOff>209550</xdr:colOff>
      <xdr:row>79</xdr:row>
      <xdr:rowOff>129794</xdr:rowOff>
    </xdr:to>
    <xdr:sp macro="" textlink="">
      <xdr:nvSpPr>
        <xdr:cNvPr id="458" name="円/楕円 457"/>
        <xdr:cNvSpPr/>
      </xdr:nvSpPr>
      <xdr:spPr>
        <a:xfrm>
          <a:off x="138430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114571</xdr:rowOff>
    </xdr:from>
    <xdr:ext cx="762000" cy="259045"/>
    <xdr:sp macro="" textlink="">
      <xdr:nvSpPr>
        <xdr:cNvPr id="459" name="テキスト ボックス 458"/>
        <xdr:cNvSpPr txBox="1"/>
      </xdr:nvSpPr>
      <xdr:spPr>
        <a:xfrm>
          <a:off x="13512800" y="13659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103632</xdr:rowOff>
    </xdr:from>
    <xdr:to>
      <xdr:col>19</xdr:col>
      <xdr:colOff>6350</xdr:colOff>
      <xdr:row>79</xdr:row>
      <xdr:rowOff>33782</xdr:rowOff>
    </xdr:to>
    <xdr:sp macro="" textlink="">
      <xdr:nvSpPr>
        <xdr:cNvPr id="460" name="円/楕円 459"/>
        <xdr:cNvSpPr/>
      </xdr:nvSpPr>
      <xdr:spPr>
        <a:xfrm>
          <a:off x="12954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18559</xdr:rowOff>
    </xdr:from>
    <xdr:ext cx="762000" cy="259045"/>
    <xdr:sp macro="" textlink="">
      <xdr:nvSpPr>
        <xdr:cNvPr id="461" name="テキスト ボックス 460"/>
        <xdr:cNvSpPr txBox="1"/>
      </xdr:nvSpPr>
      <xdr:spPr>
        <a:xfrm>
          <a:off x="126238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神奈川県大和市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74563</xdr:rowOff>
    </xdr:from>
    <xdr:to>
      <xdr:col>4</xdr:col>
      <xdr:colOff>1117600</xdr:colOff>
      <xdr:row>19</xdr:row>
      <xdr:rowOff>86026</xdr:rowOff>
    </xdr:to>
    <xdr:cxnSp macro="">
      <xdr:nvCxnSpPr>
        <xdr:cNvPr id="47" name="直線コネクタ 46"/>
        <xdr:cNvCxnSpPr/>
      </xdr:nvCxnSpPr>
      <xdr:spPr bwMode="auto">
        <a:xfrm flipV="1">
          <a:off x="5651500" y="2008138"/>
          <a:ext cx="0" cy="1383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58103</xdr:rowOff>
    </xdr:from>
    <xdr:ext cx="762000" cy="259045"/>
    <xdr:sp macro="" textlink="">
      <xdr:nvSpPr>
        <xdr:cNvPr id="48" name="人口1人当たり決算額の推移最小値テキスト130"/>
        <xdr:cNvSpPr txBox="1"/>
      </xdr:nvSpPr>
      <xdr:spPr>
        <a:xfrm>
          <a:off x="5740400" y="336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46,713</a:t>
          </a:r>
          <a:endParaRPr kumimoji="1" lang="ja-JP" altLang="en-US" sz="1000" b="1">
            <a:latin typeface="ＭＳ Ｐゴシック"/>
          </a:endParaRPr>
        </a:p>
      </xdr:txBody>
    </xdr:sp>
    <xdr:clientData/>
  </xdr:oneCellAnchor>
  <xdr:twoCellAnchor>
    <xdr:from>
      <xdr:col>4</xdr:col>
      <xdr:colOff>1028700</xdr:colOff>
      <xdr:row>19</xdr:row>
      <xdr:rowOff>86026</xdr:rowOff>
    </xdr:from>
    <xdr:to>
      <xdr:col>5</xdr:col>
      <xdr:colOff>73025</xdr:colOff>
      <xdr:row>19</xdr:row>
      <xdr:rowOff>86026</xdr:rowOff>
    </xdr:to>
    <xdr:cxnSp macro="">
      <xdr:nvCxnSpPr>
        <xdr:cNvPr id="49" name="直線コネクタ 48"/>
        <xdr:cNvCxnSpPr/>
      </xdr:nvCxnSpPr>
      <xdr:spPr bwMode="auto">
        <a:xfrm>
          <a:off x="5562600" y="33912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160940</xdr:rowOff>
    </xdr:from>
    <xdr:ext cx="762000" cy="259045"/>
    <xdr:sp macro="" textlink="">
      <xdr:nvSpPr>
        <xdr:cNvPr id="50" name="人口1人当たり決算額の推移最大値テキスト130"/>
        <xdr:cNvSpPr txBox="1"/>
      </xdr:nvSpPr>
      <xdr:spPr>
        <a:xfrm>
          <a:off x="5740400" y="1751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89,064</a:t>
          </a:r>
          <a:endParaRPr kumimoji="1" lang="ja-JP" altLang="en-US" sz="1000" b="1">
            <a:latin typeface="ＭＳ Ｐゴシック"/>
          </a:endParaRPr>
        </a:p>
      </xdr:txBody>
    </xdr:sp>
    <xdr:clientData/>
  </xdr:oneCellAnchor>
  <xdr:twoCellAnchor>
    <xdr:from>
      <xdr:col>4</xdr:col>
      <xdr:colOff>1028700</xdr:colOff>
      <xdr:row>11</xdr:row>
      <xdr:rowOff>74563</xdr:rowOff>
    </xdr:from>
    <xdr:to>
      <xdr:col>5</xdr:col>
      <xdr:colOff>73025</xdr:colOff>
      <xdr:row>11</xdr:row>
      <xdr:rowOff>74563</xdr:rowOff>
    </xdr:to>
    <xdr:cxnSp macro="">
      <xdr:nvCxnSpPr>
        <xdr:cNvPr id="51" name="直線コネクタ 50"/>
        <xdr:cNvCxnSpPr/>
      </xdr:nvCxnSpPr>
      <xdr:spPr bwMode="auto">
        <a:xfrm>
          <a:off x="5562600" y="2008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166330</xdr:rowOff>
    </xdr:from>
    <xdr:to>
      <xdr:col>4</xdr:col>
      <xdr:colOff>1117600</xdr:colOff>
      <xdr:row>17</xdr:row>
      <xdr:rowOff>168191</xdr:rowOff>
    </xdr:to>
    <xdr:cxnSp macro="">
      <xdr:nvCxnSpPr>
        <xdr:cNvPr id="52" name="直線コネクタ 51"/>
        <xdr:cNvCxnSpPr/>
      </xdr:nvCxnSpPr>
      <xdr:spPr bwMode="auto">
        <a:xfrm flipV="1">
          <a:off x="5003800" y="3128605"/>
          <a:ext cx="647700" cy="18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56521</xdr:rowOff>
    </xdr:from>
    <xdr:ext cx="762000" cy="259045"/>
    <xdr:sp macro="" textlink="">
      <xdr:nvSpPr>
        <xdr:cNvPr id="53" name="人口1人当たり決算額の推移平均値テキスト130"/>
        <xdr:cNvSpPr txBox="1"/>
      </xdr:nvSpPr>
      <xdr:spPr>
        <a:xfrm>
          <a:off x="5740400" y="26758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62,317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39994</xdr:rowOff>
    </xdr:from>
    <xdr:to>
      <xdr:col>5</xdr:col>
      <xdr:colOff>34925</xdr:colOff>
      <xdr:row>16</xdr:row>
      <xdr:rowOff>141594</xdr:rowOff>
    </xdr:to>
    <xdr:sp macro="" textlink="">
      <xdr:nvSpPr>
        <xdr:cNvPr id="54" name="フローチャート : 判断 53"/>
        <xdr:cNvSpPr/>
      </xdr:nvSpPr>
      <xdr:spPr bwMode="auto">
        <a:xfrm>
          <a:off x="5600700" y="2830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168191</xdr:rowOff>
    </xdr:from>
    <xdr:to>
      <xdr:col>4</xdr:col>
      <xdr:colOff>469900</xdr:colOff>
      <xdr:row>18</xdr:row>
      <xdr:rowOff>26460</xdr:rowOff>
    </xdr:to>
    <xdr:cxnSp macro="">
      <xdr:nvCxnSpPr>
        <xdr:cNvPr id="55" name="直線コネクタ 54"/>
        <xdr:cNvCxnSpPr/>
      </xdr:nvCxnSpPr>
      <xdr:spPr bwMode="auto">
        <a:xfrm flipV="1">
          <a:off x="4305300" y="3130466"/>
          <a:ext cx="698500" cy="297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81763</xdr:rowOff>
    </xdr:from>
    <xdr:to>
      <xdr:col>4</xdr:col>
      <xdr:colOff>520700</xdr:colOff>
      <xdr:row>17</xdr:row>
      <xdr:rowOff>11913</xdr:rowOff>
    </xdr:to>
    <xdr:sp macro="" textlink="">
      <xdr:nvSpPr>
        <xdr:cNvPr id="56" name="フローチャート : 判断 55"/>
        <xdr:cNvSpPr/>
      </xdr:nvSpPr>
      <xdr:spPr bwMode="auto">
        <a:xfrm>
          <a:off x="4953000" y="28725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22090</xdr:rowOff>
    </xdr:from>
    <xdr:ext cx="736600" cy="259045"/>
    <xdr:sp macro="" textlink="">
      <xdr:nvSpPr>
        <xdr:cNvPr id="57" name="テキスト ボックス 56"/>
        <xdr:cNvSpPr txBox="1"/>
      </xdr:nvSpPr>
      <xdr:spPr>
        <a:xfrm>
          <a:off x="4622800" y="2641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61,038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148173</xdr:rowOff>
    </xdr:from>
    <xdr:to>
      <xdr:col>3</xdr:col>
      <xdr:colOff>904875</xdr:colOff>
      <xdr:row>18</xdr:row>
      <xdr:rowOff>26460</xdr:rowOff>
    </xdr:to>
    <xdr:cxnSp macro="">
      <xdr:nvCxnSpPr>
        <xdr:cNvPr id="58" name="直線コネクタ 57"/>
        <xdr:cNvCxnSpPr/>
      </xdr:nvCxnSpPr>
      <xdr:spPr bwMode="auto">
        <a:xfrm>
          <a:off x="3606800" y="3110448"/>
          <a:ext cx="698500" cy="497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140088</xdr:rowOff>
    </xdr:from>
    <xdr:to>
      <xdr:col>3</xdr:col>
      <xdr:colOff>955675</xdr:colOff>
      <xdr:row>17</xdr:row>
      <xdr:rowOff>70238</xdr:rowOff>
    </xdr:to>
    <xdr:sp macro="" textlink="">
      <xdr:nvSpPr>
        <xdr:cNvPr id="59" name="フローチャート : 判断 58"/>
        <xdr:cNvSpPr/>
      </xdr:nvSpPr>
      <xdr:spPr bwMode="auto">
        <a:xfrm>
          <a:off x="42545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80415</xdr:rowOff>
    </xdr:from>
    <xdr:ext cx="762000" cy="259045"/>
    <xdr:sp macro="" textlink="">
      <xdr:nvSpPr>
        <xdr:cNvPr id="60" name="テキスト ボックス 59"/>
        <xdr:cNvSpPr txBox="1"/>
      </xdr:nvSpPr>
      <xdr:spPr>
        <a:xfrm>
          <a:off x="3924300" y="2699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59770</xdr:rowOff>
    </xdr:from>
    <xdr:to>
      <xdr:col>3</xdr:col>
      <xdr:colOff>206375</xdr:colOff>
      <xdr:row>17</xdr:row>
      <xdr:rowOff>148173</xdr:rowOff>
    </xdr:to>
    <xdr:cxnSp macro="">
      <xdr:nvCxnSpPr>
        <xdr:cNvPr id="61" name="直線コネクタ 60"/>
        <xdr:cNvCxnSpPr/>
      </xdr:nvCxnSpPr>
      <xdr:spPr bwMode="auto">
        <a:xfrm>
          <a:off x="2908300" y="3022045"/>
          <a:ext cx="698500" cy="884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92213</xdr:rowOff>
    </xdr:from>
    <xdr:to>
      <xdr:col>3</xdr:col>
      <xdr:colOff>257175</xdr:colOff>
      <xdr:row>17</xdr:row>
      <xdr:rowOff>22363</xdr:rowOff>
    </xdr:to>
    <xdr:sp macro="" textlink="">
      <xdr:nvSpPr>
        <xdr:cNvPr id="62" name="フローチャート : 判断 61"/>
        <xdr:cNvSpPr/>
      </xdr:nvSpPr>
      <xdr:spPr bwMode="auto">
        <a:xfrm>
          <a:off x="35560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32540</xdr:rowOff>
    </xdr:from>
    <xdr:ext cx="762000" cy="259045"/>
    <xdr:sp macro="" textlink="">
      <xdr:nvSpPr>
        <xdr:cNvPr id="63" name="テキスト ボックス 62"/>
        <xdr:cNvSpPr txBox="1"/>
      </xdr:nvSpPr>
      <xdr:spPr>
        <a:xfrm>
          <a:off x="3225800" y="2651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15566</xdr:rowOff>
    </xdr:from>
    <xdr:to>
      <xdr:col>2</xdr:col>
      <xdr:colOff>692150</xdr:colOff>
      <xdr:row>16</xdr:row>
      <xdr:rowOff>117166</xdr:rowOff>
    </xdr:to>
    <xdr:sp macro="" textlink="">
      <xdr:nvSpPr>
        <xdr:cNvPr id="64" name="フローチャート : 判断 63"/>
        <xdr:cNvSpPr/>
      </xdr:nvSpPr>
      <xdr:spPr bwMode="auto">
        <a:xfrm>
          <a:off x="28575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127343</xdr:rowOff>
    </xdr:from>
    <xdr:ext cx="762000" cy="259045"/>
    <xdr:sp macro="" textlink="">
      <xdr:nvSpPr>
        <xdr:cNvPr id="65" name="テキスト ボックス 64"/>
        <xdr:cNvSpPr txBox="1"/>
      </xdr:nvSpPr>
      <xdr:spPr>
        <a:xfrm>
          <a:off x="2527300" y="2575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17</xdr:row>
      <xdr:rowOff>115530</xdr:rowOff>
    </xdr:from>
    <xdr:to>
      <xdr:col>5</xdr:col>
      <xdr:colOff>34925</xdr:colOff>
      <xdr:row>18</xdr:row>
      <xdr:rowOff>45680</xdr:rowOff>
    </xdr:to>
    <xdr:sp macro="" textlink="">
      <xdr:nvSpPr>
        <xdr:cNvPr id="71" name="円/楕円 70"/>
        <xdr:cNvSpPr/>
      </xdr:nvSpPr>
      <xdr:spPr bwMode="auto">
        <a:xfrm>
          <a:off x="5600700" y="30778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87607</xdr:rowOff>
    </xdr:from>
    <xdr:ext cx="762000" cy="259045"/>
    <xdr:sp macro="" textlink="">
      <xdr:nvSpPr>
        <xdr:cNvPr id="72" name="人口1人当たり決算額の推移該当値テキスト130"/>
        <xdr:cNvSpPr txBox="1"/>
      </xdr:nvSpPr>
      <xdr:spPr>
        <a:xfrm>
          <a:off x="5740400" y="3049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54,754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117391</xdr:rowOff>
    </xdr:from>
    <xdr:to>
      <xdr:col>4</xdr:col>
      <xdr:colOff>520700</xdr:colOff>
      <xdr:row>18</xdr:row>
      <xdr:rowOff>47541</xdr:rowOff>
    </xdr:to>
    <xdr:sp macro="" textlink="">
      <xdr:nvSpPr>
        <xdr:cNvPr id="73" name="円/楕円 72"/>
        <xdr:cNvSpPr/>
      </xdr:nvSpPr>
      <xdr:spPr bwMode="auto">
        <a:xfrm>
          <a:off x="4953000" y="3079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32318</xdr:rowOff>
    </xdr:from>
    <xdr:ext cx="736600" cy="259045"/>
    <xdr:sp macro="" textlink="">
      <xdr:nvSpPr>
        <xdr:cNvPr id="74" name="テキスト ボックス 73"/>
        <xdr:cNvSpPr txBox="1"/>
      </xdr:nvSpPr>
      <xdr:spPr>
        <a:xfrm>
          <a:off x="4622800" y="3166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54,697</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147110</xdr:rowOff>
    </xdr:from>
    <xdr:to>
      <xdr:col>3</xdr:col>
      <xdr:colOff>955675</xdr:colOff>
      <xdr:row>18</xdr:row>
      <xdr:rowOff>77260</xdr:rowOff>
    </xdr:to>
    <xdr:sp macro="" textlink="">
      <xdr:nvSpPr>
        <xdr:cNvPr id="75" name="円/楕円 74"/>
        <xdr:cNvSpPr/>
      </xdr:nvSpPr>
      <xdr:spPr bwMode="auto">
        <a:xfrm>
          <a:off x="4254500" y="3109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62037</xdr:rowOff>
    </xdr:from>
    <xdr:ext cx="762000" cy="259045"/>
    <xdr:sp macro="" textlink="">
      <xdr:nvSpPr>
        <xdr:cNvPr id="76" name="テキスト ボックス 75"/>
        <xdr:cNvSpPr txBox="1"/>
      </xdr:nvSpPr>
      <xdr:spPr>
        <a:xfrm>
          <a:off x="3924300" y="3195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53,787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97373</xdr:rowOff>
    </xdr:from>
    <xdr:to>
      <xdr:col>3</xdr:col>
      <xdr:colOff>257175</xdr:colOff>
      <xdr:row>18</xdr:row>
      <xdr:rowOff>27523</xdr:rowOff>
    </xdr:to>
    <xdr:sp macro="" textlink="">
      <xdr:nvSpPr>
        <xdr:cNvPr id="77" name="円/楕円 76"/>
        <xdr:cNvSpPr/>
      </xdr:nvSpPr>
      <xdr:spPr bwMode="auto">
        <a:xfrm>
          <a:off x="3556000" y="30596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12300</xdr:rowOff>
    </xdr:from>
    <xdr:ext cx="762000" cy="259045"/>
    <xdr:sp macro="" textlink="">
      <xdr:nvSpPr>
        <xdr:cNvPr id="78" name="テキスト ボックス 77"/>
        <xdr:cNvSpPr txBox="1"/>
      </xdr:nvSpPr>
      <xdr:spPr>
        <a:xfrm>
          <a:off x="3225800" y="314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55,310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8970</xdr:rowOff>
    </xdr:from>
    <xdr:to>
      <xdr:col>2</xdr:col>
      <xdr:colOff>692150</xdr:colOff>
      <xdr:row>17</xdr:row>
      <xdr:rowOff>110570</xdr:rowOff>
    </xdr:to>
    <xdr:sp macro="" textlink="">
      <xdr:nvSpPr>
        <xdr:cNvPr id="79" name="円/楕円 78"/>
        <xdr:cNvSpPr/>
      </xdr:nvSpPr>
      <xdr:spPr bwMode="auto">
        <a:xfrm>
          <a:off x="2857500" y="2971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95347</xdr:rowOff>
    </xdr:from>
    <xdr:ext cx="762000" cy="259045"/>
    <xdr:sp macro="" textlink="">
      <xdr:nvSpPr>
        <xdr:cNvPr id="80" name="テキスト ボックス 79"/>
        <xdr:cNvSpPr txBox="1"/>
      </xdr:nvSpPr>
      <xdr:spPr>
        <a:xfrm>
          <a:off x="2527300" y="3057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58,017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39256</xdr:rowOff>
    </xdr:from>
    <xdr:to>
      <xdr:col>4</xdr:col>
      <xdr:colOff>1117600</xdr:colOff>
      <xdr:row>37</xdr:row>
      <xdr:rowOff>241529</xdr:rowOff>
    </xdr:to>
    <xdr:cxnSp macro="">
      <xdr:nvCxnSpPr>
        <xdr:cNvPr id="108" name="直線コネクタ 107"/>
        <xdr:cNvCxnSpPr/>
      </xdr:nvCxnSpPr>
      <xdr:spPr bwMode="auto">
        <a:xfrm flipV="1">
          <a:off x="5651500" y="5963806"/>
          <a:ext cx="0" cy="140242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213606</xdr:rowOff>
    </xdr:from>
    <xdr:ext cx="762000" cy="259045"/>
    <xdr:sp macro="" textlink="">
      <xdr:nvSpPr>
        <xdr:cNvPr id="109" name="人口1人当たり決算額の推移最小値テキスト445"/>
        <xdr:cNvSpPr txBox="1"/>
      </xdr:nvSpPr>
      <xdr:spPr>
        <a:xfrm>
          <a:off x="5740400" y="7338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-5,006</a:t>
          </a:r>
          <a:endParaRPr kumimoji="1" lang="ja-JP" altLang="en-US" sz="1000" b="1">
            <a:latin typeface="ＭＳ Ｐゴシック"/>
          </a:endParaRPr>
        </a:p>
      </xdr:txBody>
    </xdr:sp>
    <xdr:clientData/>
  </xdr:oneCellAnchor>
  <xdr:twoCellAnchor>
    <xdr:from>
      <xdr:col>4</xdr:col>
      <xdr:colOff>1028700</xdr:colOff>
      <xdr:row>37</xdr:row>
      <xdr:rowOff>241529</xdr:rowOff>
    </xdr:from>
    <xdr:to>
      <xdr:col>5</xdr:col>
      <xdr:colOff>73025</xdr:colOff>
      <xdr:row>37</xdr:row>
      <xdr:rowOff>241529</xdr:rowOff>
    </xdr:to>
    <xdr:cxnSp macro="">
      <xdr:nvCxnSpPr>
        <xdr:cNvPr id="110" name="直線コネクタ 109"/>
        <xdr:cNvCxnSpPr/>
      </xdr:nvCxnSpPr>
      <xdr:spPr bwMode="auto">
        <a:xfrm>
          <a:off x="5562600" y="7366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297083</xdr:rowOff>
    </xdr:from>
    <xdr:ext cx="762000" cy="259045"/>
    <xdr:sp macro="" textlink="">
      <xdr:nvSpPr>
        <xdr:cNvPr id="111" name="人口1人当たり決算額の推移最大値テキスト445"/>
        <xdr:cNvSpPr txBox="1"/>
      </xdr:nvSpPr>
      <xdr:spPr>
        <a:xfrm>
          <a:off x="5740400" y="5707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31,803</a:t>
          </a:r>
          <a:endParaRPr kumimoji="1" lang="ja-JP" altLang="en-US" sz="1000" b="1">
            <a:latin typeface="ＭＳ Ｐゴシック"/>
          </a:endParaRPr>
        </a:p>
      </xdr:txBody>
    </xdr:sp>
    <xdr:clientData/>
  </xdr:oneCellAnchor>
  <xdr:twoCellAnchor>
    <xdr:from>
      <xdr:col>4</xdr:col>
      <xdr:colOff>1028700</xdr:colOff>
      <xdr:row>33</xdr:row>
      <xdr:rowOff>39256</xdr:rowOff>
    </xdr:from>
    <xdr:to>
      <xdr:col>5</xdr:col>
      <xdr:colOff>73025</xdr:colOff>
      <xdr:row>33</xdr:row>
      <xdr:rowOff>39256</xdr:rowOff>
    </xdr:to>
    <xdr:cxnSp macro="">
      <xdr:nvCxnSpPr>
        <xdr:cNvPr id="112" name="直線コネクタ 111"/>
        <xdr:cNvCxnSpPr/>
      </xdr:nvCxnSpPr>
      <xdr:spPr bwMode="auto">
        <a:xfrm>
          <a:off x="5562600" y="59638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161785</xdr:rowOff>
    </xdr:from>
    <xdr:to>
      <xdr:col>4</xdr:col>
      <xdr:colOff>1117600</xdr:colOff>
      <xdr:row>37</xdr:row>
      <xdr:rowOff>13653</xdr:rowOff>
    </xdr:to>
    <xdr:cxnSp macro="">
      <xdr:nvCxnSpPr>
        <xdr:cNvPr id="113" name="直線コネクタ 112"/>
        <xdr:cNvCxnSpPr/>
      </xdr:nvCxnSpPr>
      <xdr:spPr bwMode="auto">
        <a:xfrm flipV="1">
          <a:off x="5003800" y="7115035"/>
          <a:ext cx="647700" cy="233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325175</xdr:rowOff>
    </xdr:from>
    <xdr:ext cx="762000" cy="259045"/>
    <xdr:sp macro="" textlink="">
      <xdr:nvSpPr>
        <xdr:cNvPr id="114" name="人口1人当たり決算額の推移平均値テキスト445"/>
        <xdr:cNvSpPr txBox="1"/>
      </xdr:nvSpPr>
      <xdr:spPr>
        <a:xfrm>
          <a:off x="5740400" y="659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137198</xdr:rowOff>
    </xdr:from>
    <xdr:to>
      <xdr:col>5</xdr:col>
      <xdr:colOff>34925</xdr:colOff>
      <xdr:row>35</xdr:row>
      <xdr:rowOff>238798</xdr:rowOff>
    </xdr:to>
    <xdr:sp macro="" textlink="">
      <xdr:nvSpPr>
        <xdr:cNvPr id="115" name="フローチャート : 判断 114"/>
        <xdr:cNvSpPr/>
      </xdr:nvSpPr>
      <xdr:spPr bwMode="auto">
        <a:xfrm>
          <a:off x="5600700" y="67475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82690</xdr:rowOff>
    </xdr:from>
    <xdr:to>
      <xdr:col>4</xdr:col>
      <xdr:colOff>469900</xdr:colOff>
      <xdr:row>37</xdr:row>
      <xdr:rowOff>13653</xdr:rowOff>
    </xdr:to>
    <xdr:cxnSp macro="">
      <xdr:nvCxnSpPr>
        <xdr:cNvPr id="116" name="直線コネクタ 115"/>
        <xdr:cNvCxnSpPr/>
      </xdr:nvCxnSpPr>
      <xdr:spPr bwMode="auto">
        <a:xfrm>
          <a:off x="4305300" y="7035940"/>
          <a:ext cx="698500" cy="1024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123558</xdr:rowOff>
    </xdr:from>
    <xdr:to>
      <xdr:col>4</xdr:col>
      <xdr:colOff>520700</xdr:colOff>
      <xdr:row>35</xdr:row>
      <xdr:rowOff>225158</xdr:rowOff>
    </xdr:to>
    <xdr:sp macro="" textlink="">
      <xdr:nvSpPr>
        <xdr:cNvPr id="117" name="フローチャート : 判断 116"/>
        <xdr:cNvSpPr/>
      </xdr:nvSpPr>
      <xdr:spPr bwMode="auto">
        <a:xfrm>
          <a:off x="4953000" y="6733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235335</xdr:rowOff>
    </xdr:from>
    <xdr:ext cx="736600" cy="259045"/>
    <xdr:sp macro="" textlink="">
      <xdr:nvSpPr>
        <xdr:cNvPr id="118" name="テキスト ボックス 117"/>
        <xdr:cNvSpPr txBox="1"/>
      </xdr:nvSpPr>
      <xdr:spPr>
        <a:xfrm>
          <a:off x="4622800" y="6502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10,257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44285</xdr:rowOff>
    </xdr:from>
    <xdr:to>
      <xdr:col>3</xdr:col>
      <xdr:colOff>904875</xdr:colOff>
      <xdr:row>36</xdr:row>
      <xdr:rowOff>82690</xdr:rowOff>
    </xdr:to>
    <xdr:cxnSp macro="">
      <xdr:nvCxnSpPr>
        <xdr:cNvPr id="119" name="直線コネクタ 118"/>
        <xdr:cNvCxnSpPr/>
      </xdr:nvCxnSpPr>
      <xdr:spPr bwMode="auto">
        <a:xfrm>
          <a:off x="3606800" y="6997535"/>
          <a:ext cx="698500" cy="384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42291</xdr:rowOff>
    </xdr:from>
    <xdr:to>
      <xdr:col>3</xdr:col>
      <xdr:colOff>955675</xdr:colOff>
      <xdr:row>35</xdr:row>
      <xdr:rowOff>143891</xdr:rowOff>
    </xdr:to>
    <xdr:sp macro="" textlink="">
      <xdr:nvSpPr>
        <xdr:cNvPr id="120" name="フローチャート : 判断 119"/>
        <xdr:cNvSpPr/>
      </xdr:nvSpPr>
      <xdr:spPr bwMode="auto">
        <a:xfrm>
          <a:off x="4254500" y="66526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154068</xdr:rowOff>
    </xdr:from>
    <xdr:ext cx="762000" cy="259045"/>
    <xdr:sp macro="" textlink="">
      <xdr:nvSpPr>
        <xdr:cNvPr id="121" name="テキスト ボックス 120"/>
        <xdr:cNvSpPr txBox="1"/>
      </xdr:nvSpPr>
      <xdr:spPr>
        <a:xfrm>
          <a:off x="3924300" y="6421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15215</xdr:rowOff>
    </xdr:from>
    <xdr:to>
      <xdr:col>3</xdr:col>
      <xdr:colOff>206375</xdr:colOff>
      <xdr:row>36</xdr:row>
      <xdr:rowOff>44285</xdr:rowOff>
    </xdr:to>
    <xdr:cxnSp macro="">
      <xdr:nvCxnSpPr>
        <xdr:cNvPr id="122" name="直線コネクタ 121"/>
        <xdr:cNvCxnSpPr/>
      </xdr:nvCxnSpPr>
      <xdr:spPr bwMode="auto">
        <a:xfrm>
          <a:off x="2908300" y="6968465"/>
          <a:ext cx="698500" cy="290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8192</xdr:rowOff>
    </xdr:from>
    <xdr:to>
      <xdr:col>3</xdr:col>
      <xdr:colOff>257175</xdr:colOff>
      <xdr:row>35</xdr:row>
      <xdr:rowOff>109792</xdr:rowOff>
    </xdr:to>
    <xdr:sp macro="" textlink="">
      <xdr:nvSpPr>
        <xdr:cNvPr id="123" name="フローチャート : 判断 122"/>
        <xdr:cNvSpPr/>
      </xdr:nvSpPr>
      <xdr:spPr bwMode="auto">
        <a:xfrm>
          <a:off x="3556000" y="6618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119968</xdr:rowOff>
    </xdr:from>
    <xdr:ext cx="762000" cy="259045"/>
    <xdr:sp macro="" textlink="">
      <xdr:nvSpPr>
        <xdr:cNvPr id="124" name="テキスト ボックス 123"/>
        <xdr:cNvSpPr txBox="1"/>
      </xdr:nvSpPr>
      <xdr:spPr>
        <a:xfrm>
          <a:off x="3225800" y="6387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338062</xdr:rowOff>
    </xdr:from>
    <xdr:to>
      <xdr:col>2</xdr:col>
      <xdr:colOff>692150</xdr:colOff>
      <xdr:row>35</xdr:row>
      <xdr:rowOff>96762</xdr:rowOff>
    </xdr:to>
    <xdr:sp macro="" textlink="">
      <xdr:nvSpPr>
        <xdr:cNvPr id="125" name="フローチャート : 判断 124"/>
        <xdr:cNvSpPr/>
      </xdr:nvSpPr>
      <xdr:spPr bwMode="auto">
        <a:xfrm>
          <a:off x="2857500" y="66055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106938</xdr:rowOff>
    </xdr:from>
    <xdr:ext cx="762000" cy="259045"/>
    <xdr:sp macro="" textlink="">
      <xdr:nvSpPr>
        <xdr:cNvPr id="126" name="テキスト ボックス 125"/>
        <xdr:cNvSpPr txBox="1"/>
      </xdr:nvSpPr>
      <xdr:spPr>
        <a:xfrm>
          <a:off x="2527300" y="6374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110985</xdr:rowOff>
    </xdr:from>
    <xdr:to>
      <xdr:col>5</xdr:col>
      <xdr:colOff>34925</xdr:colOff>
      <xdr:row>37</xdr:row>
      <xdr:rowOff>41135</xdr:rowOff>
    </xdr:to>
    <xdr:sp macro="" textlink="">
      <xdr:nvSpPr>
        <xdr:cNvPr id="132" name="円/楕円 131"/>
        <xdr:cNvSpPr/>
      </xdr:nvSpPr>
      <xdr:spPr bwMode="auto">
        <a:xfrm>
          <a:off x="5600700" y="70642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83062</xdr:rowOff>
    </xdr:from>
    <xdr:ext cx="762000" cy="259045"/>
    <xdr:sp macro="" textlink="">
      <xdr:nvSpPr>
        <xdr:cNvPr id="133" name="人口1人当たり決算額の推移該当値テキスト445"/>
        <xdr:cNvSpPr txBox="1"/>
      </xdr:nvSpPr>
      <xdr:spPr>
        <a:xfrm>
          <a:off x="5740400" y="7036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134303</xdr:rowOff>
    </xdr:from>
    <xdr:to>
      <xdr:col>4</xdr:col>
      <xdr:colOff>520700</xdr:colOff>
      <xdr:row>37</xdr:row>
      <xdr:rowOff>64453</xdr:rowOff>
    </xdr:to>
    <xdr:sp macro="" textlink="">
      <xdr:nvSpPr>
        <xdr:cNvPr id="134" name="円/楕円 133"/>
        <xdr:cNvSpPr/>
      </xdr:nvSpPr>
      <xdr:spPr bwMode="auto">
        <a:xfrm>
          <a:off x="4953000" y="7087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49230</xdr:rowOff>
    </xdr:from>
    <xdr:ext cx="736600" cy="259045"/>
    <xdr:sp macro="" textlink="">
      <xdr:nvSpPr>
        <xdr:cNvPr id="135" name="テキスト ボックス 134"/>
        <xdr:cNvSpPr txBox="1"/>
      </xdr:nvSpPr>
      <xdr:spPr>
        <a:xfrm>
          <a:off x="4622800" y="71739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31890</xdr:rowOff>
    </xdr:from>
    <xdr:to>
      <xdr:col>3</xdr:col>
      <xdr:colOff>955675</xdr:colOff>
      <xdr:row>36</xdr:row>
      <xdr:rowOff>133490</xdr:rowOff>
    </xdr:to>
    <xdr:sp macro="" textlink="">
      <xdr:nvSpPr>
        <xdr:cNvPr id="136" name="円/楕円 135"/>
        <xdr:cNvSpPr/>
      </xdr:nvSpPr>
      <xdr:spPr bwMode="auto">
        <a:xfrm>
          <a:off x="4254500" y="69851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118267</xdr:rowOff>
    </xdr:from>
    <xdr:ext cx="762000" cy="259045"/>
    <xdr:sp macro="" textlink="">
      <xdr:nvSpPr>
        <xdr:cNvPr id="137" name="テキスト ボックス 136"/>
        <xdr:cNvSpPr txBox="1"/>
      </xdr:nvSpPr>
      <xdr:spPr>
        <a:xfrm>
          <a:off x="3924300" y="707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3,663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336385</xdr:rowOff>
    </xdr:from>
    <xdr:to>
      <xdr:col>3</xdr:col>
      <xdr:colOff>257175</xdr:colOff>
      <xdr:row>36</xdr:row>
      <xdr:rowOff>95085</xdr:rowOff>
    </xdr:to>
    <xdr:sp macro="" textlink="">
      <xdr:nvSpPr>
        <xdr:cNvPr id="138" name="円/楕円 137"/>
        <xdr:cNvSpPr/>
      </xdr:nvSpPr>
      <xdr:spPr bwMode="auto">
        <a:xfrm>
          <a:off x="3556000" y="69467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79862</xdr:rowOff>
    </xdr:from>
    <xdr:ext cx="762000" cy="259045"/>
    <xdr:sp macro="" textlink="">
      <xdr:nvSpPr>
        <xdr:cNvPr id="139" name="テキスト ボックス 138"/>
        <xdr:cNvSpPr txBox="1"/>
      </xdr:nvSpPr>
      <xdr:spPr>
        <a:xfrm>
          <a:off x="3225800" y="7033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4,671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307315</xdr:rowOff>
    </xdr:from>
    <xdr:to>
      <xdr:col>2</xdr:col>
      <xdr:colOff>692150</xdr:colOff>
      <xdr:row>36</xdr:row>
      <xdr:rowOff>66015</xdr:rowOff>
    </xdr:to>
    <xdr:sp macro="" textlink="">
      <xdr:nvSpPr>
        <xdr:cNvPr id="140" name="円/楕円 139"/>
        <xdr:cNvSpPr/>
      </xdr:nvSpPr>
      <xdr:spPr bwMode="auto">
        <a:xfrm>
          <a:off x="2857500" y="69176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50792</xdr:rowOff>
    </xdr:from>
    <xdr:ext cx="762000" cy="259045"/>
    <xdr:sp macro="" textlink="">
      <xdr:nvSpPr>
        <xdr:cNvPr id="141" name="テキスト ボックス 140"/>
        <xdr:cNvSpPr txBox="1"/>
      </xdr:nvSpPr>
      <xdr:spPr>
        <a:xfrm>
          <a:off x="2527300" y="7004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5,434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神奈川県大和市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234,627
228,779
27.09
79,512,239
76,431,822
2,930,142
40,356,281
51,992,860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
25.1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59,088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50" name="テキスト ボックス 49"/>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2" name="テキスト ボックス 51"/>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38299</xdr:rowOff>
    </xdr:from>
    <xdr:ext cx="531299" cy="259045"/>
    <xdr:sp macro="" textlink="">
      <xdr:nvSpPr>
        <xdr:cNvPr id="54" name="テキスト ボックス 53"/>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130980</xdr:rowOff>
    </xdr:from>
    <xdr:to>
      <xdr:col>6</xdr:col>
      <xdr:colOff>510540</xdr:colOff>
      <xdr:row>39</xdr:row>
      <xdr:rowOff>35491</xdr:rowOff>
    </xdr:to>
    <xdr:cxnSp macro="">
      <xdr:nvCxnSpPr>
        <xdr:cNvPr id="58" name="直線コネクタ 57"/>
        <xdr:cNvCxnSpPr/>
      </xdr:nvCxnSpPr>
      <xdr:spPr>
        <a:xfrm flipV="1">
          <a:off x="4633595" y="5274480"/>
          <a:ext cx="1270" cy="14475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39318</xdr:rowOff>
    </xdr:from>
    <xdr:ext cx="534377" cy="259045"/>
    <xdr:sp macro="" textlink="">
      <xdr:nvSpPr>
        <xdr:cNvPr id="59" name="人件費最小値テキスト"/>
        <xdr:cNvSpPr txBox="1"/>
      </xdr:nvSpPr>
      <xdr:spPr>
        <a:xfrm>
          <a:off x="4686300" y="6725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41,941</a:t>
          </a:r>
          <a:endParaRPr kumimoji="1" lang="ja-JP" altLang="en-US" sz="1000" b="1">
            <a:latin typeface="ＭＳ Ｐゴシック"/>
          </a:endParaRPr>
        </a:p>
      </xdr:txBody>
    </xdr:sp>
    <xdr:clientData/>
  </xdr:oneCellAnchor>
  <xdr:twoCellAnchor>
    <xdr:from>
      <xdr:col>6</xdr:col>
      <xdr:colOff>422275</xdr:colOff>
      <xdr:row>39</xdr:row>
      <xdr:rowOff>35491</xdr:rowOff>
    </xdr:from>
    <xdr:to>
      <xdr:col>6</xdr:col>
      <xdr:colOff>600075</xdr:colOff>
      <xdr:row>39</xdr:row>
      <xdr:rowOff>35491</xdr:rowOff>
    </xdr:to>
    <xdr:cxnSp macro="">
      <xdr:nvCxnSpPr>
        <xdr:cNvPr id="60" name="直線コネクタ 59"/>
        <xdr:cNvCxnSpPr/>
      </xdr:nvCxnSpPr>
      <xdr:spPr>
        <a:xfrm>
          <a:off x="4546600" y="6722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77657</xdr:rowOff>
    </xdr:from>
    <xdr:ext cx="534377" cy="259045"/>
    <xdr:sp macro="" textlink="">
      <xdr:nvSpPr>
        <xdr:cNvPr id="61" name="人件費最大値テキスト"/>
        <xdr:cNvSpPr txBox="1"/>
      </xdr:nvSpPr>
      <xdr:spPr>
        <a:xfrm>
          <a:off x="4686300" y="5049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86,267</a:t>
          </a:r>
          <a:endParaRPr kumimoji="1" lang="ja-JP" altLang="en-US" sz="1000" b="1">
            <a:latin typeface="ＭＳ Ｐゴシック"/>
          </a:endParaRPr>
        </a:p>
      </xdr:txBody>
    </xdr:sp>
    <xdr:clientData/>
  </xdr:oneCellAnchor>
  <xdr:twoCellAnchor>
    <xdr:from>
      <xdr:col>6</xdr:col>
      <xdr:colOff>422275</xdr:colOff>
      <xdr:row>30</xdr:row>
      <xdr:rowOff>130980</xdr:rowOff>
    </xdr:from>
    <xdr:to>
      <xdr:col>6</xdr:col>
      <xdr:colOff>600075</xdr:colOff>
      <xdr:row>30</xdr:row>
      <xdr:rowOff>130980</xdr:rowOff>
    </xdr:to>
    <xdr:cxnSp macro="">
      <xdr:nvCxnSpPr>
        <xdr:cNvPr id="62" name="直線コネクタ 61"/>
        <xdr:cNvCxnSpPr/>
      </xdr:nvCxnSpPr>
      <xdr:spPr>
        <a:xfrm>
          <a:off x="4546600" y="527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165271</xdr:rowOff>
    </xdr:from>
    <xdr:to>
      <xdr:col>6</xdr:col>
      <xdr:colOff>511175</xdr:colOff>
      <xdr:row>37</xdr:row>
      <xdr:rowOff>72132</xdr:rowOff>
    </xdr:to>
    <xdr:cxnSp macro="">
      <xdr:nvCxnSpPr>
        <xdr:cNvPr id="63" name="直線コネクタ 62"/>
        <xdr:cNvCxnSpPr/>
      </xdr:nvCxnSpPr>
      <xdr:spPr>
        <a:xfrm>
          <a:off x="3797300" y="6337471"/>
          <a:ext cx="838200" cy="78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16026</xdr:rowOff>
    </xdr:from>
    <xdr:ext cx="534377" cy="259045"/>
    <xdr:sp macro="" textlink="">
      <xdr:nvSpPr>
        <xdr:cNvPr id="64" name="人件費平均値テキスト"/>
        <xdr:cNvSpPr txBox="1"/>
      </xdr:nvSpPr>
      <xdr:spPr>
        <a:xfrm>
          <a:off x="4686300" y="60167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164599</xdr:rowOff>
    </xdr:from>
    <xdr:to>
      <xdr:col>6</xdr:col>
      <xdr:colOff>561975</xdr:colOff>
      <xdr:row>36</xdr:row>
      <xdr:rowOff>94749</xdr:rowOff>
    </xdr:to>
    <xdr:sp macro="" textlink="">
      <xdr:nvSpPr>
        <xdr:cNvPr id="65" name="フローチャート : 判断 64"/>
        <xdr:cNvSpPr/>
      </xdr:nvSpPr>
      <xdr:spPr>
        <a:xfrm>
          <a:off x="4584700" y="6165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165271</xdr:rowOff>
    </xdr:from>
    <xdr:to>
      <xdr:col>5</xdr:col>
      <xdr:colOff>358775</xdr:colOff>
      <xdr:row>37</xdr:row>
      <xdr:rowOff>63543</xdr:rowOff>
    </xdr:to>
    <xdr:cxnSp macro="">
      <xdr:nvCxnSpPr>
        <xdr:cNvPr id="66" name="直線コネクタ 65"/>
        <xdr:cNvCxnSpPr/>
      </xdr:nvCxnSpPr>
      <xdr:spPr>
        <a:xfrm flipV="1">
          <a:off x="2908300" y="6337471"/>
          <a:ext cx="889000" cy="69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16401</xdr:rowOff>
    </xdr:from>
    <xdr:to>
      <xdr:col>5</xdr:col>
      <xdr:colOff>409575</xdr:colOff>
      <xdr:row>36</xdr:row>
      <xdr:rowOff>118001</xdr:rowOff>
    </xdr:to>
    <xdr:sp macro="" textlink="">
      <xdr:nvSpPr>
        <xdr:cNvPr id="67" name="フローチャート : 判断 66"/>
        <xdr:cNvSpPr/>
      </xdr:nvSpPr>
      <xdr:spPr>
        <a:xfrm>
          <a:off x="3746500" y="6188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134528</xdr:rowOff>
    </xdr:from>
    <xdr:ext cx="534377" cy="259045"/>
    <xdr:sp macro="" textlink="">
      <xdr:nvSpPr>
        <xdr:cNvPr id="68" name="テキスト ボックス 67"/>
        <xdr:cNvSpPr txBox="1"/>
      </xdr:nvSpPr>
      <xdr:spPr>
        <a:xfrm>
          <a:off x="3530111" y="5963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56,720</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169908</xdr:rowOff>
    </xdr:from>
    <xdr:to>
      <xdr:col>4</xdr:col>
      <xdr:colOff>155575</xdr:colOff>
      <xdr:row>37</xdr:row>
      <xdr:rowOff>63543</xdr:rowOff>
    </xdr:to>
    <xdr:cxnSp macro="">
      <xdr:nvCxnSpPr>
        <xdr:cNvPr id="69" name="直線コネクタ 68"/>
        <xdr:cNvCxnSpPr/>
      </xdr:nvCxnSpPr>
      <xdr:spPr>
        <a:xfrm>
          <a:off x="2019300" y="6342108"/>
          <a:ext cx="889000" cy="65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55100</xdr:rowOff>
    </xdr:from>
    <xdr:to>
      <xdr:col>4</xdr:col>
      <xdr:colOff>206375</xdr:colOff>
      <xdr:row>36</xdr:row>
      <xdr:rowOff>156700</xdr:rowOff>
    </xdr:to>
    <xdr:sp macro="" textlink="">
      <xdr:nvSpPr>
        <xdr:cNvPr id="70" name="フローチャート : 判断 69"/>
        <xdr:cNvSpPr/>
      </xdr:nvSpPr>
      <xdr:spPr>
        <a:xfrm>
          <a:off x="2857500" y="622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1777</xdr:rowOff>
    </xdr:from>
    <xdr:ext cx="534377" cy="259045"/>
    <xdr:sp macro="" textlink="">
      <xdr:nvSpPr>
        <xdr:cNvPr id="71" name="テキスト ボックス 70"/>
        <xdr:cNvSpPr txBox="1"/>
      </xdr:nvSpPr>
      <xdr:spPr>
        <a:xfrm>
          <a:off x="2641111" y="6002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55,535</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101785</xdr:rowOff>
    </xdr:from>
    <xdr:to>
      <xdr:col>2</xdr:col>
      <xdr:colOff>638175</xdr:colOff>
      <xdr:row>36</xdr:row>
      <xdr:rowOff>169908</xdr:rowOff>
    </xdr:to>
    <xdr:cxnSp macro="">
      <xdr:nvCxnSpPr>
        <xdr:cNvPr id="72" name="直線コネクタ 71"/>
        <xdr:cNvCxnSpPr/>
      </xdr:nvCxnSpPr>
      <xdr:spPr>
        <a:xfrm>
          <a:off x="1130300" y="6273985"/>
          <a:ext cx="889000" cy="68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157611</xdr:rowOff>
    </xdr:from>
    <xdr:to>
      <xdr:col>3</xdr:col>
      <xdr:colOff>3175</xdr:colOff>
      <xdr:row>36</xdr:row>
      <xdr:rowOff>87761</xdr:rowOff>
    </xdr:to>
    <xdr:sp macro="" textlink="">
      <xdr:nvSpPr>
        <xdr:cNvPr id="73" name="フローチャート : 判断 72"/>
        <xdr:cNvSpPr/>
      </xdr:nvSpPr>
      <xdr:spPr>
        <a:xfrm>
          <a:off x="1968500" y="615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104288</xdr:rowOff>
    </xdr:from>
    <xdr:ext cx="534377" cy="259045"/>
    <xdr:sp macro="" textlink="">
      <xdr:nvSpPr>
        <xdr:cNvPr id="74" name="テキスト ボックス 73"/>
        <xdr:cNvSpPr txBox="1"/>
      </xdr:nvSpPr>
      <xdr:spPr>
        <a:xfrm>
          <a:off x="1752111" y="5933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57,646</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59901</xdr:rowOff>
    </xdr:from>
    <xdr:to>
      <xdr:col>1</xdr:col>
      <xdr:colOff>485775</xdr:colOff>
      <xdr:row>35</xdr:row>
      <xdr:rowOff>161501</xdr:rowOff>
    </xdr:to>
    <xdr:sp macro="" textlink="">
      <xdr:nvSpPr>
        <xdr:cNvPr id="75" name="フローチャート : 判断 74"/>
        <xdr:cNvSpPr/>
      </xdr:nvSpPr>
      <xdr:spPr>
        <a:xfrm>
          <a:off x="1079500" y="6060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6578</xdr:rowOff>
    </xdr:from>
    <xdr:ext cx="534377" cy="259045"/>
    <xdr:sp macro="" textlink="">
      <xdr:nvSpPr>
        <xdr:cNvPr id="76" name="テキスト ボックス 75"/>
        <xdr:cNvSpPr txBox="1"/>
      </xdr:nvSpPr>
      <xdr:spPr>
        <a:xfrm>
          <a:off x="863111" y="5835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60,638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21332</xdr:rowOff>
    </xdr:from>
    <xdr:to>
      <xdr:col>6</xdr:col>
      <xdr:colOff>561975</xdr:colOff>
      <xdr:row>37</xdr:row>
      <xdr:rowOff>122932</xdr:rowOff>
    </xdr:to>
    <xdr:sp macro="" textlink="">
      <xdr:nvSpPr>
        <xdr:cNvPr id="82" name="円/楕円 81"/>
        <xdr:cNvSpPr/>
      </xdr:nvSpPr>
      <xdr:spPr>
        <a:xfrm>
          <a:off x="4584700" y="6364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171209</xdr:rowOff>
    </xdr:from>
    <xdr:ext cx="534377" cy="259045"/>
    <xdr:sp macro="" textlink="">
      <xdr:nvSpPr>
        <xdr:cNvPr id="83" name="人件費該当値テキスト"/>
        <xdr:cNvSpPr txBox="1"/>
      </xdr:nvSpPr>
      <xdr:spPr>
        <a:xfrm>
          <a:off x="4686300" y="6343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51,319</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114471</xdr:rowOff>
    </xdr:from>
    <xdr:to>
      <xdr:col>5</xdr:col>
      <xdr:colOff>409575</xdr:colOff>
      <xdr:row>37</xdr:row>
      <xdr:rowOff>44621</xdr:rowOff>
    </xdr:to>
    <xdr:sp macro="" textlink="">
      <xdr:nvSpPr>
        <xdr:cNvPr id="84" name="円/楕円 83"/>
        <xdr:cNvSpPr/>
      </xdr:nvSpPr>
      <xdr:spPr>
        <a:xfrm>
          <a:off x="3746500" y="6286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35748</xdr:rowOff>
    </xdr:from>
    <xdr:ext cx="534377" cy="259045"/>
    <xdr:sp macro="" textlink="">
      <xdr:nvSpPr>
        <xdr:cNvPr id="85" name="テキスト ボックス 84"/>
        <xdr:cNvSpPr txBox="1"/>
      </xdr:nvSpPr>
      <xdr:spPr>
        <a:xfrm>
          <a:off x="3530111" y="6379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53,717</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12743</xdr:rowOff>
    </xdr:from>
    <xdr:to>
      <xdr:col>4</xdr:col>
      <xdr:colOff>206375</xdr:colOff>
      <xdr:row>37</xdr:row>
      <xdr:rowOff>114343</xdr:rowOff>
    </xdr:to>
    <xdr:sp macro="" textlink="">
      <xdr:nvSpPr>
        <xdr:cNvPr id="86" name="円/楕円 85"/>
        <xdr:cNvSpPr/>
      </xdr:nvSpPr>
      <xdr:spPr>
        <a:xfrm>
          <a:off x="2857500" y="635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105470</xdr:rowOff>
    </xdr:from>
    <xdr:ext cx="534377" cy="259045"/>
    <xdr:sp macro="" textlink="">
      <xdr:nvSpPr>
        <xdr:cNvPr id="87" name="テキスト ボックス 86"/>
        <xdr:cNvSpPr txBox="1"/>
      </xdr:nvSpPr>
      <xdr:spPr>
        <a:xfrm>
          <a:off x="2641111" y="6449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51,582</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119108</xdr:rowOff>
    </xdr:from>
    <xdr:to>
      <xdr:col>3</xdr:col>
      <xdr:colOff>3175</xdr:colOff>
      <xdr:row>37</xdr:row>
      <xdr:rowOff>49258</xdr:rowOff>
    </xdr:to>
    <xdr:sp macro="" textlink="">
      <xdr:nvSpPr>
        <xdr:cNvPr id="88" name="円/楕円 87"/>
        <xdr:cNvSpPr/>
      </xdr:nvSpPr>
      <xdr:spPr>
        <a:xfrm>
          <a:off x="1968500" y="629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40385</xdr:rowOff>
    </xdr:from>
    <xdr:ext cx="534377" cy="259045"/>
    <xdr:sp macro="" textlink="">
      <xdr:nvSpPr>
        <xdr:cNvPr id="89" name="テキスト ボックス 88"/>
        <xdr:cNvSpPr txBox="1"/>
      </xdr:nvSpPr>
      <xdr:spPr>
        <a:xfrm>
          <a:off x="1752111" y="6384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53,575</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50985</xdr:rowOff>
    </xdr:from>
    <xdr:to>
      <xdr:col>1</xdr:col>
      <xdr:colOff>485775</xdr:colOff>
      <xdr:row>36</xdr:row>
      <xdr:rowOff>152585</xdr:rowOff>
    </xdr:to>
    <xdr:sp macro="" textlink="">
      <xdr:nvSpPr>
        <xdr:cNvPr id="90" name="円/楕円 89"/>
        <xdr:cNvSpPr/>
      </xdr:nvSpPr>
      <xdr:spPr>
        <a:xfrm>
          <a:off x="1079500" y="6223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143712</xdr:rowOff>
    </xdr:from>
    <xdr:ext cx="534377" cy="259045"/>
    <xdr:sp macro="" textlink="">
      <xdr:nvSpPr>
        <xdr:cNvPr id="91" name="テキスト ボックス 90"/>
        <xdr:cNvSpPr txBox="1"/>
      </xdr:nvSpPr>
      <xdr:spPr>
        <a:xfrm>
          <a:off x="863111" y="6315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55,661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44,741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2" name="テキスト ボックス 101"/>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6" name="テキスト ボックス 105"/>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8" name="テキスト ボックス 107"/>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130827</xdr:rowOff>
    </xdr:from>
    <xdr:ext cx="531299" cy="259045"/>
    <xdr:sp macro="" textlink="">
      <xdr:nvSpPr>
        <xdr:cNvPr id="110" name="テキスト ボックス 109"/>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92727</xdr:rowOff>
    </xdr:from>
    <xdr:ext cx="531299" cy="259045"/>
    <xdr:sp macro="" textlink="">
      <xdr:nvSpPr>
        <xdr:cNvPr id="112" name="テキスト ボックス 111"/>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14" name="テキスト ボックス 113"/>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112458</xdr:rowOff>
    </xdr:from>
    <xdr:to>
      <xdr:col>6</xdr:col>
      <xdr:colOff>510540</xdr:colOff>
      <xdr:row>58</xdr:row>
      <xdr:rowOff>140348</xdr:rowOff>
    </xdr:to>
    <xdr:cxnSp macro="">
      <xdr:nvCxnSpPr>
        <xdr:cNvPr id="116" name="直線コネクタ 115"/>
        <xdr:cNvCxnSpPr/>
      </xdr:nvCxnSpPr>
      <xdr:spPr>
        <a:xfrm flipV="1">
          <a:off x="4633595" y="8856408"/>
          <a:ext cx="1270" cy="1228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144175</xdr:rowOff>
    </xdr:from>
    <xdr:ext cx="534377" cy="259045"/>
    <xdr:sp macro="" textlink="">
      <xdr:nvSpPr>
        <xdr:cNvPr id="117" name="物件費最小値テキスト"/>
        <xdr:cNvSpPr txBox="1"/>
      </xdr:nvSpPr>
      <xdr:spPr>
        <a:xfrm>
          <a:off x="4686300" y="10088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31,983</a:t>
          </a:r>
          <a:endParaRPr kumimoji="1" lang="ja-JP" altLang="en-US" sz="1000" b="1">
            <a:latin typeface="ＭＳ Ｐゴシック"/>
          </a:endParaRPr>
        </a:p>
      </xdr:txBody>
    </xdr:sp>
    <xdr:clientData/>
  </xdr:oneCellAnchor>
  <xdr:twoCellAnchor>
    <xdr:from>
      <xdr:col>6</xdr:col>
      <xdr:colOff>422275</xdr:colOff>
      <xdr:row>58</xdr:row>
      <xdr:rowOff>140348</xdr:rowOff>
    </xdr:from>
    <xdr:to>
      <xdr:col>6</xdr:col>
      <xdr:colOff>600075</xdr:colOff>
      <xdr:row>58</xdr:row>
      <xdr:rowOff>140348</xdr:rowOff>
    </xdr:to>
    <xdr:cxnSp macro="">
      <xdr:nvCxnSpPr>
        <xdr:cNvPr id="118" name="直線コネクタ 117"/>
        <xdr:cNvCxnSpPr/>
      </xdr:nvCxnSpPr>
      <xdr:spPr>
        <a:xfrm>
          <a:off x="4546600" y="10084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59135</xdr:rowOff>
    </xdr:from>
    <xdr:ext cx="534377" cy="259045"/>
    <xdr:sp macro="" textlink="">
      <xdr:nvSpPr>
        <xdr:cNvPr id="119" name="物件費最大値テキスト"/>
        <xdr:cNvSpPr txBox="1"/>
      </xdr:nvSpPr>
      <xdr:spPr>
        <a:xfrm>
          <a:off x="4686300" y="8631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64,215</a:t>
          </a:r>
          <a:endParaRPr kumimoji="1" lang="ja-JP" altLang="en-US" sz="1000" b="1">
            <a:latin typeface="ＭＳ Ｐゴシック"/>
          </a:endParaRPr>
        </a:p>
      </xdr:txBody>
    </xdr:sp>
    <xdr:clientData/>
  </xdr:oneCellAnchor>
  <xdr:twoCellAnchor>
    <xdr:from>
      <xdr:col>6</xdr:col>
      <xdr:colOff>422275</xdr:colOff>
      <xdr:row>51</xdr:row>
      <xdr:rowOff>112458</xdr:rowOff>
    </xdr:from>
    <xdr:to>
      <xdr:col>6</xdr:col>
      <xdr:colOff>600075</xdr:colOff>
      <xdr:row>51</xdr:row>
      <xdr:rowOff>112458</xdr:rowOff>
    </xdr:to>
    <xdr:cxnSp macro="">
      <xdr:nvCxnSpPr>
        <xdr:cNvPr id="120" name="直線コネクタ 119"/>
        <xdr:cNvCxnSpPr/>
      </xdr:nvCxnSpPr>
      <xdr:spPr>
        <a:xfrm>
          <a:off x="4546600" y="8856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8903</xdr:rowOff>
    </xdr:from>
    <xdr:to>
      <xdr:col>6</xdr:col>
      <xdr:colOff>511175</xdr:colOff>
      <xdr:row>56</xdr:row>
      <xdr:rowOff>82741</xdr:rowOff>
    </xdr:to>
    <xdr:cxnSp macro="">
      <xdr:nvCxnSpPr>
        <xdr:cNvPr id="121" name="直線コネクタ 120"/>
        <xdr:cNvCxnSpPr/>
      </xdr:nvCxnSpPr>
      <xdr:spPr>
        <a:xfrm flipV="1">
          <a:off x="3797300" y="9610103"/>
          <a:ext cx="838200" cy="73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47312</xdr:rowOff>
    </xdr:from>
    <xdr:ext cx="534377" cy="259045"/>
    <xdr:sp macro="" textlink="">
      <xdr:nvSpPr>
        <xdr:cNvPr id="122" name="物件費平均値テキスト"/>
        <xdr:cNvSpPr txBox="1"/>
      </xdr:nvSpPr>
      <xdr:spPr>
        <a:xfrm>
          <a:off x="4686300" y="93056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47,192</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24435</xdr:rowOff>
    </xdr:from>
    <xdr:to>
      <xdr:col>6</xdr:col>
      <xdr:colOff>561975</xdr:colOff>
      <xdr:row>55</xdr:row>
      <xdr:rowOff>126035</xdr:rowOff>
    </xdr:to>
    <xdr:sp macro="" textlink="">
      <xdr:nvSpPr>
        <xdr:cNvPr id="123" name="フローチャート : 判断 122"/>
        <xdr:cNvSpPr/>
      </xdr:nvSpPr>
      <xdr:spPr>
        <a:xfrm>
          <a:off x="4584700" y="9454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82741</xdr:rowOff>
    </xdr:from>
    <xdr:to>
      <xdr:col>5</xdr:col>
      <xdr:colOff>358775</xdr:colOff>
      <xdr:row>57</xdr:row>
      <xdr:rowOff>43497</xdr:rowOff>
    </xdr:to>
    <xdr:cxnSp macro="">
      <xdr:nvCxnSpPr>
        <xdr:cNvPr id="124" name="直線コネクタ 123"/>
        <xdr:cNvCxnSpPr/>
      </xdr:nvCxnSpPr>
      <xdr:spPr>
        <a:xfrm flipV="1">
          <a:off x="2908300" y="9683941"/>
          <a:ext cx="889000" cy="132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71298</xdr:rowOff>
    </xdr:from>
    <xdr:to>
      <xdr:col>5</xdr:col>
      <xdr:colOff>409575</xdr:colOff>
      <xdr:row>56</xdr:row>
      <xdr:rowOff>1448</xdr:rowOff>
    </xdr:to>
    <xdr:sp macro="" textlink="">
      <xdr:nvSpPr>
        <xdr:cNvPr id="125" name="フローチャート : 判断 124"/>
        <xdr:cNvSpPr/>
      </xdr:nvSpPr>
      <xdr:spPr>
        <a:xfrm>
          <a:off x="3746500" y="9501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17975</xdr:rowOff>
    </xdr:from>
    <xdr:ext cx="534377" cy="259045"/>
    <xdr:sp macro="" textlink="">
      <xdr:nvSpPr>
        <xdr:cNvPr id="126" name="テキスト ボックス 125"/>
        <xdr:cNvSpPr txBox="1"/>
      </xdr:nvSpPr>
      <xdr:spPr>
        <a:xfrm>
          <a:off x="3530111" y="927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45,962</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43497</xdr:rowOff>
    </xdr:from>
    <xdr:to>
      <xdr:col>4</xdr:col>
      <xdr:colOff>155575</xdr:colOff>
      <xdr:row>57</xdr:row>
      <xdr:rowOff>88303</xdr:rowOff>
    </xdr:to>
    <xdr:cxnSp macro="">
      <xdr:nvCxnSpPr>
        <xdr:cNvPr id="127" name="直線コネクタ 126"/>
        <xdr:cNvCxnSpPr/>
      </xdr:nvCxnSpPr>
      <xdr:spPr>
        <a:xfrm flipV="1">
          <a:off x="2019300" y="9816147"/>
          <a:ext cx="889000" cy="44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22034</xdr:rowOff>
    </xdr:from>
    <xdr:to>
      <xdr:col>4</xdr:col>
      <xdr:colOff>206375</xdr:colOff>
      <xdr:row>56</xdr:row>
      <xdr:rowOff>123634</xdr:rowOff>
    </xdr:to>
    <xdr:sp macro="" textlink="">
      <xdr:nvSpPr>
        <xdr:cNvPr id="128" name="フローチャート : 判断 127"/>
        <xdr:cNvSpPr/>
      </xdr:nvSpPr>
      <xdr:spPr>
        <a:xfrm>
          <a:off x="2857500" y="9623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140161</xdr:rowOff>
    </xdr:from>
    <xdr:ext cx="534377" cy="259045"/>
    <xdr:sp macro="" textlink="">
      <xdr:nvSpPr>
        <xdr:cNvPr id="129" name="テキスト ボックス 128"/>
        <xdr:cNvSpPr txBox="1"/>
      </xdr:nvSpPr>
      <xdr:spPr>
        <a:xfrm>
          <a:off x="2641111" y="9398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42,755</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18542</xdr:rowOff>
    </xdr:from>
    <xdr:to>
      <xdr:col>2</xdr:col>
      <xdr:colOff>638175</xdr:colOff>
      <xdr:row>57</xdr:row>
      <xdr:rowOff>88303</xdr:rowOff>
    </xdr:to>
    <xdr:cxnSp macro="">
      <xdr:nvCxnSpPr>
        <xdr:cNvPr id="130" name="直線コネクタ 129"/>
        <xdr:cNvCxnSpPr/>
      </xdr:nvCxnSpPr>
      <xdr:spPr>
        <a:xfrm>
          <a:off x="1130300" y="9791192"/>
          <a:ext cx="889000" cy="69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25806</xdr:rowOff>
    </xdr:from>
    <xdr:to>
      <xdr:col>3</xdr:col>
      <xdr:colOff>3175</xdr:colOff>
      <xdr:row>56</xdr:row>
      <xdr:rowOff>127406</xdr:rowOff>
    </xdr:to>
    <xdr:sp macro="" textlink="">
      <xdr:nvSpPr>
        <xdr:cNvPr id="131" name="フローチャート : 判断 130"/>
        <xdr:cNvSpPr/>
      </xdr:nvSpPr>
      <xdr:spPr>
        <a:xfrm>
          <a:off x="1968500" y="9627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143933</xdr:rowOff>
    </xdr:from>
    <xdr:ext cx="534377" cy="259045"/>
    <xdr:sp macro="" textlink="">
      <xdr:nvSpPr>
        <xdr:cNvPr id="132" name="テキスト ボックス 131"/>
        <xdr:cNvSpPr txBox="1"/>
      </xdr:nvSpPr>
      <xdr:spPr>
        <a:xfrm>
          <a:off x="1752111" y="9402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42,656</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169176</xdr:rowOff>
    </xdr:from>
    <xdr:to>
      <xdr:col>1</xdr:col>
      <xdr:colOff>485775</xdr:colOff>
      <xdr:row>56</xdr:row>
      <xdr:rowOff>99326</xdr:rowOff>
    </xdr:to>
    <xdr:sp macro="" textlink="">
      <xdr:nvSpPr>
        <xdr:cNvPr id="133" name="フローチャート : 判断 132"/>
        <xdr:cNvSpPr/>
      </xdr:nvSpPr>
      <xdr:spPr>
        <a:xfrm>
          <a:off x="1079500" y="959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115853</xdr:rowOff>
    </xdr:from>
    <xdr:ext cx="534377" cy="259045"/>
    <xdr:sp macro="" textlink="">
      <xdr:nvSpPr>
        <xdr:cNvPr id="134" name="テキスト ボックス 133"/>
        <xdr:cNvSpPr txBox="1"/>
      </xdr:nvSpPr>
      <xdr:spPr>
        <a:xfrm>
          <a:off x="863111" y="9374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43,393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129553</xdr:rowOff>
    </xdr:from>
    <xdr:to>
      <xdr:col>6</xdr:col>
      <xdr:colOff>561975</xdr:colOff>
      <xdr:row>56</xdr:row>
      <xdr:rowOff>59703</xdr:rowOff>
    </xdr:to>
    <xdr:sp macro="" textlink="">
      <xdr:nvSpPr>
        <xdr:cNvPr id="140" name="円/楕円 139"/>
        <xdr:cNvSpPr/>
      </xdr:nvSpPr>
      <xdr:spPr>
        <a:xfrm>
          <a:off x="4584700" y="9559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107980</xdr:rowOff>
    </xdr:from>
    <xdr:ext cx="534377" cy="259045"/>
    <xdr:sp macro="" textlink="">
      <xdr:nvSpPr>
        <xdr:cNvPr id="141" name="物件費該当値テキスト"/>
        <xdr:cNvSpPr txBox="1"/>
      </xdr:nvSpPr>
      <xdr:spPr>
        <a:xfrm>
          <a:off x="4686300" y="9537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44,433</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31941</xdr:rowOff>
    </xdr:from>
    <xdr:to>
      <xdr:col>5</xdr:col>
      <xdr:colOff>409575</xdr:colOff>
      <xdr:row>56</xdr:row>
      <xdr:rowOff>133541</xdr:rowOff>
    </xdr:to>
    <xdr:sp macro="" textlink="">
      <xdr:nvSpPr>
        <xdr:cNvPr id="142" name="円/楕円 141"/>
        <xdr:cNvSpPr/>
      </xdr:nvSpPr>
      <xdr:spPr>
        <a:xfrm>
          <a:off x="3746500" y="9633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124668</xdr:rowOff>
    </xdr:from>
    <xdr:ext cx="534377" cy="259045"/>
    <xdr:sp macro="" textlink="">
      <xdr:nvSpPr>
        <xdr:cNvPr id="143" name="テキスト ボックス 142"/>
        <xdr:cNvSpPr txBox="1"/>
      </xdr:nvSpPr>
      <xdr:spPr>
        <a:xfrm>
          <a:off x="3530111" y="9725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42,495</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164147</xdr:rowOff>
    </xdr:from>
    <xdr:to>
      <xdr:col>4</xdr:col>
      <xdr:colOff>206375</xdr:colOff>
      <xdr:row>57</xdr:row>
      <xdr:rowOff>94297</xdr:rowOff>
    </xdr:to>
    <xdr:sp macro="" textlink="">
      <xdr:nvSpPr>
        <xdr:cNvPr id="144" name="円/楕円 143"/>
        <xdr:cNvSpPr/>
      </xdr:nvSpPr>
      <xdr:spPr>
        <a:xfrm>
          <a:off x="2857500" y="9765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85424</xdr:rowOff>
    </xdr:from>
    <xdr:ext cx="534377" cy="259045"/>
    <xdr:sp macro="" textlink="">
      <xdr:nvSpPr>
        <xdr:cNvPr id="145" name="テキスト ボックス 144"/>
        <xdr:cNvSpPr txBox="1"/>
      </xdr:nvSpPr>
      <xdr:spPr>
        <a:xfrm>
          <a:off x="2641111" y="9858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39,025</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37503</xdr:rowOff>
    </xdr:from>
    <xdr:to>
      <xdr:col>3</xdr:col>
      <xdr:colOff>3175</xdr:colOff>
      <xdr:row>57</xdr:row>
      <xdr:rowOff>139103</xdr:rowOff>
    </xdr:to>
    <xdr:sp macro="" textlink="">
      <xdr:nvSpPr>
        <xdr:cNvPr id="146" name="円/楕円 145"/>
        <xdr:cNvSpPr/>
      </xdr:nvSpPr>
      <xdr:spPr>
        <a:xfrm>
          <a:off x="1968500" y="9810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130230</xdr:rowOff>
    </xdr:from>
    <xdr:ext cx="534377" cy="259045"/>
    <xdr:sp macro="" textlink="">
      <xdr:nvSpPr>
        <xdr:cNvPr id="147" name="テキスト ボックス 146"/>
        <xdr:cNvSpPr txBox="1"/>
      </xdr:nvSpPr>
      <xdr:spPr>
        <a:xfrm>
          <a:off x="1752111" y="9902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37,849</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139192</xdr:rowOff>
    </xdr:from>
    <xdr:to>
      <xdr:col>1</xdr:col>
      <xdr:colOff>485775</xdr:colOff>
      <xdr:row>57</xdr:row>
      <xdr:rowOff>69342</xdr:rowOff>
    </xdr:to>
    <xdr:sp macro="" textlink="">
      <xdr:nvSpPr>
        <xdr:cNvPr id="148" name="円/楕円 147"/>
        <xdr:cNvSpPr/>
      </xdr:nvSpPr>
      <xdr:spPr>
        <a:xfrm>
          <a:off x="1079500" y="9740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60469</xdr:rowOff>
    </xdr:from>
    <xdr:ext cx="534377" cy="259045"/>
    <xdr:sp macro="" textlink="">
      <xdr:nvSpPr>
        <xdr:cNvPr id="149" name="テキスト ボックス 148"/>
        <xdr:cNvSpPr txBox="1"/>
      </xdr:nvSpPr>
      <xdr:spPr>
        <a:xfrm>
          <a:off x="863111" y="9833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39,680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61" name="テキスト ボックス 160"/>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75</xdr:row>
      <xdr:rowOff>54627</xdr:rowOff>
    </xdr:from>
    <xdr:ext cx="467179" cy="259045"/>
    <xdr:sp macro="" textlink="">
      <xdr:nvSpPr>
        <xdr:cNvPr id="163" name="テキスト ボックス 162"/>
        <xdr:cNvSpPr txBox="1"/>
      </xdr:nvSpPr>
      <xdr:spPr>
        <a:xfrm>
          <a:off x="294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5" name="テキスト ボックス 164"/>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7" name="テキスト ボックス 166"/>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15799</xdr:rowOff>
    </xdr:from>
    <xdr:to>
      <xdr:col>6</xdr:col>
      <xdr:colOff>510540</xdr:colOff>
      <xdr:row>78</xdr:row>
      <xdr:rowOff>74777</xdr:rowOff>
    </xdr:to>
    <xdr:cxnSp macro="">
      <xdr:nvCxnSpPr>
        <xdr:cNvPr id="171" name="直線コネクタ 170"/>
        <xdr:cNvCxnSpPr/>
      </xdr:nvCxnSpPr>
      <xdr:spPr>
        <a:xfrm flipV="1">
          <a:off x="4633595" y="12017299"/>
          <a:ext cx="1270" cy="1430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78604</xdr:rowOff>
    </xdr:from>
    <xdr:ext cx="378565" cy="259045"/>
    <xdr:sp macro="" textlink="">
      <xdr:nvSpPr>
        <xdr:cNvPr id="172" name="維持補修費最小値テキスト"/>
        <xdr:cNvSpPr txBox="1"/>
      </xdr:nvSpPr>
      <xdr:spPr>
        <a:xfrm>
          <a:off x="4686300" y="134517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710</a:t>
          </a:r>
          <a:endParaRPr kumimoji="1" lang="ja-JP" altLang="en-US" sz="1000" b="1">
            <a:latin typeface="ＭＳ Ｐゴシック"/>
          </a:endParaRPr>
        </a:p>
      </xdr:txBody>
    </xdr:sp>
    <xdr:clientData/>
  </xdr:oneCellAnchor>
  <xdr:twoCellAnchor>
    <xdr:from>
      <xdr:col>6</xdr:col>
      <xdr:colOff>422275</xdr:colOff>
      <xdr:row>78</xdr:row>
      <xdr:rowOff>74777</xdr:rowOff>
    </xdr:from>
    <xdr:to>
      <xdr:col>6</xdr:col>
      <xdr:colOff>600075</xdr:colOff>
      <xdr:row>78</xdr:row>
      <xdr:rowOff>74777</xdr:rowOff>
    </xdr:to>
    <xdr:cxnSp macro="">
      <xdr:nvCxnSpPr>
        <xdr:cNvPr id="173" name="直線コネクタ 172"/>
        <xdr:cNvCxnSpPr/>
      </xdr:nvCxnSpPr>
      <xdr:spPr>
        <a:xfrm>
          <a:off x="4546600" y="134478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133926</xdr:rowOff>
    </xdr:from>
    <xdr:ext cx="534377" cy="259045"/>
    <xdr:sp macro="" textlink="">
      <xdr:nvSpPr>
        <xdr:cNvPr id="174" name="維持補修費最大値テキスト"/>
        <xdr:cNvSpPr txBox="1"/>
      </xdr:nvSpPr>
      <xdr:spPr>
        <a:xfrm>
          <a:off x="4686300" y="11792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16,355</a:t>
          </a:r>
          <a:endParaRPr kumimoji="1" lang="ja-JP" altLang="en-US" sz="1000" b="1">
            <a:latin typeface="ＭＳ Ｐゴシック"/>
          </a:endParaRPr>
        </a:p>
      </xdr:txBody>
    </xdr:sp>
    <xdr:clientData/>
  </xdr:oneCellAnchor>
  <xdr:twoCellAnchor>
    <xdr:from>
      <xdr:col>6</xdr:col>
      <xdr:colOff>422275</xdr:colOff>
      <xdr:row>70</xdr:row>
      <xdr:rowOff>15799</xdr:rowOff>
    </xdr:from>
    <xdr:to>
      <xdr:col>6</xdr:col>
      <xdr:colOff>600075</xdr:colOff>
      <xdr:row>70</xdr:row>
      <xdr:rowOff>15799</xdr:rowOff>
    </xdr:to>
    <xdr:cxnSp macro="">
      <xdr:nvCxnSpPr>
        <xdr:cNvPr id="175" name="直線コネクタ 174"/>
        <xdr:cNvCxnSpPr/>
      </xdr:nvCxnSpPr>
      <xdr:spPr>
        <a:xfrm>
          <a:off x="4546600" y="12017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8849</xdr:rowOff>
    </xdr:from>
    <xdr:to>
      <xdr:col>6</xdr:col>
      <xdr:colOff>511175</xdr:colOff>
      <xdr:row>76</xdr:row>
      <xdr:rowOff>114920</xdr:rowOff>
    </xdr:to>
    <xdr:cxnSp macro="">
      <xdr:nvCxnSpPr>
        <xdr:cNvPr id="176" name="直線コネクタ 175"/>
        <xdr:cNvCxnSpPr/>
      </xdr:nvCxnSpPr>
      <xdr:spPr>
        <a:xfrm>
          <a:off x="3797300" y="13039049"/>
          <a:ext cx="838200" cy="106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67063</xdr:rowOff>
    </xdr:from>
    <xdr:ext cx="469744" cy="259045"/>
    <xdr:sp macro="" textlink="">
      <xdr:nvSpPr>
        <xdr:cNvPr id="177" name="維持補修費平均値テキスト"/>
        <xdr:cNvSpPr txBox="1"/>
      </xdr:nvSpPr>
      <xdr:spPr>
        <a:xfrm>
          <a:off x="4686300" y="129258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4,239</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44186</xdr:rowOff>
    </xdr:from>
    <xdr:to>
      <xdr:col>6</xdr:col>
      <xdr:colOff>561975</xdr:colOff>
      <xdr:row>76</xdr:row>
      <xdr:rowOff>145786</xdr:rowOff>
    </xdr:to>
    <xdr:sp macro="" textlink="">
      <xdr:nvSpPr>
        <xdr:cNvPr id="178" name="フローチャート : 判断 177"/>
        <xdr:cNvSpPr/>
      </xdr:nvSpPr>
      <xdr:spPr>
        <a:xfrm>
          <a:off x="4584700" y="1307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8849</xdr:rowOff>
    </xdr:from>
    <xdr:to>
      <xdr:col>5</xdr:col>
      <xdr:colOff>358775</xdr:colOff>
      <xdr:row>76</xdr:row>
      <xdr:rowOff>56581</xdr:rowOff>
    </xdr:to>
    <xdr:cxnSp macro="">
      <xdr:nvCxnSpPr>
        <xdr:cNvPr id="179" name="直線コネクタ 178"/>
        <xdr:cNvCxnSpPr/>
      </xdr:nvCxnSpPr>
      <xdr:spPr>
        <a:xfrm flipV="1">
          <a:off x="2908300" y="13039049"/>
          <a:ext cx="889000" cy="47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31201</xdr:rowOff>
    </xdr:from>
    <xdr:to>
      <xdr:col>5</xdr:col>
      <xdr:colOff>409575</xdr:colOff>
      <xdr:row>76</xdr:row>
      <xdr:rowOff>132801</xdr:rowOff>
    </xdr:to>
    <xdr:sp macro="" textlink="">
      <xdr:nvSpPr>
        <xdr:cNvPr id="180" name="フローチャート : 判断 179"/>
        <xdr:cNvSpPr/>
      </xdr:nvSpPr>
      <xdr:spPr>
        <a:xfrm>
          <a:off x="3746500" y="13061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123928</xdr:rowOff>
    </xdr:from>
    <xdr:ext cx="469744" cy="259045"/>
    <xdr:sp macro="" textlink="">
      <xdr:nvSpPr>
        <xdr:cNvPr id="181" name="テキスト ボックス 180"/>
        <xdr:cNvSpPr txBox="1"/>
      </xdr:nvSpPr>
      <xdr:spPr>
        <a:xfrm>
          <a:off x="3562427" y="13154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4,381</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35092</xdr:rowOff>
    </xdr:from>
    <xdr:to>
      <xdr:col>4</xdr:col>
      <xdr:colOff>155575</xdr:colOff>
      <xdr:row>76</xdr:row>
      <xdr:rowOff>56581</xdr:rowOff>
    </xdr:to>
    <xdr:cxnSp macro="">
      <xdr:nvCxnSpPr>
        <xdr:cNvPr id="182" name="直線コネクタ 181"/>
        <xdr:cNvCxnSpPr/>
      </xdr:nvCxnSpPr>
      <xdr:spPr>
        <a:xfrm>
          <a:off x="2019300" y="13065292"/>
          <a:ext cx="889000" cy="21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54428</xdr:rowOff>
    </xdr:from>
    <xdr:to>
      <xdr:col>4</xdr:col>
      <xdr:colOff>206375</xdr:colOff>
      <xdr:row>76</xdr:row>
      <xdr:rowOff>156028</xdr:rowOff>
    </xdr:to>
    <xdr:sp macro="" textlink="">
      <xdr:nvSpPr>
        <xdr:cNvPr id="183" name="フローチャート : 判断 182"/>
        <xdr:cNvSpPr/>
      </xdr:nvSpPr>
      <xdr:spPr>
        <a:xfrm>
          <a:off x="2857500" y="1308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147155</xdr:rowOff>
    </xdr:from>
    <xdr:ext cx="469744" cy="259045"/>
    <xdr:sp macro="" textlink="">
      <xdr:nvSpPr>
        <xdr:cNvPr id="184" name="テキスト ボックス 183"/>
        <xdr:cNvSpPr txBox="1"/>
      </xdr:nvSpPr>
      <xdr:spPr>
        <a:xfrm>
          <a:off x="2673427" y="13177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4,127</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3911</xdr:rowOff>
    </xdr:from>
    <xdr:to>
      <xdr:col>2</xdr:col>
      <xdr:colOff>638175</xdr:colOff>
      <xdr:row>76</xdr:row>
      <xdr:rowOff>35092</xdr:rowOff>
    </xdr:to>
    <xdr:cxnSp macro="">
      <xdr:nvCxnSpPr>
        <xdr:cNvPr id="185" name="直線コネクタ 184"/>
        <xdr:cNvCxnSpPr/>
      </xdr:nvCxnSpPr>
      <xdr:spPr>
        <a:xfrm>
          <a:off x="1130300" y="13034111"/>
          <a:ext cx="889000" cy="31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54611</xdr:rowOff>
    </xdr:from>
    <xdr:to>
      <xdr:col>3</xdr:col>
      <xdr:colOff>3175</xdr:colOff>
      <xdr:row>76</xdr:row>
      <xdr:rowOff>156211</xdr:rowOff>
    </xdr:to>
    <xdr:sp macro="" textlink="">
      <xdr:nvSpPr>
        <xdr:cNvPr id="186" name="フローチャート : 判断 185"/>
        <xdr:cNvSpPr/>
      </xdr:nvSpPr>
      <xdr:spPr>
        <a:xfrm>
          <a:off x="1968500" y="1308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147338</xdr:rowOff>
    </xdr:from>
    <xdr:ext cx="469744" cy="259045"/>
    <xdr:sp macro="" textlink="">
      <xdr:nvSpPr>
        <xdr:cNvPr id="187" name="テキスト ボックス 186"/>
        <xdr:cNvSpPr txBox="1"/>
      </xdr:nvSpPr>
      <xdr:spPr>
        <a:xfrm>
          <a:off x="1784427" y="1317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4,125</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29829</xdr:rowOff>
    </xdr:from>
    <xdr:to>
      <xdr:col>1</xdr:col>
      <xdr:colOff>485775</xdr:colOff>
      <xdr:row>76</xdr:row>
      <xdr:rowOff>131429</xdr:rowOff>
    </xdr:to>
    <xdr:sp macro="" textlink="">
      <xdr:nvSpPr>
        <xdr:cNvPr id="188" name="フローチャート : 判断 187"/>
        <xdr:cNvSpPr/>
      </xdr:nvSpPr>
      <xdr:spPr>
        <a:xfrm>
          <a:off x="1079500" y="13060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122556</xdr:rowOff>
    </xdr:from>
    <xdr:ext cx="469744" cy="259045"/>
    <xdr:sp macro="" textlink="">
      <xdr:nvSpPr>
        <xdr:cNvPr id="189" name="テキスト ボックス 188"/>
        <xdr:cNvSpPr txBox="1"/>
      </xdr:nvSpPr>
      <xdr:spPr>
        <a:xfrm>
          <a:off x="895427" y="13152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64120</xdr:rowOff>
    </xdr:from>
    <xdr:to>
      <xdr:col>6</xdr:col>
      <xdr:colOff>561975</xdr:colOff>
      <xdr:row>76</xdr:row>
      <xdr:rowOff>165720</xdr:rowOff>
    </xdr:to>
    <xdr:sp macro="" textlink="">
      <xdr:nvSpPr>
        <xdr:cNvPr id="195" name="円/楕円 194"/>
        <xdr:cNvSpPr/>
      </xdr:nvSpPr>
      <xdr:spPr>
        <a:xfrm>
          <a:off x="4584700" y="1309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42547</xdr:rowOff>
    </xdr:from>
    <xdr:ext cx="469744" cy="259045"/>
    <xdr:sp macro="" textlink="">
      <xdr:nvSpPr>
        <xdr:cNvPr id="196" name="維持補修費該当値テキスト"/>
        <xdr:cNvSpPr txBox="1"/>
      </xdr:nvSpPr>
      <xdr:spPr>
        <a:xfrm>
          <a:off x="4686300" y="13072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4,021</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129499</xdr:rowOff>
    </xdr:from>
    <xdr:to>
      <xdr:col>5</xdr:col>
      <xdr:colOff>409575</xdr:colOff>
      <xdr:row>76</xdr:row>
      <xdr:rowOff>59649</xdr:rowOff>
    </xdr:to>
    <xdr:sp macro="" textlink="">
      <xdr:nvSpPr>
        <xdr:cNvPr id="197" name="円/楕円 196"/>
        <xdr:cNvSpPr/>
      </xdr:nvSpPr>
      <xdr:spPr>
        <a:xfrm>
          <a:off x="3746500" y="1298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74</xdr:row>
      <xdr:rowOff>76176</xdr:rowOff>
    </xdr:from>
    <xdr:ext cx="469744" cy="259045"/>
    <xdr:sp macro="" textlink="">
      <xdr:nvSpPr>
        <xdr:cNvPr id="198" name="テキスト ボックス 197"/>
        <xdr:cNvSpPr txBox="1"/>
      </xdr:nvSpPr>
      <xdr:spPr>
        <a:xfrm>
          <a:off x="3562427" y="12763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5,181</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5781</xdr:rowOff>
    </xdr:from>
    <xdr:to>
      <xdr:col>4</xdr:col>
      <xdr:colOff>206375</xdr:colOff>
      <xdr:row>76</xdr:row>
      <xdr:rowOff>107381</xdr:rowOff>
    </xdr:to>
    <xdr:sp macro="" textlink="">
      <xdr:nvSpPr>
        <xdr:cNvPr id="199" name="円/楕円 198"/>
        <xdr:cNvSpPr/>
      </xdr:nvSpPr>
      <xdr:spPr>
        <a:xfrm>
          <a:off x="2857500" y="13035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74</xdr:row>
      <xdr:rowOff>123908</xdr:rowOff>
    </xdr:from>
    <xdr:ext cx="469744" cy="259045"/>
    <xdr:sp macro="" textlink="">
      <xdr:nvSpPr>
        <xdr:cNvPr id="200" name="テキスト ボックス 199"/>
        <xdr:cNvSpPr txBox="1"/>
      </xdr:nvSpPr>
      <xdr:spPr>
        <a:xfrm>
          <a:off x="2673427" y="12811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4,659</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155742</xdr:rowOff>
    </xdr:from>
    <xdr:to>
      <xdr:col>3</xdr:col>
      <xdr:colOff>3175</xdr:colOff>
      <xdr:row>76</xdr:row>
      <xdr:rowOff>85892</xdr:rowOff>
    </xdr:to>
    <xdr:sp macro="" textlink="">
      <xdr:nvSpPr>
        <xdr:cNvPr id="201" name="円/楕円 200"/>
        <xdr:cNvSpPr/>
      </xdr:nvSpPr>
      <xdr:spPr>
        <a:xfrm>
          <a:off x="1968500" y="1301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74</xdr:row>
      <xdr:rowOff>102419</xdr:rowOff>
    </xdr:from>
    <xdr:ext cx="469744" cy="259045"/>
    <xdr:sp macro="" textlink="">
      <xdr:nvSpPr>
        <xdr:cNvPr id="202" name="テキスト ボックス 201"/>
        <xdr:cNvSpPr txBox="1"/>
      </xdr:nvSpPr>
      <xdr:spPr>
        <a:xfrm>
          <a:off x="1784427" y="12789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4,894</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124561</xdr:rowOff>
    </xdr:from>
    <xdr:to>
      <xdr:col>1</xdr:col>
      <xdr:colOff>485775</xdr:colOff>
      <xdr:row>76</xdr:row>
      <xdr:rowOff>54711</xdr:rowOff>
    </xdr:to>
    <xdr:sp macro="" textlink="">
      <xdr:nvSpPr>
        <xdr:cNvPr id="203" name="円/楕円 202"/>
        <xdr:cNvSpPr/>
      </xdr:nvSpPr>
      <xdr:spPr>
        <a:xfrm>
          <a:off x="1079500" y="12983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74</xdr:row>
      <xdr:rowOff>71238</xdr:rowOff>
    </xdr:from>
    <xdr:ext cx="469744" cy="259045"/>
    <xdr:sp macro="" textlink="">
      <xdr:nvSpPr>
        <xdr:cNvPr id="204" name="テキスト ボックス 203"/>
        <xdr:cNvSpPr txBox="1"/>
      </xdr:nvSpPr>
      <xdr:spPr>
        <a:xfrm>
          <a:off x="895427" y="12758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5,235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98,322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216" name="直線コネクタ 215"/>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217" name="テキスト ボックス 216"/>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8" name="直線コネクタ 217"/>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219" name="テキスト ボックス 218"/>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20" name="直線コネクタ 219"/>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1" name="テキスト ボックス 220"/>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2" name="直線コネクタ 221"/>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17445</xdr:rowOff>
    </xdr:from>
    <xdr:to>
      <xdr:col>6</xdr:col>
      <xdr:colOff>510540</xdr:colOff>
      <xdr:row>98</xdr:row>
      <xdr:rowOff>81429</xdr:rowOff>
    </xdr:to>
    <xdr:cxnSp macro="">
      <xdr:nvCxnSpPr>
        <xdr:cNvPr id="227" name="直線コネクタ 226"/>
        <xdr:cNvCxnSpPr/>
      </xdr:nvCxnSpPr>
      <xdr:spPr>
        <a:xfrm flipV="1">
          <a:off x="4633595" y="15447945"/>
          <a:ext cx="1270" cy="1435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85256</xdr:rowOff>
    </xdr:from>
    <xdr:ext cx="534377" cy="259045"/>
    <xdr:sp macro="" textlink="">
      <xdr:nvSpPr>
        <xdr:cNvPr id="228" name="扶助費最小値テキスト"/>
        <xdr:cNvSpPr txBox="1"/>
      </xdr:nvSpPr>
      <xdr:spPr>
        <a:xfrm>
          <a:off x="4686300" y="16887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62,549</a:t>
          </a:r>
          <a:endParaRPr kumimoji="1" lang="ja-JP" altLang="en-US" sz="1000" b="1">
            <a:latin typeface="ＭＳ Ｐゴシック"/>
          </a:endParaRPr>
        </a:p>
      </xdr:txBody>
    </xdr:sp>
    <xdr:clientData/>
  </xdr:oneCellAnchor>
  <xdr:twoCellAnchor>
    <xdr:from>
      <xdr:col>6</xdr:col>
      <xdr:colOff>422275</xdr:colOff>
      <xdr:row>98</xdr:row>
      <xdr:rowOff>81429</xdr:rowOff>
    </xdr:from>
    <xdr:to>
      <xdr:col>6</xdr:col>
      <xdr:colOff>600075</xdr:colOff>
      <xdr:row>98</xdr:row>
      <xdr:rowOff>81429</xdr:rowOff>
    </xdr:to>
    <xdr:cxnSp macro="">
      <xdr:nvCxnSpPr>
        <xdr:cNvPr id="229" name="直線コネクタ 228"/>
        <xdr:cNvCxnSpPr/>
      </xdr:nvCxnSpPr>
      <xdr:spPr>
        <a:xfrm>
          <a:off x="4546600" y="16883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135572</xdr:rowOff>
    </xdr:from>
    <xdr:ext cx="599010" cy="259045"/>
    <xdr:sp macro="" textlink="">
      <xdr:nvSpPr>
        <xdr:cNvPr id="230" name="扶助費最大値テキスト"/>
        <xdr:cNvSpPr txBox="1"/>
      </xdr:nvSpPr>
      <xdr:spPr>
        <a:xfrm>
          <a:off x="4686300" y="15223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125,348</a:t>
          </a:r>
          <a:endParaRPr kumimoji="1" lang="ja-JP" altLang="en-US" sz="1000" b="1">
            <a:latin typeface="ＭＳ Ｐゴシック"/>
          </a:endParaRPr>
        </a:p>
      </xdr:txBody>
    </xdr:sp>
    <xdr:clientData/>
  </xdr:oneCellAnchor>
  <xdr:twoCellAnchor>
    <xdr:from>
      <xdr:col>6</xdr:col>
      <xdr:colOff>422275</xdr:colOff>
      <xdr:row>90</xdr:row>
      <xdr:rowOff>17445</xdr:rowOff>
    </xdr:from>
    <xdr:to>
      <xdr:col>6</xdr:col>
      <xdr:colOff>600075</xdr:colOff>
      <xdr:row>90</xdr:row>
      <xdr:rowOff>17445</xdr:rowOff>
    </xdr:to>
    <xdr:cxnSp macro="">
      <xdr:nvCxnSpPr>
        <xdr:cNvPr id="231" name="直線コネクタ 230"/>
        <xdr:cNvCxnSpPr/>
      </xdr:nvCxnSpPr>
      <xdr:spPr>
        <a:xfrm>
          <a:off x="4546600" y="15447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167658</xdr:rowOff>
    </xdr:from>
    <xdr:to>
      <xdr:col>6</xdr:col>
      <xdr:colOff>511175</xdr:colOff>
      <xdr:row>95</xdr:row>
      <xdr:rowOff>128019</xdr:rowOff>
    </xdr:to>
    <xdr:cxnSp macro="">
      <xdr:nvCxnSpPr>
        <xdr:cNvPr id="232" name="直線コネクタ 231"/>
        <xdr:cNvCxnSpPr/>
      </xdr:nvCxnSpPr>
      <xdr:spPr>
        <a:xfrm flipV="1">
          <a:off x="3797300" y="16283958"/>
          <a:ext cx="838200" cy="13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123243</xdr:rowOff>
    </xdr:from>
    <xdr:ext cx="534377" cy="259045"/>
    <xdr:sp macro="" textlink="">
      <xdr:nvSpPr>
        <xdr:cNvPr id="233" name="扶助費平均値テキスト"/>
        <xdr:cNvSpPr txBox="1"/>
      </xdr:nvSpPr>
      <xdr:spPr>
        <a:xfrm>
          <a:off x="4686300" y="16239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87,554</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144816</xdr:rowOff>
    </xdr:from>
    <xdr:to>
      <xdr:col>6</xdr:col>
      <xdr:colOff>561975</xdr:colOff>
      <xdr:row>95</xdr:row>
      <xdr:rowOff>74966</xdr:rowOff>
    </xdr:to>
    <xdr:sp macro="" textlink="">
      <xdr:nvSpPr>
        <xdr:cNvPr id="234" name="フローチャート : 判断 233"/>
        <xdr:cNvSpPr/>
      </xdr:nvSpPr>
      <xdr:spPr>
        <a:xfrm>
          <a:off x="4584700" y="1626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128019</xdr:rowOff>
    </xdr:from>
    <xdr:to>
      <xdr:col>5</xdr:col>
      <xdr:colOff>358775</xdr:colOff>
      <xdr:row>96</xdr:row>
      <xdr:rowOff>87281</xdr:rowOff>
    </xdr:to>
    <xdr:cxnSp macro="">
      <xdr:nvCxnSpPr>
        <xdr:cNvPr id="235" name="直線コネクタ 234"/>
        <xdr:cNvCxnSpPr/>
      </xdr:nvCxnSpPr>
      <xdr:spPr>
        <a:xfrm flipV="1">
          <a:off x="2908300" y="16415769"/>
          <a:ext cx="889000" cy="130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51730</xdr:rowOff>
    </xdr:from>
    <xdr:to>
      <xdr:col>5</xdr:col>
      <xdr:colOff>409575</xdr:colOff>
      <xdr:row>95</xdr:row>
      <xdr:rowOff>153330</xdr:rowOff>
    </xdr:to>
    <xdr:sp macro="" textlink="">
      <xdr:nvSpPr>
        <xdr:cNvPr id="236" name="フローチャート : 判断 235"/>
        <xdr:cNvSpPr/>
      </xdr:nvSpPr>
      <xdr:spPr>
        <a:xfrm>
          <a:off x="3746500" y="1633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169857</xdr:rowOff>
    </xdr:from>
    <xdr:ext cx="534377" cy="259045"/>
    <xdr:sp macro="" textlink="">
      <xdr:nvSpPr>
        <xdr:cNvPr id="237" name="テキスト ボックス 236"/>
        <xdr:cNvSpPr txBox="1"/>
      </xdr:nvSpPr>
      <xdr:spPr>
        <a:xfrm>
          <a:off x="3530111" y="16114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84,126</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87281</xdr:rowOff>
    </xdr:from>
    <xdr:to>
      <xdr:col>4</xdr:col>
      <xdr:colOff>155575</xdr:colOff>
      <xdr:row>96</xdr:row>
      <xdr:rowOff>118211</xdr:rowOff>
    </xdr:to>
    <xdr:cxnSp macro="">
      <xdr:nvCxnSpPr>
        <xdr:cNvPr id="238" name="直線コネクタ 237"/>
        <xdr:cNvCxnSpPr/>
      </xdr:nvCxnSpPr>
      <xdr:spPr>
        <a:xfrm flipV="1">
          <a:off x="2019300" y="16546481"/>
          <a:ext cx="889000" cy="30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168041</xdr:rowOff>
    </xdr:from>
    <xdr:to>
      <xdr:col>4</xdr:col>
      <xdr:colOff>206375</xdr:colOff>
      <xdr:row>96</xdr:row>
      <xdr:rowOff>98191</xdr:rowOff>
    </xdr:to>
    <xdr:sp macro="" textlink="">
      <xdr:nvSpPr>
        <xdr:cNvPr id="239" name="フローチャート : 判断 238"/>
        <xdr:cNvSpPr/>
      </xdr:nvSpPr>
      <xdr:spPr>
        <a:xfrm>
          <a:off x="2857500" y="16455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114718</xdr:rowOff>
    </xdr:from>
    <xdr:ext cx="534377" cy="259045"/>
    <xdr:sp macro="" textlink="">
      <xdr:nvSpPr>
        <xdr:cNvPr id="240" name="テキスト ボックス 239"/>
        <xdr:cNvSpPr txBox="1"/>
      </xdr:nvSpPr>
      <xdr:spPr>
        <a:xfrm>
          <a:off x="2641111" y="16231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79,038</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79989</xdr:rowOff>
    </xdr:from>
    <xdr:to>
      <xdr:col>2</xdr:col>
      <xdr:colOff>638175</xdr:colOff>
      <xdr:row>96</xdr:row>
      <xdr:rowOff>118211</xdr:rowOff>
    </xdr:to>
    <xdr:cxnSp macro="">
      <xdr:nvCxnSpPr>
        <xdr:cNvPr id="241" name="直線コネクタ 240"/>
        <xdr:cNvCxnSpPr/>
      </xdr:nvCxnSpPr>
      <xdr:spPr>
        <a:xfrm>
          <a:off x="1130300" y="16539189"/>
          <a:ext cx="889000" cy="38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33350</xdr:rowOff>
    </xdr:from>
    <xdr:to>
      <xdr:col>3</xdr:col>
      <xdr:colOff>3175</xdr:colOff>
      <xdr:row>96</xdr:row>
      <xdr:rowOff>134950</xdr:rowOff>
    </xdr:to>
    <xdr:sp macro="" textlink="">
      <xdr:nvSpPr>
        <xdr:cNvPr id="242" name="フローチャート : 判断 241"/>
        <xdr:cNvSpPr/>
      </xdr:nvSpPr>
      <xdr:spPr>
        <a:xfrm>
          <a:off x="1968500" y="1649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151477</xdr:rowOff>
    </xdr:from>
    <xdr:ext cx="534377" cy="259045"/>
    <xdr:sp macro="" textlink="">
      <xdr:nvSpPr>
        <xdr:cNvPr id="243" name="テキスト ボックス 242"/>
        <xdr:cNvSpPr txBox="1"/>
      </xdr:nvSpPr>
      <xdr:spPr>
        <a:xfrm>
          <a:off x="1752111" y="16267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77,430</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31133</xdr:rowOff>
    </xdr:from>
    <xdr:to>
      <xdr:col>1</xdr:col>
      <xdr:colOff>485775</xdr:colOff>
      <xdr:row>96</xdr:row>
      <xdr:rowOff>132733</xdr:rowOff>
    </xdr:to>
    <xdr:sp macro="" textlink="">
      <xdr:nvSpPr>
        <xdr:cNvPr id="244" name="フローチャート : 判断 243"/>
        <xdr:cNvSpPr/>
      </xdr:nvSpPr>
      <xdr:spPr>
        <a:xfrm>
          <a:off x="1079500" y="16490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123860</xdr:rowOff>
    </xdr:from>
    <xdr:ext cx="534377" cy="259045"/>
    <xdr:sp macro="" textlink="">
      <xdr:nvSpPr>
        <xdr:cNvPr id="245" name="テキスト ボックス 244"/>
        <xdr:cNvSpPr txBox="1"/>
      </xdr:nvSpPr>
      <xdr:spPr>
        <a:xfrm>
          <a:off x="863111" y="16583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77,527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116858</xdr:rowOff>
    </xdr:from>
    <xdr:to>
      <xdr:col>6</xdr:col>
      <xdr:colOff>561975</xdr:colOff>
      <xdr:row>95</xdr:row>
      <xdr:rowOff>47008</xdr:rowOff>
    </xdr:to>
    <xdr:sp macro="" textlink="">
      <xdr:nvSpPr>
        <xdr:cNvPr id="251" name="円/楕円 250"/>
        <xdr:cNvSpPr/>
      </xdr:nvSpPr>
      <xdr:spPr>
        <a:xfrm>
          <a:off x="4584700" y="16233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139735</xdr:rowOff>
    </xdr:from>
    <xdr:ext cx="534377" cy="259045"/>
    <xdr:sp macro="" textlink="">
      <xdr:nvSpPr>
        <xdr:cNvPr id="252" name="扶助費該当値テキスト"/>
        <xdr:cNvSpPr txBox="1"/>
      </xdr:nvSpPr>
      <xdr:spPr>
        <a:xfrm>
          <a:off x="4686300" y="16084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88,777</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77219</xdr:rowOff>
    </xdr:from>
    <xdr:to>
      <xdr:col>5</xdr:col>
      <xdr:colOff>409575</xdr:colOff>
      <xdr:row>96</xdr:row>
      <xdr:rowOff>7369</xdr:rowOff>
    </xdr:to>
    <xdr:sp macro="" textlink="">
      <xdr:nvSpPr>
        <xdr:cNvPr id="253" name="円/楕円 252"/>
        <xdr:cNvSpPr/>
      </xdr:nvSpPr>
      <xdr:spPr>
        <a:xfrm>
          <a:off x="3746500" y="16364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169946</xdr:rowOff>
    </xdr:from>
    <xdr:ext cx="534377" cy="259045"/>
    <xdr:sp macro="" textlink="">
      <xdr:nvSpPr>
        <xdr:cNvPr id="254" name="テキスト ボックス 253"/>
        <xdr:cNvSpPr txBox="1"/>
      </xdr:nvSpPr>
      <xdr:spPr>
        <a:xfrm>
          <a:off x="3530111" y="16457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83,011</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36481</xdr:rowOff>
    </xdr:from>
    <xdr:to>
      <xdr:col>4</xdr:col>
      <xdr:colOff>206375</xdr:colOff>
      <xdr:row>96</xdr:row>
      <xdr:rowOff>138081</xdr:rowOff>
    </xdr:to>
    <xdr:sp macro="" textlink="">
      <xdr:nvSpPr>
        <xdr:cNvPr id="255" name="円/楕円 254"/>
        <xdr:cNvSpPr/>
      </xdr:nvSpPr>
      <xdr:spPr>
        <a:xfrm>
          <a:off x="2857500" y="16495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129208</xdr:rowOff>
    </xdr:from>
    <xdr:ext cx="534377" cy="259045"/>
    <xdr:sp macro="" textlink="">
      <xdr:nvSpPr>
        <xdr:cNvPr id="256" name="テキスト ボックス 255"/>
        <xdr:cNvSpPr txBox="1"/>
      </xdr:nvSpPr>
      <xdr:spPr>
        <a:xfrm>
          <a:off x="2641111" y="16588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77,293</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67411</xdr:rowOff>
    </xdr:from>
    <xdr:to>
      <xdr:col>3</xdr:col>
      <xdr:colOff>3175</xdr:colOff>
      <xdr:row>96</xdr:row>
      <xdr:rowOff>169011</xdr:rowOff>
    </xdr:to>
    <xdr:sp macro="" textlink="">
      <xdr:nvSpPr>
        <xdr:cNvPr id="257" name="円/楕円 256"/>
        <xdr:cNvSpPr/>
      </xdr:nvSpPr>
      <xdr:spPr>
        <a:xfrm>
          <a:off x="1968500" y="16526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160138</xdr:rowOff>
    </xdr:from>
    <xdr:ext cx="534377" cy="259045"/>
    <xdr:sp macro="" textlink="">
      <xdr:nvSpPr>
        <xdr:cNvPr id="258" name="テキスト ボックス 257"/>
        <xdr:cNvSpPr txBox="1"/>
      </xdr:nvSpPr>
      <xdr:spPr>
        <a:xfrm>
          <a:off x="1752111" y="16619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75,940</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29189</xdr:rowOff>
    </xdr:from>
    <xdr:to>
      <xdr:col>1</xdr:col>
      <xdr:colOff>485775</xdr:colOff>
      <xdr:row>96</xdr:row>
      <xdr:rowOff>130789</xdr:rowOff>
    </xdr:to>
    <xdr:sp macro="" textlink="">
      <xdr:nvSpPr>
        <xdr:cNvPr id="259" name="円/楕円 258"/>
        <xdr:cNvSpPr/>
      </xdr:nvSpPr>
      <xdr:spPr>
        <a:xfrm>
          <a:off x="1079500" y="16488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147316</xdr:rowOff>
    </xdr:from>
    <xdr:ext cx="534377" cy="259045"/>
    <xdr:sp macro="" textlink="">
      <xdr:nvSpPr>
        <xdr:cNvPr id="260" name="テキスト ボックス 259"/>
        <xdr:cNvSpPr txBox="1"/>
      </xdr:nvSpPr>
      <xdr:spPr>
        <a:xfrm>
          <a:off x="863111" y="16263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77,612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30,794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4" name="テキスト ボックス 273"/>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6" name="テキスト ボックス 275"/>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8" name="テキスト ボックス 277"/>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0" name="テキスト ボックス 279"/>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2" name="テキスト ボックス 28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34487</xdr:rowOff>
    </xdr:from>
    <xdr:to>
      <xdr:col>15</xdr:col>
      <xdr:colOff>180340</xdr:colOff>
      <xdr:row>37</xdr:row>
      <xdr:rowOff>143186</xdr:rowOff>
    </xdr:to>
    <xdr:cxnSp macro="">
      <xdr:nvCxnSpPr>
        <xdr:cNvPr id="284" name="直線コネクタ 283"/>
        <xdr:cNvCxnSpPr/>
      </xdr:nvCxnSpPr>
      <xdr:spPr>
        <a:xfrm flipV="1">
          <a:off x="10475595" y="5349437"/>
          <a:ext cx="1270" cy="11373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147013</xdr:rowOff>
    </xdr:from>
    <xdr:ext cx="534377" cy="259045"/>
    <xdr:sp macro="" textlink="">
      <xdr:nvSpPr>
        <xdr:cNvPr id="285" name="補助費等最小値テキスト"/>
        <xdr:cNvSpPr txBox="1"/>
      </xdr:nvSpPr>
      <xdr:spPr>
        <a:xfrm>
          <a:off x="10528300" y="6490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12,817</a:t>
          </a:r>
          <a:endParaRPr kumimoji="1" lang="ja-JP" altLang="en-US" sz="1000" b="1">
            <a:latin typeface="ＭＳ Ｐゴシック"/>
          </a:endParaRPr>
        </a:p>
      </xdr:txBody>
    </xdr:sp>
    <xdr:clientData/>
  </xdr:oneCellAnchor>
  <xdr:twoCellAnchor>
    <xdr:from>
      <xdr:col>15</xdr:col>
      <xdr:colOff>92075</xdr:colOff>
      <xdr:row>37</xdr:row>
      <xdr:rowOff>143186</xdr:rowOff>
    </xdr:from>
    <xdr:to>
      <xdr:col>15</xdr:col>
      <xdr:colOff>269875</xdr:colOff>
      <xdr:row>37</xdr:row>
      <xdr:rowOff>143186</xdr:rowOff>
    </xdr:to>
    <xdr:cxnSp macro="">
      <xdr:nvCxnSpPr>
        <xdr:cNvPr id="286" name="直線コネクタ 285"/>
        <xdr:cNvCxnSpPr/>
      </xdr:nvCxnSpPr>
      <xdr:spPr>
        <a:xfrm>
          <a:off x="10388600" y="6486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152614</xdr:rowOff>
    </xdr:from>
    <xdr:ext cx="534377" cy="259045"/>
    <xdr:sp macro="" textlink="">
      <xdr:nvSpPr>
        <xdr:cNvPr id="287" name="補助費等最大値テキスト"/>
        <xdr:cNvSpPr txBox="1"/>
      </xdr:nvSpPr>
      <xdr:spPr>
        <a:xfrm>
          <a:off x="10528300" y="5124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72,523</a:t>
          </a:r>
          <a:endParaRPr kumimoji="1" lang="ja-JP" altLang="en-US" sz="1000" b="1">
            <a:latin typeface="ＭＳ Ｐゴシック"/>
          </a:endParaRPr>
        </a:p>
      </xdr:txBody>
    </xdr:sp>
    <xdr:clientData/>
  </xdr:oneCellAnchor>
  <xdr:twoCellAnchor>
    <xdr:from>
      <xdr:col>15</xdr:col>
      <xdr:colOff>92075</xdr:colOff>
      <xdr:row>31</xdr:row>
      <xdr:rowOff>34487</xdr:rowOff>
    </xdr:from>
    <xdr:to>
      <xdr:col>15</xdr:col>
      <xdr:colOff>269875</xdr:colOff>
      <xdr:row>31</xdr:row>
      <xdr:rowOff>34487</xdr:rowOff>
    </xdr:to>
    <xdr:cxnSp macro="">
      <xdr:nvCxnSpPr>
        <xdr:cNvPr id="288" name="直線コネクタ 287"/>
        <xdr:cNvCxnSpPr/>
      </xdr:nvCxnSpPr>
      <xdr:spPr>
        <a:xfrm>
          <a:off x="10388600" y="5349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15265</xdr:rowOff>
    </xdr:from>
    <xdr:to>
      <xdr:col>15</xdr:col>
      <xdr:colOff>180975</xdr:colOff>
      <xdr:row>37</xdr:row>
      <xdr:rowOff>35268</xdr:rowOff>
    </xdr:to>
    <xdr:cxnSp macro="">
      <xdr:nvCxnSpPr>
        <xdr:cNvPr id="289" name="直線コネクタ 288"/>
        <xdr:cNvCxnSpPr/>
      </xdr:nvCxnSpPr>
      <xdr:spPr>
        <a:xfrm>
          <a:off x="9639300" y="6358915"/>
          <a:ext cx="838200" cy="2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114406</xdr:rowOff>
    </xdr:from>
    <xdr:ext cx="534377" cy="259045"/>
    <xdr:sp macro="" textlink="">
      <xdr:nvSpPr>
        <xdr:cNvPr id="290" name="補助費等平均値テキスト"/>
        <xdr:cNvSpPr txBox="1"/>
      </xdr:nvSpPr>
      <xdr:spPr>
        <a:xfrm>
          <a:off x="10528300" y="59437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30,862</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91529</xdr:rowOff>
    </xdr:from>
    <xdr:to>
      <xdr:col>15</xdr:col>
      <xdr:colOff>231775</xdr:colOff>
      <xdr:row>36</xdr:row>
      <xdr:rowOff>21679</xdr:rowOff>
    </xdr:to>
    <xdr:sp macro="" textlink="">
      <xdr:nvSpPr>
        <xdr:cNvPr id="291" name="フローチャート : 判断 290"/>
        <xdr:cNvSpPr/>
      </xdr:nvSpPr>
      <xdr:spPr>
        <a:xfrm>
          <a:off x="10426700" y="6092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15265</xdr:rowOff>
    </xdr:from>
    <xdr:to>
      <xdr:col>14</xdr:col>
      <xdr:colOff>28575</xdr:colOff>
      <xdr:row>37</xdr:row>
      <xdr:rowOff>60299</xdr:rowOff>
    </xdr:to>
    <xdr:cxnSp macro="">
      <xdr:nvCxnSpPr>
        <xdr:cNvPr id="292" name="直線コネクタ 291"/>
        <xdr:cNvCxnSpPr/>
      </xdr:nvCxnSpPr>
      <xdr:spPr>
        <a:xfrm flipV="1">
          <a:off x="8750300" y="6358915"/>
          <a:ext cx="889000" cy="45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140164</xdr:rowOff>
    </xdr:from>
    <xdr:to>
      <xdr:col>14</xdr:col>
      <xdr:colOff>79375</xdr:colOff>
      <xdr:row>36</xdr:row>
      <xdr:rowOff>70314</xdr:rowOff>
    </xdr:to>
    <xdr:sp macro="" textlink="">
      <xdr:nvSpPr>
        <xdr:cNvPr id="293" name="フローチャート : 判断 292"/>
        <xdr:cNvSpPr/>
      </xdr:nvSpPr>
      <xdr:spPr>
        <a:xfrm>
          <a:off x="9588500" y="6140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86841</xdr:rowOff>
    </xdr:from>
    <xdr:ext cx="534377" cy="259045"/>
    <xdr:sp macro="" textlink="">
      <xdr:nvSpPr>
        <xdr:cNvPr id="294" name="テキスト ボックス 293"/>
        <xdr:cNvSpPr txBox="1"/>
      </xdr:nvSpPr>
      <xdr:spPr>
        <a:xfrm>
          <a:off x="9372111" y="5916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28,309</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56547</xdr:rowOff>
    </xdr:from>
    <xdr:to>
      <xdr:col>12</xdr:col>
      <xdr:colOff>511175</xdr:colOff>
      <xdr:row>37</xdr:row>
      <xdr:rowOff>60299</xdr:rowOff>
    </xdr:to>
    <xdr:cxnSp macro="">
      <xdr:nvCxnSpPr>
        <xdr:cNvPr id="295" name="直線コネクタ 294"/>
        <xdr:cNvCxnSpPr/>
      </xdr:nvCxnSpPr>
      <xdr:spPr>
        <a:xfrm>
          <a:off x="7861300" y="6400197"/>
          <a:ext cx="889000" cy="3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98292</xdr:rowOff>
    </xdr:from>
    <xdr:to>
      <xdr:col>12</xdr:col>
      <xdr:colOff>561975</xdr:colOff>
      <xdr:row>36</xdr:row>
      <xdr:rowOff>28442</xdr:rowOff>
    </xdr:to>
    <xdr:sp macro="" textlink="">
      <xdr:nvSpPr>
        <xdr:cNvPr id="296" name="フローチャート : 判断 295"/>
        <xdr:cNvSpPr/>
      </xdr:nvSpPr>
      <xdr:spPr>
        <a:xfrm>
          <a:off x="8699500" y="6099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44969</xdr:rowOff>
    </xdr:from>
    <xdr:ext cx="534377" cy="259045"/>
    <xdr:sp macro="" textlink="">
      <xdr:nvSpPr>
        <xdr:cNvPr id="297" name="テキスト ボックス 296"/>
        <xdr:cNvSpPr txBox="1"/>
      </xdr:nvSpPr>
      <xdr:spPr>
        <a:xfrm>
          <a:off x="8483111" y="5874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30,507</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56547</xdr:rowOff>
    </xdr:from>
    <xdr:to>
      <xdr:col>11</xdr:col>
      <xdr:colOff>307975</xdr:colOff>
      <xdr:row>37</xdr:row>
      <xdr:rowOff>63614</xdr:rowOff>
    </xdr:to>
    <xdr:cxnSp macro="">
      <xdr:nvCxnSpPr>
        <xdr:cNvPr id="298" name="直線コネクタ 297"/>
        <xdr:cNvCxnSpPr/>
      </xdr:nvCxnSpPr>
      <xdr:spPr>
        <a:xfrm flipV="1">
          <a:off x="6972300" y="6400197"/>
          <a:ext cx="889000" cy="7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158814</xdr:rowOff>
    </xdr:from>
    <xdr:to>
      <xdr:col>11</xdr:col>
      <xdr:colOff>358775</xdr:colOff>
      <xdr:row>36</xdr:row>
      <xdr:rowOff>88964</xdr:rowOff>
    </xdr:to>
    <xdr:sp macro="" textlink="">
      <xdr:nvSpPr>
        <xdr:cNvPr id="299" name="フローチャート : 判断 298"/>
        <xdr:cNvSpPr/>
      </xdr:nvSpPr>
      <xdr:spPr>
        <a:xfrm>
          <a:off x="7810500" y="6159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105491</xdr:rowOff>
    </xdr:from>
    <xdr:ext cx="534377" cy="259045"/>
    <xdr:sp macro="" textlink="">
      <xdr:nvSpPr>
        <xdr:cNvPr id="300" name="テキスト ボックス 299"/>
        <xdr:cNvSpPr txBox="1"/>
      </xdr:nvSpPr>
      <xdr:spPr>
        <a:xfrm>
          <a:off x="7594111" y="5934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27,330</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31921</xdr:rowOff>
    </xdr:from>
    <xdr:to>
      <xdr:col>10</xdr:col>
      <xdr:colOff>155575</xdr:colOff>
      <xdr:row>36</xdr:row>
      <xdr:rowOff>133521</xdr:rowOff>
    </xdr:to>
    <xdr:sp macro="" textlink="">
      <xdr:nvSpPr>
        <xdr:cNvPr id="301" name="フローチャート : 判断 300"/>
        <xdr:cNvSpPr/>
      </xdr:nvSpPr>
      <xdr:spPr>
        <a:xfrm>
          <a:off x="6921500" y="620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150048</xdr:rowOff>
    </xdr:from>
    <xdr:ext cx="534377" cy="259045"/>
    <xdr:sp macro="" textlink="">
      <xdr:nvSpPr>
        <xdr:cNvPr id="302" name="テキスト ボックス 301"/>
        <xdr:cNvSpPr txBox="1"/>
      </xdr:nvSpPr>
      <xdr:spPr>
        <a:xfrm>
          <a:off x="6705111" y="5979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24,991</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155918</xdr:rowOff>
    </xdr:from>
    <xdr:to>
      <xdr:col>15</xdr:col>
      <xdr:colOff>231775</xdr:colOff>
      <xdr:row>37</xdr:row>
      <xdr:rowOff>86068</xdr:rowOff>
    </xdr:to>
    <xdr:sp macro="" textlink="">
      <xdr:nvSpPr>
        <xdr:cNvPr id="308" name="円/楕円 307"/>
        <xdr:cNvSpPr/>
      </xdr:nvSpPr>
      <xdr:spPr>
        <a:xfrm>
          <a:off x="10426700" y="6328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70845</xdr:rowOff>
    </xdr:from>
    <xdr:ext cx="534377" cy="259045"/>
    <xdr:sp macro="" textlink="">
      <xdr:nvSpPr>
        <xdr:cNvPr id="309" name="補助費等該当値テキスト"/>
        <xdr:cNvSpPr txBox="1"/>
      </xdr:nvSpPr>
      <xdr:spPr>
        <a:xfrm>
          <a:off x="10528300" y="6243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18,482</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135915</xdr:rowOff>
    </xdr:from>
    <xdr:to>
      <xdr:col>14</xdr:col>
      <xdr:colOff>79375</xdr:colOff>
      <xdr:row>37</xdr:row>
      <xdr:rowOff>66065</xdr:rowOff>
    </xdr:to>
    <xdr:sp macro="" textlink="">
      <xdr:nvSpPr>
        <xdr:cNvPr id="310" name="円/楕円 309"/>
        <xdr:cNvSpPr/>
      </xdr:nvSpPr>
      <xdr:spPr>
        <a:xfrm>
          <a:off x="9588500" y="6308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57192</xdr:rowOff>
    </xdr:from>
    <xdr:ext cx="534377" cy="259045"/>
    <xdr:sp macro="" textlink="">
      <xdr:nvSpPr>
        <xdr:cNvPr id="311" name="テキスト ボックス 310"/>
        <xdr:cNvSpPr txBox="1"/>
      </xdr:nvSpPr>
      <xdr:spPr>
        <a:xfrm>
          <a:off x="9372111" y="6400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19,532</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9499</xdr:rowOff>
    </xdr:from>
    <xdr:to>
      <xdr:col>12</xdr:col>
      <xdr:colOff>561975</xdr:colOff>
      <xdr:row>37</xdr:row>
      <xdr:rowOff>111099</xdr:rowOff>
    </xdr:to>
    <xdr:sp macro="" textlink="">
      <xdr:nvSpPr>
        <xdr:cNvPr id="312" name="円/楕円 311"/>
        <xdr:cNvSpPr/>
      </xdr:nvSpPr>
      <xdr:spPr>
        <a:xfrm>
          <a:off x="8699500" y="6353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102226</xdr:rowOff>
    </xdr:from>
    <xdr:ext cx="534377" cy="259045"/>
    <xdr:sp macro="" textlink="">
      <xdr:nvSpPr>
        <xdr:cNvPr id="313" name="テキスト ボックス 312"/>
        <xdr:cNvSpPr txBox="1"/>
      </xdr:nvSpPr>
      <xdr:spPr>
        <a:xfrm>
          <a:off x="8483111" y="6445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17,168</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5747</xdr:rowOff>
    </xdr:from>
    <xdr:to>
      <xdr:col>11</xdr:col>
      <xdr:colOff>358775</xdr:colOff>
      <xdr:row>37</xdr:row>
      <xdr:rowOff>107347</xdr:rowOff>
    </xdr:to>
    <xdr:sp macro="" textlink="">
      <xdr:nvSpPr>
        <xdr:cNvPr id="314" name="円/楕円 313"/>
        <xdr:cNvSpPr/>
      </xdr:nvSpPr>
      <xdr:spPr>
        <a:xfrm>
          <a:off x="7810500" y="6349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98474</xdr:rowOff>
    </xdr:from>
    <xdr:ext cx="534377" cy="259045"/>
    <xdr:sp macro="" textlink="">
      <xdr:nvSpPr>
        <xdr:cNvPr id="315" name="テキスト ボックス 314"/>
        <xdr:cNvSpPr txBox="1"/>
      </xdr:nvSpPr>
      <xdr:spPr>
        <a:xfrm>
          <a:off x="7594111" y="6442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17,365</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12814</xdr:rowOff>
    </xdr:from>
    <xdr:to>
      <xdr:col>10</xdr:col>
      <xdr:colOff>155575</xdr:colOff>
      <xdr:row>37</xdr:row>
      <xdr:rowOff>114414</xdr:rowOff>
    </xdr:to>
    <xdr:sp macro="" textlink="">
      <xdr:nvSpPr>
        <xdr:cNvPr id="316" name="円/楕円 315"/>
        <xdr:cNvSpPr/>
      </xdr:nvSpPr>
      <xdr:spPr>
        <a:xfrm>
          <a:off x="6921500" y="6356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105541</xdr:rowOff>
    </xdr:from>
    <xdr:ext cx="534377" cy="259045"/>
    <xdr:sp macro="" textlink="">
      <xdr:nvSpPr>
        <xdr:cNvPr id="317" name="テキスト ボックス 316"/>
        <xdr:cNvSpPr txBox="1"/>
      </xdr:nvSpPr>
      <xdr:spPr>
        <a:xfrm>
          <a:off x="6705111" y="6449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16,994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47,325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60</xdr:row>
      <xdr:rowOff>111777</xdr:rowOff>
    </xdr:from>
    <xdr:ext cx="248786" cy="259045"/>
    <xdr:sp macro="" textlink="">
      <xdr:nvSpPr>
        <xdr:cNvPr id="328" name="テキスト ボックス 327"/>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58</xdr:row>
      <xdr:rowOff>139700</xdr:rowOff>
    </xdr:from>
    <xdr:to>
      <xdr:col>16</xdr:col>
      <xdr:colOff>307975</xdr:colOff>
      <xdr:row>58</xdr:row>
      <xdr:rowOff>139700</xdr:rowOff>
    </xdr:to>
    <xdr:cxnSp macro="">
      <xdr:nvCxnSpPr>
        <xdr:cNvPr id="329" name="直線コネクタ 328"/>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57</xdr:row>
      <xdr:rowOff>168927</xdr:rowOff>
    </xdr:from>
    <xdr:ext cx="531299" cy="259045"/>
    <xdr:sp macro="" textlink="">
      <xdr:nvSpPr>
        <xdr:cNvPr id="330" name="テキスト ボックス 329"/>
        <xdr:cNvSpPr txBox="1"/>
      </xdr:nvSpPr>
      <xdr:spPr>
        <a:xfrm>
          <a:off x="6072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1" name="直線コネクタ 330"/>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2" name="テキスト ボックス 331"/>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3" name="直線コネクタ 332"/>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4" name="テキスト ボックス 333"/>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5" name="直線コネクタ 334"/>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36" name="テキスト ボックス 335"/>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99078</xdr:rowOff>
    </xdr:from>
    <xdr:to>
      <xdr:col>15</xdr:col>
      <xdr:colOff>180340</xdr:colOff>
      <xdr:row>58</xdr:row>
      <xdr:rowOff>168778</xdr:rowOff>
    </xdr:to>
    <xdr:cxnSp macro="">
      <xdr:nvCxnSpPr>
        <xdr:cNvPr id="340" name="直線コネクタ 339"/>
        <xdr:cNvCxnSpPr/>
      </xdr:nvCxnSpPr>
      <xdr:spPr>
        <a:xfrm flipV="1">
          <a:off x="10475595" y="8671578"/>
          <a:ext cx="1270" cy="144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1155</xdr:rowOff>
    </xdr:from>
    <xdr:ext cx="534377" cy="259045"/>
    <xdr:sp macro="" textlink="">
      <xdr:nvSpPr>
        <xdr:cNvPr id="341" name="普通建設事業費最小値テキスト"/>
        <xdr:cNvSpPr txBox="1"/>
      </xdr:nvSpPr>
      <xdr:spPr>
        <a:xfrm>
          <a:off x="10528300" y="10116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18,728</a:t>
          </a:r>
          <a:endParaRPr kumimoji="1" lang="ja-JP" altLang="en-US" sz="1000" b="1">
            <a:latin typeface="ＭＳ Ｐゴシック"/>
          </a:endParaRPr>
        </a:p>
      </xdr:txBody>
    </xdr:sp>
    <xdr:clientData/>
  </xdr:oneCellAnchor>
  <xdr:twoCellAnchor>
    <xdr:from>
      <xdr:col>15</xdr:col>
      <xdr:colOff>92075</xdr:colOff>
      <xdr:row>58</xdr:row>
      <xdr:rowOff>168778</xdr:rowOff>
    </xdr:from>
    <xdr:to>
      <xdr:col>15</xdr:col>
      <xdr:colOff>269875</xdr:colOff>
      <xdr:row>58</xdr:row>
      <xdr:rowOff>168778</xdr:rowOff>
    </xdr:to>
    <xdr:cxnSp macro="">
      <xdr:nvCxnSpPr>
        <xdr:cNvPr id="342" name="直線コネクタ 341"/>
        <xdr:cNvCxnSpPr/>
      </xdr:nvCxnSpPr>
      <xdr:spPr>
        <a:xfrm>
          <a:off x="10388600" y="10112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45755</xdr:rowOff>
    </xdr:from>
    <xdr:ext cx="534377" cy="259045"/>
    <xdr:sp macro="" textlink="">
      <xdr:nvSpPr>
        <xdr:cNvPr id="343" name="普通建設事業費最大値テキスト"/>
        <xdr:cNvSpPr txBox="1"/>
      </xdr:nvSpPr>
      <xdr:spPr>
        <a:xfrm>
          <a:off x="10528300" y="8446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81,777</a:t>
          </a:r>
          <a:endParaRPr kumimoji="1" lang="ja-JP" altLang="en-US" sz="1000" b="1">
            <a:latin typeface="ＭＳ Ｐゴシック"/>
          </a:endParaRPr>
        </a:p>
      </xdr:txBody>
    </xdr:sp>
    <xdr:clientData/>
  </xdr:oneCellAnchor>
  <xdr:twoCellAnchor>
    <xdr:from>
      <xdr:col>15</xdr:col>
      <xdr:colOff>92075</xdr:colOff>
      <xdr:row>50</xdr:row>
      <xdr:rowOff>99078</xdr:rowOff>
    </xdr:from>
    <xdr:to>
      <xdr:col>15</xdr:col>
      <xdr:colOff>269875</xdr:colOff>
      <xdr:row>50</xdr:row>
      <xdr:rowOff>99078</xdr:rowOff>
    </xdr:to>
    <xdr:cxnSp macro="">
      <xdr:nvCxnSpPr>
        <xdr:cNvPr id="344" name="直線コネクタ 343"/>
        <xdr:cNvCxnSpPr/>
      </xdr:nvCxnSpPr>
      <xdr:spPr>
        <a:xfrm>
          <a:off x="10388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53</xdr:row>
      <xdr:rowOff>54158</xdr:rowOff>
    </xdr:from>
    <xdr:to>
      <xdr:col>15</xdr:col>
      <xdr:colOff>180975</xdr:colOff>
      <xdr:row>53</xdr:row>
      <xdr:rowOff>70320</xdr:rowOff>
    </xdr:to>
    <xdr:cxnSp macro="">
      <xdr:nvCxnSpPr>
        <xdr:cNvPr id="345" name="直線コネクタ 344"/>
        <xdr:cNvCxnSpPr/>
      </xdr:nvCxnSpPr>
      <xdr:spPr>
        <a:xfrm>
          <a:off x="9639300" y="9141008"/>
          <a:ext cx="838200" cy="16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43232</xdr:rowOff>
    </xdr:from>
    <xdr:ext cx="534377" cy="259045"/>
    <xdr:sp macro="" textlink="">
      <xdr:nvSpPr>
        <xdr:cNvPr id="346" name="普通建設事業費平均値テキスト"/>
        <xdr:cNvSpPr txBox="1"/>
      </xdr:nvSpPr>
      <xdr:spPr>
        <a:xfrm>
          <a:off x="10528300" y="94729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43,554</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64805</xdr:rowOff>
    </xdr:from>
    <xdr:to>
      <xdr:col>15</xdr:col>
      <xdr:colOff>231775</xdr:colOff>
      <xdr:row>55</xdr:row>
      <xdr:rowOff>166405</xdr:rowOff>
    </xdr:to>
    <xdr:sp macro="" textlink="">
      <xdr:nvSpPr>
        <xdr:cNvPr id="347" name="フローチャート : 判断 346"/>
        <xdr:cNvSpPr/>
      </xdr:nvSpPr>
      <xdr:spPr>
        <a:xfrm>
          <a:off x="10426700" y="949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53</xdr:row>
      <xdr:rowOff>54158</xdr:rowOff>
    </xdr:from>
    <xdr:to>
      <xdr:col>14</xdr:col>
      <xdr:colOff>28575</xdr:colOff>
      <xdr:row>57</xdr:row>
      <xdr:rowOff>86413</xdr:rowOff>
    </xdr:to>
    <xdr:cxnSp macro="">
      <xdr:nvCxnSpPr>
        <xdr:cNvPr id="348" name="直線コネクタ 347"/>
        <xdr:cNvCxnSpPr/>
      </xdr:nvCxnSpPr>
      <xdr:spPr>
        <a:xfrm flipV="1">
          <a:off x="8750300" y="9141008"/>
          <a:ext cx="889000" cy="718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103484</xdr:rowOff>
    </xdr:from>
    <xdr:to>
      <xdr:col>14</xdr:col>
      <xdr:colOff>79375</xdr:colOff>
      <xdr:row>56</xdr:row>
      <xdr:rowOff>33634</xdr:rowOff>
    </xdr:to>
    <xdr:sp macro="" textlink="">
      <xdr:nvSpPr>
        <xdr:cNvPr id="349" name="フローチャート : 判断 348"/>
        <xdr:cNvSpPr/>
      </xdr:nvSpPr>
      <xdr:spPr>
        <a:xfrm>
          <a:off x="9588500" y="9533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24761</xdr:rowOff>
    </xdr:from>
    <xdr:ext cx="534377" cy="259045"/>
    <xdr:sp macro="" textlink="">
      <xdr:nvSpPr>
        <xdr:cNvPr id="350" name="テキスト ボックス 349"/>
        <xdr:cNvSpPr txBox="1"/>
      </xdr:nvSpPr>
      <xdr:spPr>
        <a:xfrm>
          <a:off x="9372111" y="9625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41,862</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86413</xdr:rowOff>
    </xdr:from>
    <xdr:to>
      <xdr:col>12</xdr:col>
      <xdr:colOff>511175</xdr:colOff>
      <xdr:row>58</xdr:row>
      <xdr:rowOff>127584</xdr:rowOff>
    </xdr:to>
    <xdr:cxnSp macro="">
      <xdr:nvCxnSpPr>
        <xdr:cNvPr id="351" name="直線コネクタ 350"/>
        <xdr:cNvCxnSpPr/>
      </xdr:nvCxnSpPr>
      <xdr:spPr>
        <a:xfrm flipV="1">
          <a:off x="7861300" y="9859063"/>
          <a:ext cx="889000" cy="212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117818</xdr:rowOff>
    </xdr:from>
    <xdr:to>
      <xdr:col>12</xdr:col>
      <xdr:colOff>561975</xdr:colOff>
      <xdr:row>56</xdr:row>
      <xdr:rowOff>47968</xdr:rowOff>
    </xdr:to>
    <xdr:sp macro="" textlink="">
      <xdr:nvSpPr>
        <xdr:cNvPr id="352" name="フローチャート : 判断 351"/>
        <xdr:cNvSpPr/>
      </xdr:nvSpPr>
      <xdr:spPr>
        <a:xfrm>
          <a:off x="8699500" y="954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64495</xdr:rowOff>
    </xdr:from>
    <xdr:ext cx="534377" cy="259045"/>
    <xdr:sp macro="" textlink="">
      <xdr:nvSpPr>
        <xdr:cNvPr id="353" name="テキスト ボックス 352"/>
        <xdr:cNvSpPr txBox="1"/>
      </xdr:nvSpPr>
      <xdr:spPr>
        <a:xfrm>
          <a:off x="8483111" y="9322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41,235</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122327</xdr:rowOff>
    </xdr:from>
    <xdr:to>
      <xdr:col>11</xdr:col>
      <xdr:colOff>307975</xdr:colOff>
      <xdr:row>58</xdr:row>
      <xdr:rowOff>127584</xdr:rowOff>
    </xdr:to>
    <xdr:cxnSp macro="">
      <xdr:nvCxnSpPr>
        <xdr:cNvPr id="354" name="直線コネクタ 353"/>
        <xdr:cNvCxnSpPr/>
      </xdr:nvCxnSpPr>
      <xdr:spPr>
        <a:xfrm>
          <a:off x="6972300" y="10066427"/>
          <a:ext cx="889000" cy="5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167722</xdr:rowOff>
    </xdr:from>
    <xdr:to>
      <xdr:col>11</xdr:col>
      <xdr:colOff>358775</xdr:colOff>
      <xdr:row>56</xdr:row>
      <xdr:rowOff>97872</xdr:rowOff>
    </xdr:to>
    <xdr:sp macro="" textlink="">
      <xdr:nvSpPr>
        <xdr:cNvPr id="355" name="フローチャート : 判断 354"/>
        <xdr:cNvSpPr/>
      </xdr:nvSpPr>
      <xdr:spPr>
        <a:xfrm>
          <a:off x="7810500" y="9597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114399</xdr:rowOff>
    </xdr:from>
    <xdr:ext cx="534377" cy="259045"/>
    <xdr:sp macro="" textlink="">
      <xdr:nvSpPr>
        <xdr:cNvPr id="356" name="テキスト ボックス 355"/>
        <xdr:cNvSpPr txBox="1"/>
      </xdr:nvSpPr>
      <xdr:spPr>
        <a:xfrm>
          <a:off x="7594111" y="9372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39,052</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48552</xdr:rowOff>
    </xdr:from>
    <xdr:to>
      <xdr:col>10</xdr:col>
      <xdr:colOff>155575</xdr:colOff>
      <xdr:row>56</xdr:row>
      <xdr:rowOff>150152</xdr:rowOff>
    </xdr:to>
    <xdr:sp macro="" textlink="">
      <xdr:nvSpPr>
        <xdr:cNvPr id="357" name="フローチャート : 判断 356"/>
        <xdr:cNvSpPr/>
      </xdr:nvSpPr>
      <xdr:spPr>
        <a:xfrm>
          <a:off x="6921500" y="9649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166679</xdr:rowOff>
    </xdr:from>
    <xdr:ext cx="534377" cy="259045"/>
    <xdr:sp macro="" textlink="">
      <xdr:nvSpPr>
        <xdr:cNvPr id="358" name="テキスト ボックス 357"/>
        <xdr:cNvSpPr txBox="1"/>
      </xdr:nvSpPr>
      <xdr:spPr>
        <a:xfrm>
          <a:off x="6705111" y="9424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36,765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53</xdr:row>
      <xdr:rowOff>19520</xdr:rowOff>
    </xdr:from>
    <xdr:to>
      <xdr:col>15</xdr:col>
      <xdr:colOff>231775</xdr:colOff>
      <xdr:row>53</xdr:row>
      <xdr:rowOff>121120</xdr:rowOff>
    </xdr:to>
    <xdr:sp macro="" textlink="">
      <xdr:nvSpPr>
        <xdr:cNvPr id="364" name="円/楕円 363"/>
        <xdr:cNvSpPr/>
      </xdr:nvSpPr>
      <xdr:spPr>
        <a:xfrm>
          <a:off x="10426700" y="910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52</xdr:row>
      <xdr:rowOff>42397</xdr:rowOff>
    </xdr:from>
    <xdr:ext cx="534377" cy="259045"/>
    <xdr:sp macro="" textlink="">
      <xdr:nvSpPr>
        <xdr:cNvPr id="365" name="普通建設事業費該当値テキスト"/>
        <xdr:cNvSpPr txBox="1"/>
      </xdr:nvSpPr>
      <xdr:spPr>
        <a:xfrm>
          <a:off x="10528300" y="8957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60,535</a:t>
          </a:r>
          <a:endParaRPr kumimoji="1" lang="ja-JP" altLang="en-US" sz="1000" b="1">
            <a:solidFill>
              <a:srgbClr val="FF0000"/>
            </a:solidFill>
            <a:latin typeface="ＭＳ Ｐゴシック"/>
          </a:endParaRPr>
        </a:p>
      </xdr:txBody>
    </xdr:sp>
    <xdr:clientData/>
  </xdr:oneCellAnchor>
  <xdr:twoCellAnchor>
    <xdr:from>
      <xdr:col>13</xdr:col>
      <xdr:colOff>663575</xdr:colOff>
      <xdr:row>53</xdr:row>
      <xdr:rowOff>3358</xdr:rowOff>
    </xdr:from>
    <xdr:to>
      <xdr:col>14</xdr:col>
      <xdr:colOff>79375</xdr:colOff>
      <xdr:row>53</xdr:row>
      <xdr:rowOff>104958</xdr:rowOff>
    </xdr:to>
    <xdr:sp macro="" textlink="">
      <xdr:nvSpPr>
        <xdr:cNvPr id="366" name="円/楕円 365"/>
        <xdr:cNvSpPr/>
      </xdr:nvSpPr>
      <xdr:spPr>
        <a:xfrm>
          <a:off x="9588500" y="909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51</xdr:row>
      <xdr:rowOff>121485</xdr:rowOff>
    </xdr:from>
    <xdr:ext cx="534377" cy="259045"/>
    <xdr:sp macro="" textlink="">
      <xdr:nvSpPr>
        <xdr:cNvPr id="367" name="テキスト ボックス 366"/>
        <xdr:cNvSpPr txBox="1"/>
      </xdr:nvSpPr>
      <xdr:spPr>
        <a:xfrm>
          <a:off x="9372111" y="8865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61,242</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35613</xdr:rowOff>
    </xdr:from>
    <xdr:to>
      <xdr:col>12</xdr:col>
      <xdr:colOff>561975</xdr:colOff>
      <xdr:row>57</xdr:row>
      <xdr:rowOff>137213</xdr:rowOff>
    </xdr:to>
    <xdr:sp macro="" textlink="">
      <xdr:nvSpPr>
        <xdr:cNvPr id="368" name="円/楕円 367"/>
        <xdr:cNvSpPr/>
      </xdr:nvSpPr>
      <xdr:spPr>
        <a:xfrm>
          <a:off x="8699500" y="9808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128340</xdr:rowOff>
    </xdr:from>
    <xdr:ext cx="534377" cy="259045"/>
    <xdr:sp macro="" textlink="">
      <xdr:nvSpPr>
        <xdr:cNvPr id="369" name="テキスト ボックス 368"/>
        <xdr:cNvSpPr txBox="1"/>
      </xdr:nvSpPr>
      <xdr:spPr>
        <a:xfrm>
          <a:off x="8483111" y="9900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29,831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76784</xdr:rowOff>
    </xdr:from>
    <xdr:to>
      <xdr:col>11</xdr:col>
      <xdr:colOff>358775</xdr:colOff>
      <xdr:row>59</xdr:row>
      <xdr:rowOff>6934</xdr:rowOff>
    </xdr:to>
    <xdr:sp macro="" textlink="">
      <xdr:nvSpPr>
        <xdr:cNvPr id="370" name="円/楕円 369"/>
        <xdr:cNvSpPr/>
      </xdr:nvSpPr>
      <xdr:spPr>
        <a:xfrm>
          <a:off x="7810500" y="1002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169511</xdr:rowOff>
    </xdr:from>
    <xdr:ext cx="534377" cy="259045"/>
    <xdr:sp macro="" textlink="">
      <xdr:nvSpPr>
        <xdr:cNvPr id="371" name="テキスト ボックス 370"/>
        <xdr:cNvSpPr txBox="1"/>
      </xdr:nvSpPr>
      <xdr:spPr>
        <a:xfrm>
          <a:off x="7594111" y="10113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20,530</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71527</xdr:rowOff>
    </xdr:from>
    <xdr:to>
      <xdr:col>10</xdr:col>
      <xdr:colOff>155575</xdr:colOff>
      <xdr:row>59</xdr:row>
      <xdr:rowOff>1677</xdr:rowOff>
    </xdr:to>
    <xdr:sp macro="" textlink="">
      <xdr:nvSpPr>
        <xdr:cNvPr id="372" name="円/楕円 371"/>
        <xdr:cNvSpPr/>
      </xdr:nvSpPr>
      <xdr:spPr>
        <a:xfrm>
          <a:off x="6921500" y="10015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164254</xdr:rowOff>
    </xdr:from>
    <xdr:ext cx="534377" cy="259045"/>
    <xdr:sp macro="" textlink="">
      <xdr:nvSpPr>
        <xdr:cNvPr id="373" name="テキスト ボックス 372"/>
        <xdr:cNvSpPr txBox="1"/>
      </xdr:nvSpPr>
      <xdr:spPr>
        <a:xfrm>
          <a:off x="6705111" y="10108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20,760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18,489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4" name="直線コネクタ 383"/>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5" name="テキスト ボックス 384"/>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6" name="直線コネクタ 385"/>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7" name="テキスト ボックス 386"/>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8" name="直線コネクタ 387"/>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89" name="テキスト ボックス 388"/>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0" name="直線コネクタ 389"/>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1" name="テキスト ボックス 390"/>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3" name="テキスト ボックス 392"/>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117435</xdr:rowOff>
    </xdr:from>
    <xdr:to>
      <xdr:col>15</xdr:col>
      <xdr:colOff>180340</xdr:colOff>
      <xdr:row>78</xdr:row>
      <xdr:rowOff>129436</xdr:rowOff>
    </xdr:to>
    <xdr:cxnSp macro="">
      <xdr:nvCxnSpPr>
        <xdr:cNvPr id="395" name="直線コネクタ 394"/>
        <xdr:cNvCxnSpPr/>
      </xdr:nvCxnSpPr>
      <xdr:spPr>
        <a:xfrm flipV="1">
          <a:off x="10475595" y="12290385"/>
          <a:ext cx="1270" cy="1212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133263</xdr:rowOff>
    </xdr:from>
    <xdr:ext cx="378565" cy="259045"/>
    <xdr:sp macro="" textlink="">
      <xdr:nvSpPr>
        <xdr:cNvPr id="396" name="普通建設事業費 （ うち新規整備　）最小値テキスト"/>
        <xdr:cNvSpPr txBox="1"/>
      </xdr:nvSpPr>
      <xdr:spPr>
        <a:xfrm>
          <a:off x="10528300" y="135063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15</xdr:col>
      <xdr:colOff>92075</xdr:colOff>
      <xdr:row>78</xdr:row>
      <xdr:rowOff>129436</xdr:rowOff>
    </xdr:from>
    <xdr:to>
      <xdr:col>15</xdr:col>
      <xdr:colOff>269875</xdr:colOff>
      <xdr:row>78</xdr:row>
      <xdr:rowOff>129436</xdr:rowOff>
    </xdr:to>
    <xdr:cxnSp macro="">
      <xdr:nvCxnSpPr>
        <xdr:cNvPr id="397" name="直線コネクタ 396"/>
        <xdr:cNvCxnSpPr/>
      </xdr:nvCxnSpPr>
      <xdr:spPr>
        <a:xfrm>
          <a:off x="10388600" y="13502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64112</xdr:rowOff>
    </xdr:from>
    <xdr:ext cx="534377" cy="259045"/>
    <xdr:sp macro="" textlink="">
      <xdr:nvSpPr>
        <xdr:cNvPr id="398" name="普通建設事業費 （ うち新規整備　）最大値テキスト"/>
        <xdr:cNvSpPr txBox="1"/>
      </xdr:nvSpPr>
      <xdr:spPr>
        <a:xfrm>
          <a:off x="10528300" y="12065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53,474</a:t>
          </a:r>
          <a:endParaRPr kumimoji="1" lang="ja-JP" altLang="en-US" sz="1000" b="1">
            <a:latin typeface="ＭＳ Ｐゴシック"/>
          </a:endParaRPr>
        </a:p>
      </xdr:txBody>
    </xdr:sp>
    <xdr:clientData/>
  </xdr:oneCellAnchor>
  <xdr:twoCellAnchor>
    <xdr:from>
      <xdr:col>15</xdr:col>
      <xdr:colOff>92075</xdr:colOff>
      <xdr:row>71</xdr:row>
      <xdr:rowOff>117435</xdr:rowOff>
    </xdr:from>
    <xdr:to>
      <xdr:col>15</xdr:col>
      <xdr:colOff>269875</xdr:colOff>
      <xdr:row>71</xdr:row>
      <xdr:rowOff>117435</xdr:rowOff>
    </xdr:to>
    <xdr:cxnSp macro="">
      <xdr:nvCxnSpPr>
        <xdr:cNvPr id="399" name="直線コネクタ 398"/>
        <xdr:cNvCxnSpPr/>
      </xdr:nvCxnSpPr>
      <xdr:spPr>
        <a:xfrm>
          <a:off x="10388600" y="12290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74</xdr:row>
      <xdr:rowOff>20462</xdr:rowOff>
    </xdr:from>
    <xdr:to>
      <xdr:col>15</xdr:col>
      <xdr:colOff>180975</xdr:colOff>
      <xdr:row>77</xdr:row>
      <xdr:rowOff>67142</xdr:rowOff>
    </xdr:to>
    <xdr:cxnSp macro="">
      <xdr:nvCxnSpPr>
        <xdr:cNvPr id="400" name="直線コネクタ 399"/>
        <xdr:cNvCxnSpPr/>
      </xdr:nvCxnSpPr>
      <xdr:spPr>
        <a:xfrm flipV="1">
          <a:off x="9639300" y="12707762"/>
          <a:ext cx="838200" cy="561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32625</xdr:rowOff>
    </xdr:from>
    <xdr:ext cx="534377" cy="259045"/>
    <xdr:sp macro="" textlink="">
      <xdr:nvSpPr>
        <xdr:cNvPr id="401" name="普通建設事業費 （ うち新規整備　）平均値テキスト"/>
        <xdr:cNvSpPr txBox="1"/>
      </xdr:nvSpPr>
      <xdr:spPr>
        <a:xfrm>
          <a:off x="10528300" y="130628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16,518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54198</xdr:rowOff>
    </xdr:from>
    <xdr:to>
      <xdr:col>15</xdr:col>
      <xdr:colOff>231775</xdr:colOff>
      <xdr:row>76</xdr:row>
      <xdr:rowOff>155798</xdr:rowOff>
    </xdr:to>
    <xdr:sp macro="" textlink="">
      <xdr:nvSpPr>
        <xdr:cNvPr id="402" name="フローチャート : 判断 401"/>
        <xdr:cNvSpPr/>
      </xdr:nvSpPr>
      <xdr:spPr>
        <a:xfrm>
          <a:off x="10426700" y="13084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76</xdr:row>
      <xdr:rowOff>112629</xdr:rowOff>
    </xdr:from>
    <xdr:to>
      <xdr:col>14</xdr:col>
      <xdr:colOff>79375</xdr:colOff>
      <xdr:row>77</xdr:row>
      <xdr:rowOff>42779</xdr:rowOff>
    </xdr:to>
    <xdr:sp macro="" textlink="">
      <xdr:nvSpPr>
        <xdr:cNvPr id="403" name="フローチャート : 判断 402"/>
        <xdr:cNvSpPr/>
      </xdr:nvSpPr>
      <xdr:spPr>
        <a:xfrm>
          <a:off x="9588500" y="13142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59306</xdr:rowOff>
    </xdr:from>
    <xdr:ext cx="534377" cy="259045"/>
    <xdr:sp macro="" textlink="">
      <xdr:nvSpPr>
        <xdr:cNvPr id="404" name="テキスト ボックス 403"/>
        <xdr:cNvSpPr txBox="1"/>
      </xdr:nvSpPr>
      <xdr:spPr>
        <a:xfrm>
          <a:off x="9372111" y="12918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13,962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5" name="テキスト ボックス 40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6" name="テキスト ボックス 40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7" name="テキスト ボックス 40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8" name="テキスト ボックス 40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9" name="テキスト ボックス 40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73</xdr:row>
      <xdr:rowOff>141112</xdr:rowOff>
    </xdr:from>
    <xdr:to>
      <xdr:col>15</xdr:col>
      <xdr:colOff>231775</xdr:colOff>
      <xdr:row>74</xdr:row>
      <xdr:rowOff>71262</xdr:rowOff>
    </xdr:to>
    <xdr:sp macro="" textlink="">
      <xdr:nvSpPr>
        <xdr:cNvPr id="410" name="円/楕円 409"/>
        <xdr:cNvSpPr/>
      </xdr:nvSpPr>
      <xdr:spPr>
        <a:xfrm>
          <a:off x="10426700" y="12656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72</xdr:row>
      <xdr:rowOff>163989</xdr:rowOff>
    </xdr:from>
    <xdr:ext cx="534377" cy="259045"/>
    <xdr:sp macro="" textlink="">
      <xdr:nvSpPr>
        <xdr:cNvPr id="411" name="普通建設事業費 （ うち新規整備　）該当値テキスト"/>
        <xdr:cNvSpPr txBox="1"/>
      </xdr:nvSpPr>
      <xdr:spPr>
        <a:xfrm>
          <a:off x="10528300" y="1250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35,216</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16342</xdr:rowOff>
    </xdr:from>
    <xdr:to>
      <xdr:col>14</xdr:col>
      <xdr:colOff>79375</xdr:colOff>
      <xdr:row>77</xdr:row>
      <xdr:rowOff>117942</xdr:rowOff>
    </xdr:to>
    <xdr:sp macro="" textlink="">
      <xdr:nvSpPr>
        <xdr:cNvPr id="412" name="円/楕円 411"/>
        <xdr:cNvSpPr/>
      </xdr:nvSpPr>
      <xdr:spPr>
        <a:xfrm>
          <a:off x="9588500" y="1321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109069</xdr:rowOff>
    </xdr:from>
    <xdr:ext cx="534377" cy="259045"/>
    <xdr:sp macro="" textlink="">
      <xdr:nvSpPr>
        <xdr:cNvPr id="413" name="テキスト ボックス 412"/>
        <xdr:cNvSpPr txBox="1"/>
      </xdr:nvSpPr>
      <xdr:spPr>
        <a:xfrm>
          <a:off x="9372111" y="13310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10,674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4" name="正方形/長方形 41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5" name="正方形/長方形 41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6" name="正方形/長方形 41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7" name="正方形/長方形 41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8" name="正方形/長方形 41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9" name="正方形/長方形 41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0" name="正方形/長方形 41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1" name="正方形/長方形 42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2" name="テキスト ボックス 42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3" name="直線コネクタ 42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4" name="直線コネクタ 42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5" name="テキスト ボックス 42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6" name="直線コネクタ 42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54627</xdr:rowOff>
    </xdr:from>
    <xdr:ext cx="531299" cy="259045"/>
    <xdr:sp macro="" textlink="">
      <xdr:nvSpPr>
        <xdr:cNvPr id="427" name="テキスト ボックス 426"/>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28" name="直線コネクタ 42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92</xdr:row>
      <xdr:rowOff>111777</xdr:rowOff>
    </xdr:from>
    <xdr:ext cx="531299" cy="259045"/>
    <xdr:sp macro="" textlink="">
      <xdr:nvSpPr>
        <xdr:cNvPr id="429" name="テキスト ボックス 428"/>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0" name="直線コネクタ 42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168927</xdr:rowOff>
    </xdr:from>
    <xdr:ext cx="531299" cy="259045"/>
    <xdr:sp macro="" textlink="">
      <xdr:nvSpPr>
        <xdr:cNvPr id="431" name="テキスト ボックス 430"/>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2" name="直線コネクタ 43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33" name="テキスト ボックス 432"/>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43848</xdr:rowOff>
    </xdr:from>
    <xdr:to>
      <xdr:col>15</xdr:col>
      <xdr:colOff>180340</xdr:colOff>
      <xdr:row>98</xdr:row>
      <xdr:rowOff>139700</xdr:rowOff>
    </xdr:to>
    <xdr:cxnSp macro="">
      <xdr:nvCxnSpPr>
        <xdr:cNvPr id="435" name="直線コネクタ 434"/>
        <xdr:cNvCxnSpPr/>
      </xdr:nvCxnSpPr>
      <xdr:spPr>
        <a:xfrm flipV="1">
          <a:off x="10475595" y="15474348"/>
          <a:ext cx="1270" cy="14674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36"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37" name="直線コネクタ 436"/>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161975</xdr:rowOff>
    </xdr:from>
    <xdr:ext cx="534377" cy="259045"/>
    <xdr:sp macro="" textlink="">
      <xdr:nvSpPr>
        <xdr:cNvPr id="438" name="普通建設事業費 （ うち更新整備　）最大値テキスト"/>
        <xdr:cNvSpPr txBox="1"/>
      </xdr:nvSpPr>
      <xdr:spPr>
        <a:xfrm>
          <a:off x="10528300" y="15249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64,193</a:t>
          </a:r>
          <a:endParaRPr kumimoji="1" lang="ja-JP" altLang="en-US" sz="1000" b="1">
            <a:latin typeface="ＭＳ Ｐゴシック"/>
          </a:endParaRPr>
        </a:p>
      </xdr:txBody>
    </xdr:sp>
    <xdr:clientData/>
  </xdr:oneCellAnchor>
  <xdr:twoCellAnchor>
    <xdr:from>
      <xdr:col>15</xdr:col>
      <xdr:colOff>92075</xdr:colOff>
      <xdr:row>90</xdr:row>
      <xdr:rowOff>43848</xdr:rowOff>
    </xdr:from>
    <xdr:to>
      <xdr:col>15</xdr:col>
      <xdr:colOff>269875</xdr:colOff>
      <xdr:row>90</xdr:row>
      <xdr:rowOff>43848</xdr:rowOff>
    </xdr:to>
    <xdr:cxnSp macro="">
      <xdr:nvCxnSpPr>
        <xdr:cNvPr id="439" name="直線コネクタ 438"/>
        <xdr:cNvCxnSpPr/>
      </xdr:nvCxnSpPr>
      <xdr:spPr>
        <a:xfrm>
          <a:off x="10388600" y="15474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135630</xdr:rowOff>
    </xdr:from>
    <xdr:to>
      <xdr:col>15</xdr:col>
      <xdr:colOff>180975</xdr:colOff>
      <xdr:row>96</xdr:row>
      <xdr:rowOff>159108</xdr:rowOff>
    </xdr:to>
    <xdr:cxnSp macro="">
      <xdr:nvCxnSpPr>
        <xdr:cNvPr id="440" name="直線コネクタ 439"/>
        <xdr:cNvCxnSpPr/>
      </xdr:nvCxnSpPr>
      <xdr:spPr>
        <a:xfrm>
          <a:off x="9639300" y="16594830"/>
          <a:ext cx="838200" cy="23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29779</xdr:rowOff>
    </xdr:from>
    <xdr:ext cx="534377" cy="259045"/>
    <xdr:sp macro="" textlink="">
      <xdr:nvSpPr>
        <xdr:cNvPr id="441" name="普通建設事業費 （ うち更新整備　）平均値テキスト"/>
        <xdr:cNvSpPr txBox="1"/>
      </xdr:nvSpPr>
      <xdr:spPr>
        <a:xfrm>
          <a:off x="10528300" y="163175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18,587</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6902</xdr:rowOff>
    </xdr:from>
    <xdr:to>
      <xdr:col>15</xdr:col>
      <xdr:colOff>231775</xdr:colOff>
      <xdr:row>96</xdr:row>
      <xdr:rowOff>108502</xdr:rowOff>
    </xdr:to>
    <xdr:sp macro="" textlink="">
      <xdr:nvSpPr>
        <xdr:cNvPr id="442" name="フローチャート : 判断 441"/>
        <xdr:cNvSpPr/>
      </xdr:nvSpPr>
      <xdr:spPr>
        <a:xfrm>
          <a:off x="10426700" y="16466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37099</xdr:rowOff>
    </xdr:from>
    <xdr:to>
      <xdr:col>14</xdr:col>
      <xdr:colOff>79375</xdr:colOff>
      <xdr:row>96</xdr:row>
      <xdr:rowOff>138699</xdr:rowOff>
    </xdr:to>
    <xdr:sp macro="" textlink="">
      <xdr:nvSpPr>
        <xdr:cNvPr id="443" name="フローチャート : 判断 442"/>
        <xdr:cNvSpPr/>
      </xdr:nvSpPr>
      <xdr:spPr>
        <a:xfrm>
          <a:off x="9588500" y="1649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155226</xdr:rowOff>
    </xdr:from>
    <xdr:ext cx="534377" cy="259045"/>
    <xdr:sp macro="" textlink="">
      <xdr:nvSpPr>
        <xdr:cNvPr id="444" name="テキスト ボックス 443"/>
        <xdr:cNvSpPr txBox="1"/>
      </xdr:nvSpPr>
      <xdr:spPr>
        <a:xfrm>
          <a:off x="9372111" y="16271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17,266</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5" name="テキスト ボックス 44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6" name="テキスト ボックス 44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7" name="テキスト ボックス 44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8" name="テキスト ボックス 44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9" name="テキスト ボックス 44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108308</xdr:rowOff>
    </xdr:from>
    <xdr:to>
      <xdr:col>15</xdr:col>
      <xdr:colOff>231775</xdr:colOff>
      <xdr:row>97</xdr:row>
      <xdr:rowOff>38458</xdr:rowOff>
    </xdr:to>
    <xdr:sp macro="" textlink="">
      <xdr:nvSpPr>
        <xdr:cNvPr id="450" name="円/楕円 449"/>
        <xdr:cNvSpPr/>
      </xdr:nvSpPr>
      <xdr:spPr>
        <a:xfrm>
          <a:off x="10426700" y="16567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86735</xdr:rowOff>
    </xdr:from>
    <xdr:ext cx="534377" cy="259045"/>
    <xdr:sp macro="" textlink="">
      <xdr:nvSpPr>
        <xdr:cNvPr id="451" name="普通建設事業費 （ うち更新整備　）該当値テキスト"/>
        <xdr:cNvSpPr txBox="1"/>
      </xdr:nvSpPr>
      <xdr:spPr>
        <a:xfrm>
          <a:off x="10528300" y="16545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14,151</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84830</xdr:rowOff>
    </xdr:from>
    <xdr:to>
      <xdr:col>14</xdr:col>
      <xdr:colOff>79375</xdr:colOff>
      <xdr:row>97</xdr:row>
      <xdr:rowOff>14980</xdr:rowOff>
    </xdr:to>
    <xdr:sp macro="" textlink="">
      <xdr:nvSpPr>
        <xdr:cNvPr id="452" name="円/楕円 451"/>
        <xdr:cNvSpPr/>
      </xdr:nvSpPr>
      <xdr:spPr>
        <a:xfrm>
          <a:off x="9588500" y="1654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6107</xdr:rowOff>
    </xdr:from>
    <xdr:ext cx="534377" cy="259045"/>
    <xdr:sp macro="" textlink="">
      <xdr:nvSpPr>
        <xdr:cNvPr id="453" name="テキスト ボックス 452"/>
        <xdr:cNvSpPr txBox="1"/>
      </xdr:nvSpPr>
      <xdr:spPr>
        <a:xfrm>
          <a:off x="9372111" y="16636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15,178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4" name="正方形/長方形 45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5" name="正方形/長方形 45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6" name="正方形/長方形 45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7" name="正方形/長方形 45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8" name="正方形/長方形 45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9" name="正方形/長方形 45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0" name="正方形/長方形 45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1" name="正方形/長方形 46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2" name="テキスト ボックス 46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3" name="直線コネクタ 46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64" name="直線コネクタ 463"/>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65" name="テキスト ボックス 464"/>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66" name="直線コネクタ 465"/>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35</xdr:row>
      <xdr:rowOff>54627</xdr:rowOff>
    </xdr:from>
    <xdr:ext cx="467179" cy="259045"/>
    <xdr:sp macro="" textlink="">
      <xdr:nvSpPr>
        <xdr:cNvPr id="467" name="テキスト ボックス 466"/>
        <xdr:cNvSpPr txBox="1"/>
      </xdr:nvSpPr>
      <xdr:spPr>
        <a:xfrm>
          <a:off x="11978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68" name="直線コネクタ 467"/>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32</xdr:row>
      <xdr:rowOff>111777</xdr:rowOff>
    </xdr:from>
    <xdr:ext cx="467179" cy="259045"/>
    <xdr:sp macro="" textlink="">
      <xdr:nvSpPr>
        <xdr:cNvPr id="469" name="テキスト ボックス 468"/>
        <xdr:cNvSpPr txBox="1"/>
      </xdr:nvSpPr>
      <xdr:spPr>
        <a:xfrm>
          <a:off x="11978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0" name="直線コネクタ 469"/>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29</xdr:row>
      <xdr:rowOff>168927</xdr:rowOff>
    </xdr:from>
    <xdr:ext cx="467179" cy="259045"/>
    <xdr:sp macro="" textlink="">
      <xdr:nvSpPr>
        <xdr:cNvPr id="471" name="テキスト ボックス 470"/>
        <xdr:cNvSpPr txBox="1"/>
      </xdr:nvSpPr>
      <xdr:spPr>
        <a:xfrm>
          <a:off x="11978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2" name="直線コネクタ 47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27</xdr:row>
      <xdr:rowOff>54627</xdr:rowOff>
    </xdr:from>
    <xdr:ext cx="467179" cy="259045"/>
    <xdr:sp macro="" textlink="">
      <xdr:nvSpPr>
        <xdr:cNvPr id="473" name="テキスト ボックス 472"/>
        <xdr:cNvSpPr txBox="1"/>
      </xdr:nvSpPr>
      <xdr:spPr>
        <a:xfrm>
          <a:off x="11978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4"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32</xdr:row>
      <xdr:rowOff>40945</xdr:rowOff>
    </xdr:from>
    <xdr:to>
      <xdr:col>23</xdr:col>
      <xdr:colOff>516889</xdr:colOff>
      <xdr:row>38</xdr:row>
      <xdr:rowOff>139700</xdr:rowOff>
    </xdr:to>
    <xdr:cxnSp macro="">
      <xdr:nvCxnSpPr>
        <xdr:cNvPr id="475" name="直線コネクタ 474"/>
        <xdr:cNvCxnSpPr/>
      </xdr:nvCxnSpPr>
      <xdr:spPr>
        <a:xfrm flipV="1">
          <a:off x="16317595" y="5527345"/>
          <a:ext cx="1269" cy="11274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76"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77" name="直線コネクタ 476"/>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159072</xdr:rowOff>
    </xdr:from>
    <xdr:ext cx="469744" cy="259045"/>
    <xdr:sp macro="" textlink="">
      <xdr:nvSpPr>
        <xdr:cNvPr id="478" name="災害復旧事業費最大値テキスト"/>
        <xdr:cNvSpPr txBox="1"/>
      </xdr:nvSpPr>
      <xdr:spPr>
        <a:xfrm>
          <a:off x="16370300" y="5302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2,466</a:t>
          </a:r>
          <a:endParaRPr kumimoji="1" lang="ja-JP" altLang="en-US" sz="1000" b="1">
            <a:latin typeface="ＭＳ Ｐゴシック"/>
          </a:endParaRPr>
        </a:p>
      </xdr:txBody>
    </xdr:sp>
    <xdr:clientData/>
  </xdr:oneCellAnchor>
  <xdr:twoCellAnchor>
    <xdr:from>
      <xdr:col>23</xdr:col>
      <xdr:colOff>428625</xdr:colOff>
      <xdr:row>32</xdr:row>
      <xdr:rowOff>40945</xdr:rowOff>
    </xdr:from>
    <xdr:to>
      <xdr:col>23</xdr:col>
      <xdr:colOff>606425</xdr:colOff>
      <xdr:row>32</xdr:row>
      <xdr:rowOff>40945</xdr:rowOff>
    </xdr:to>
    <xdr:cxnSp macro="">
      <xdr:nvCxnSpPr>
        <xdr:cNvPr id="479" name="直線コネクタ 478"/>
        <xdr:cNvCxnSpPr/>
      </xdr:nvCxnSpPr>
      <xdr:spPr>
        <a:xfrm>
          <a:off x="16230600" y="5527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121869</xdr:rowOff>
    </xdr:from>
    <xdr:to>
      <xdr:col>23</xdr:col>
      <xdr:colOff>517525</xdr:colOff>
      <xdr:row>38</xdr:row>
      <xdr:rowOff>139700</xdr:rowOff>
    </xdr:to>
    <xdr:cxnSp macro="">
      <xdr:nvCxnSpPr>
        <xdr:cNvPr id="480" name="直線コネクタ 479"/>
        <xdr:cNvCxnSpPr/>
      </xdr:nvCxnSpPr>
      <xdr:spPr>
        <a:xfrm>
          <a:off x="15481300" y="6636969"/>
          <a:ext cx="838200" cy="17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143781</xdr:rowOff>
    </xdr:from>
    <xdr:ext cx="378565" cy="259045"/>
    <xdr:sp macro="" textlink="">
      <xdr:nvSpPr>
        <xdr:cNvPr id="481" name="災害復旧事業費平均値テキスト"/>
        <xdr:cNvSpPr txBox="1"/>
      </xdr:nvSpPr>
      <xdr:spPr>
        <a:xfrm>
          <a:off x="16370300" y="631598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120904</xdr:rowOff>
    </xdr:from>
    <xdr:to>
      <xdr:col>23</xdr:col>
      <xdr:colOff>568325</xdr:colOff>
      <xdr:row>38</xdr:row>
      <xdr:rowOff>51054</xdr:rowOff>
    </xdr:to>
    <xdr:sp macro="" textlink="">
      <xdr:nvSpPr>
        <xdr:cNvPr id="482" name="フローチャート : 判断 481"/>
        <xdr:cNvSpPr/>
      </xdr:nvSpPr>
      <xdr:spPr>
        <a:xfrm>
          <a:off x="16268700" y="6464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121869</xdr:rowOff>
    </xdr:from>
    <xdr:to>
      <xdr:col>22</xdr:col>
      <xdr:colOff>365125</xdr:colOff>
      <xdr:row>38</xdr:row>
      <xdr:rowOff>128727</xdr:rowOff>
    </xdr:to>
    <xdr:cxnSp macro="">
      <xdr:nvCxnSpPr>
        <xdr:cNvPr id="483" name="直線コネクタ 482"/>
        <xdr:cNvCxnSpPr/>
      </xdr:nvCxnSpPr>
      <xdr:spPr>
        <a:xfrm flipV="1">
          <a:off x="14592300" y="6636969"/>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112217</xdr:rowOff>
    </xdr:from>
    <xdr:to>
      <xdr:col>22</xdr:col>
      <xdr:colOff>415925</xdr:colOff>
      <xdr:row>38</xdr:row>
      <xdr:rowOff>42367</xdr:rowOff>
    </xdr:to>
    <xdr:sp macro="" textlink="">
      <xdr:nvSpPr>
        <xdr:cNvPr id="484" name="フローチャート : 判断 483"/>
        <xdr:cNvSpPr/>
      </xdr:nvSpPr>
      <xdr:spPr>
        <a:xfrm>
          <a:off x="15430500" y="6455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36</xdr:row>
      <xdr:rowOff>58894</xdr:rowOff>
    </xdr:from>
    <xdr:ext cx="378565" cy="259045"/>
    <xdr:sp macro="" textlink="">
      <xdr:nvSpPr>
        <xdr:cNvPr id="485" name="テキスト ボックス 484"/>
        <xdr:cNvSpPr txBox="1"/>
      </xdr:nvSpPr>
      <xdr:spPr>
        <a:xfrm>
          <a:off x="15292017" y="62310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324</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128727</xdr:rowOff>
    </xdr:from>
    <xdr:to>
      <xdr:col>21</xdr:col>
      <xdr:colOff>161925</xdr:colOff>
      <xdr:row>38</xdr:row>
      <xdr:rowOff>130099</xdr:rowOff>
    </xdr:to>
    <xdr:cxnSp macro="">
      <xdr:nvCxnSpPr>
        <xdr:cNvPr id="486" name="直線コネクタ 485"/>
        <xdr:cNvCxnSpPr/>
      </xdr:nvCxnSpPr>
      <xdr:spPr>
        <a:xfrm flipV="1">
          <a:off x="13703300" y="6643827"/>
          <a:ext cx="889000" cy="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61925</xdr:rowOff>
    </xdr:from>
    <xdr:to>
      <xdr:col>21</xdr:col>
      <xdr:colOff>212725</xdr:colOff>
      <xdr:row>37</xdr:row>
      <xdr:rowOff>163525</xdr:rowOff>
    </xdr:to>
    <xdr:sp macro="" textlink="">
      <xdr:nvSpPr>
        <xdr:cNvPr id="487" name="フローチャート : 判断 486"/>
        <xdr:cNvSpPr/>
      </xdr:nvSpPr>
      <xdr:spPr>
        <a:xfrm>
          <a:off x="14541500" y="64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36</xdr:row>
      <xdr:rowOff>8602</xdr:rowOff>
    </xdr:from>
    <xdr:ext cx="378565" cy="259045"/>
    <xdr:sp macro="" textlink="">
      <xdr:nvSpPr>
        <xdr:cNvPr id="488" name="テキスト ボックス 487"/>
        <xdr:cNvSpPr txBox="1"/>
      </xdr:nvSpPr>
      <xdr:spPr>
        <a:xfrm>
          <a:off x="14403017" y="61808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29514</xdr:rowOff>
    </xdr:from>
    <xdr:to>
      <xdr:col>19</xdr:col>
      <xdr:colOff>644525</xdr:colOff>
      <xdr:row>38</xdr:row>
      <xdr:rowOff>130099</xdr:rowOff>
    </xdr:to>
    <xdr:cxnSp macro="">
      <xdr:nvCxnSpPr>
        <xdr:cNvPr id="489" name="直線コネクタ 488"/>
        <xdr:cNvCxnSpPr/>
      </xdr:nvCxnSpPr>
      <xdr:spPr>
        <a:xfrm>
          <a:off x="12814300" y="6544614"/>
          <a:ext cx="889000" cy="100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157480</xdr:rowOff>
    </xdr:from>
    <xdr:to>
      <xdr:col>20</xdr:col>
      <xdr:colOff>9525</xdr:colOff>
      <xdr:row>36</xdr:row>
      <xdr:rowOff>87630</xdr:rowOff>
    </xdr:to>
    <xdr:sp macro="" textlink="">
      <xdr:nvSpPr>
        <xdr:cNvPr id="490" name="フローチャート : 判断 489"/>
        <xdr:cNvSpPr/>
      </xdr:nvSpPr>
      <xdr:spPr>
        <a:xfrm>
          <a:off x="13652500" y="6158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34</xdr:row>
      <xdr:rowOff>104157</xdr:rowOff>
    </xdr:from>
    <xdr:ext cx="378565" cy="259045"/>
    <xdr:sp macro="" textlink="">
      <xdr:nvSpPr>
        <xdr:cNvPr id="491" name="テキスト ボックス 490"/>
        <xdr:cNvSpPr txBox="1"/>
      </xdr:nvSpPr>
      <xdr:spPr>
        <a:xfrm>
          <a:off x="13514017" y="59334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18</xdr:col>
      <xdr:colOff>390525</xdr:colOff>
      <xdr:row>35</xdr:row>
      <xdr:rowOff>141935</xdr:rowOff>
    </xdr:from>
    <xdr:to>
      <xdr:col>18</xdr:col>
      <xdr:colOff>492125</xdr:colOff>
      <xdr:row>36</xdr:row>
      <xdr:rowOff>72085</xdr:rowOff>
    </xdr:to>
    <xdr:sp macro="" textlink="">
      <xdr:nvSpPr>
        <xdr:cNvPr id="492" name="フローチャート : 判断 491"/>
        <xdr:cNvSpPr/>
      </xdr:nvSpPr>
      <xdr:spPr>
        <a:xfrm>
          <a:off x="12763500" y="614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34</xdr:row>
      <xdr:rowOff>88612</xdr:rowOff>
    </xdr:from>
    <xdr:ext cx="469744" cy="259045"/>
    <xdr:sp macro="" textlink="">
      <xdr:nvSpPr>
        <xdr:cNvPr id="493" name="テキスト ボックス 492"/>
        <xdr:cNvSpPr txBox="1"/>
      </xdr:nvSpPr>
      <xdr:spPr>
        <a:xfrm>
          <a:off x="12579427" y="5917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4" name="テキスト ボックス 49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5" name="テキスト ボックス 49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6" name="テキスト ボックス 49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7" name="テキスト ボックス 49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498" name="テキスト ボックス 49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88900</xdr:rowOff>
    </xdr:from>
    <xdr:to>
      <xdr:col>23</xdr:col>
      <xdr:colOff>568325</xdr:colOff>
      <xdr:row>39</xdr:row>
      <xdr:rowOff>19050</xdr:rowOff>
    </xdr:to>
    <xdr:sp macro="" textlink="">
      <xdr:nvSpPr>
        <xdr:cNvPr id="499" name="円/楕円 498"/>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3827</xdr:rowOff>
    </xdr:from>
    <xdr:ext cx="249299" cy="259045"/>
    <xdr:sp macro="" textlink="">
      <xdr:nvSpPr>
        <xdr:cNvPr id="500" name="災害復旧事業費該当値テキスト"/>
        <xdr:cNvSpPr txBox="1"/>
      </xdr:nvSpPr>
      <xdr:spPr>
        <a:xfrm>
          <a:off x="16370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71069</xdr:rowOff>
    </xdr:from>
    <xdr:to>
      <xdr:col>22</xdr:col>
      <xdr:colOff>415925</xdr:colOff>
      <xdr:row>39</xdr:row>
      <xdr:rowOff>1219</xdr:rowOff>
    </xdr:to>
    <xdr:sp macro="" textlink="">
      <xdr:nvSpPr>
        <xdr:cNvPr id="501" name="円/楕円 500"/>
        <xdr:cNvSpPr/>
      </xdr:nvSpPr>
      <xdr:spPr>
        <a:xfrm>
          <a:off x="15430500" y="6586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38</xdr:row>
      <xdr:rowOff>163796</xdr:rowOff>
    </xdr:from>
    <xdr:ext cx="313932" cy="259045"/>
    <xdr:sp macro="" textlink="">
      <xdr:nvSpPr>
        <xdr:cNvPr id="502" name="テキスト ボックス 501"/>
        <xdr:cNvSpPr txBox="1"/>
      </xdr:nvSpPr>
      <xdr:spPr>
        <a:xfrm>
          <a:off x="15324333" y="66788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77927</xdr:rowOff>
    </xdr:from>
    <xdr:to>
      <xdr:col>21</xdr:col>
      <xdr:colOff>212725</xdr:colOff>
      <xdr:row>39</xdr:row>
      <xdr:rowOff>8077</xdr:rowOff>
    </xdr:to>
    <xdr:sp macro="" textlink="">
      <xdr:nvSpPr>
        <xdr:cNvPr id="503" name="円/楕円 502"/>
        <xdr:cNvSpPr/>
      </xdr:nvSpPr>
      <xdr:spPr>
        <a:xfrm>
          <a:off x="14541500" y="6593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38</xdr:row>
      <xdr:rowOff>170654</xdr:rowOff>
    </xdr:from>
    <xdr:ext cx="313932" cy="259045"/>
    <xdr:sp macro="" textlink="">
      <xdr:nvSpPr>
        <xdr:cNvPr id="504" name="テキスト ボックス 503"/>
        <xdr:cNvSpPr txBox="1"/>
      </xdr:nvSpPr>
      <xdr:spPr>
        <a:xfrm>
          <a:off x="14435333" y="668575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79299</xdr:rowOff>
    </xdr:from>
    <xdr:to>
      <xdr:col>20</xdr:col>
      <xdr:colOff>9525</xdr:colOff>
      <xdr:row>39</xdr:row>
      <xdr:rowOff>9449</xdr:rowOff>
    </xdr:to>
    <xdr:sp macro="" textlink="">
      <xdr:nvSpPr>
        <xdr:cNvPr id="505" name="円/楕円 504"/>
        <xdr:cNvSpPr/>
      </xdr:nvSpPr>
      <xdr:spPr>
        <a:xfrm>
          <a:off x="13652500" y="6594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39</xdr:row>
      <xdr:rowOff>576</xdr:rowOff>
    </xdr:from>
    <xdr:ext cx="313932" cy="259045"/>
    <xdr:sp macro="" textlink="">
      <xdr:nvSpPr>
        <xdr:cNvPr id="506" name="テキスト ボックス 505"/>
        <xdr:cNvSpPr txBox="1"/>
      </xdr:nvSpPr>
      <xdr:spPr>
        <a:xfrm>
          <a:off x="13546333" y="668712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150165</xdr:rowOff>
    </xdr:from>
    <xdr:to>
      <xdr:col>18</xdr:col>
      <xdr:colOff>492125</xdr:colOff>
      <xdr:row>38</xdr:row>
      <xdr:rowOff>80314</xdr:rowOff>
    </xdr:to>
    <xdr:sp macro="" textlink="">
      <xdr:nvSpPr>
        <xdr:cNvPr id="507" name="円/楕円 506"/>
        <xdr:cNvSpPr/>
      </xdr:nvSpPr>
      <xdr:spPr>
        <a:xfrm>
          <a:off x="12763500" y="64938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38</xdr:row>
      <xdr:rowOff>71441</xdr:rowOff>
    </xdr:from>
    <xdr:ext cx="378565" cy="259045"/>
    <xdr:sp macro="" textlink="">
      <xdr:nvSpPr>
        <xdr:cNvPr id="508" name="テキスト ボックス 507"/>
        <xdr:cNvSpPr txBox="1"/>
      </xdr:nvSpPr>
      <xdr:spPr>
        <a:xfrm>
          <a:off x="12625017" y="65865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09" name="正方形/長方形 50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0" name="正方形/長方形 50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1" name="正方形/長方形 51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2" name="正方形/長方形 51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3" name="正方形/長方形 51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4" name="正方形/長方形 51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5" name="正方形/長方形 51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6" name="正方形/長方形 51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7" name="テキスト ボックス 51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18" name="直線コネクタ 51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19" name="直線コネクタ 51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0" name="テキスト ボックス 519"/>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1" name="直線コネクタ 52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2" name="テキスト ボックス 521"/>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2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24" name="直線コネクタ 523"/>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25"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26" name="直線コネクタ 52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27"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28" name="直線コネクタ 52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29" name="直線コネクタ 528"/>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0"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1" name="フローチャート : 判断 530"/>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2" name="直線コネクタ 531"/>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33" name="フローチャート : 判断 532"/>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34" name="テキスト ボックス 533"/>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35" name="直線コネクタ 534"/>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36" name="フローチャート : 判断 535"/>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37" name="テキスト ボックス 536"/>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38" name="直線コネクタ 537"/>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39" name="フローチャート : 判断 538"/>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0" name="テキスト ボックス 539"/>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1" name="フローチャート : 判断 540"/>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2" name="テキスト ボックス 541"/>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43" name="テキスト ボックス 54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44" name="テキスト ボックス 54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45" name="テキスト ボックス 54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46" name="テキスト ボックス 54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47" name="テキスト ボックス 54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8" name="円/楕円 547"/>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49"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0" name="円/楕円 549"/>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1" name="テキスト ボックス 550"/>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2" name="円/楕円 551"/>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53" name="テキスト ボックス 552"/>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54" name="円/楕円 553"/>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55" name="テキスト ボックス 554"/>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6" name="円/楕円 555"/>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57" name="テキスト ボックス 556"/>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58" name="正方形/長方形 55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59" name="正方形/長方形 55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0" name="正方形/長方形 55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1" name="正方形/長方形 56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2" name="正方形/長方形 56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63" name="正方形/長方形 56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64" name="正方形/長方形 56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65" name="正方形/長方形 56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66" name="テキスト ボックス 56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67" name="直線コネクタ 56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68" name="直線コネクタ 56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69" name="テキスト ボックス 56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70" name="直線コネクタ 56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571" name="テキスト ボックス 570"/>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72" name="直線コネクタ 57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573" name="テキスト ボックス 572"/>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74" name="直線コネクタ 57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575" name="テキスト ボックス 574"/>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76" name="直線コネクタ 57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577" name="テキスト ボックス 576"/>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78" name="直線コネクタ 57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79" name="テキスト ボックス 578"/>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43135</xdr:rowOff>
    </xdr:from>
    <xdr:to>
      <xdr:col>23</xdr:col>
      <xdr:colOff>516889</xdr:colOff>
      <xdr:row>77</xdr:row>
      <xdr:rowOff>104724</xdr:rowOff>
    </xdr:to>
    <xdr:cxnSp macro="">
      <xdr:nvCxnSpPr>
        <xdr:cNvPr id="581" name="直線コネクタ 580"/>
        <xdr:cNvCxnSpPr/>
      </xdr:nvCxnSpPr>
      <xdr:spPr>
        <a:xfrm flipV="1">
          <a:off x="16317595" y="12216085"/>
          <a:ext cx="1269" cy="1090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108551</xdr:rowOff>
    </xdr:from>
    <xdr:ext cx="534377" cy="259045"/>
    <xdr:sp macro="" textlink="">
      <xdr:nvSpPr>
        <xdr:cNvPr id="582" name="公債費最小値テキスト"/>
        <xdr:cNvSpPr txBox="1"/>
      </xdr:nvSpPr>
      <xdr:spPr>
        <a:xfrm>
          <a:off x="16370300" y="13310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14,836</a:t>
          </a:r>
          <a:endParaRPr kumimoji="1" lang="ja-JP" altLang="en-US" sz="1000" b="1">
            <a:latin typeface="ＭＳ Ｐゴシック"/>
          </a:endParaRPr>
        </a:p>
      </xdr:txBody>
    </xdr:sp>
    <xdr:clientData/>
  </xdr:oneCellAnchor>
  <xdr:twoCellAnchor>
    <xdr:from>
      <xdr:col>23</xdr:col>
      <xdr:colOff>428625</xdr:colOff>
      <xdr:row>77</xdr:row>
      <xdr:rowOff>104724</xdr:rowOff>
    </xdr:from>
    <xdr:to>
      <xdr:col>23</xdr:col>
      <xdr:colOff>606425</xdr:colOff>
      <xdr:row>77</xdr:row>
      <xdr:rowOff>104724</xdr:rowOff>
    </xdr:to>
    <xdr:cxnSp macro="">
      <xdr:nvCxnSpPr>
        <xdr:cNvPr id="583" name="直線コネクタ 582"/>
        <xdr:cNvCxnSpPr/>
      </xdr:nvCxnSpPr>
      <xdr:spPr>
        <a:xfrm>
          <a:off x="16230600" y="13306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161262</xdr:rowOff>
    </xdr:from>
    <xdr:ext cx="534377" cy="259045"/>
    <xdr:sp macro="" textlink="">
      <xdr:nvSpPr>
        <xdr:cNvPr id="584" name="公債費最大値テキスト"/>
        <xdr:cNvSpPr txBox="1"/>
      </xdr:nvSpPr>
      <xdr:spPr>
        <a:xfrm>
          <a:off x="16370300" y="11991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72,069</a:t>
          </a:r>
          <a:endParaRPr kumimoji="1" lang="ja-JP" altLang="en-US" sz="1000" b="1">
            <a:latin typeface="ＭＳ Ｐゴシック"/>
          </a:endParaRPr>
        </a:p>
      </xdr:txBody>
    </xdr:sp>
    <xdr:clientData/>
  </xdr:oneCellAnchor>
  <xdr:twoCellAnchor>
    <xdr:from>
      <xdr:col>23</xdr:col>
      <xdr:colOff>428625</xdr:colOff>
      <xdr:row>71</xdr:row>
      <xdr:rowOff>43135</xdr:rowOff>
    </xdr:from>
    <xdr:to>
      <xdr:col>23</xdr:col>
      <xdr:colOff>606425</xdr:colOff>
      <xdr:row>71</xdr:row>
      <xdr:rowOff>43135</xdr:rowOff>
    </xdr:to>
    <xdr:cxnSp macro="">
      <xdr:nvCxnSpPr>
        <xdr:cNvPr id="585" name="直線コネクタ 584"/>
        <xdr:cNvCxnSpPr/>
      </xdr:nvCxnSpPr>
      <xdr:spPr>
        <a:xfrm>
          <a:off x="16230600" y="12216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14027</xdr:rowOff>
    </xdr:from>
    <xdr:to>
      <xdr:col>23</xdr:col>
      <xdr:colOff>517525</xdr:colOff>
      <xdr:row>77</xdr:row>
      <xdr:rowOff>40811</xdr:rowOff>
    </xdr:to>
    <xdr:cxnSp macro="">
      <xdr:nvCxnSpPr>
        <xdr:cNvPr id="586" name="直線コネクタ 585"/>
        <xdr:cNvCxnSpPr/>
      </xdr:nvCxnSpPr>
      <xdr:spPr>
        <a:xfrm>
          <a:off x="15481300" y="13215677"/>
          <a:ext cx="838200" cy="26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63447</xdr:rowOff>
    </xdr:from>
    <xdr:ext cx="534377" cy="259045"/>
    <xdr:sp macro="" textlink="">
      <xdr:nvSpPr>
        <xdr:cNvPr id="587" name="公債費平均値テキスト"/>
        <xdr:cNvSpPr txBox="1"/>
      </xdr:nvSpPr>
      <xdr:spPr>
        <a:xfrm>
          <a:off x="16370300" y="127507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33,537</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40570</xdr:rowOff>
    </xdr:from>
    <xdr:to>
      <xdr:col>23</xdr:col>
      <xdr:colOff>568325</xdr:colOff>
      <xdr:row>75</xdr:row>
      <xdr:rowOff>142170</xdr:rowOff>
    </xdr:to>
    <xdr:sp macro="" textlink="">
      <xdr:nvSpPr>
        <xdr:cNvPr id="588" name="フローチャート : 判断 587"/>
        <xdr:cNvSpPr/>
      </xdr:nvSpPr>
      <xdr:spPr>
        <a:xfrm>
          <a:off x="16268700" y="1289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502</xdr:rowOff>
    </xdr:from>
    <xdr:to>
      <xdr:col>22</xdr:col>
      <xdr:colOff>365125</xdr:colOff>
      <xdr:row>77</xdr:row>
      <xdr:rowOff>14027</xdr:rowOff>
    </xdr:to>
    <xdr:cxnSp macro="">
      <xdr:nvCxnSpPr>
        <xdr:cNvPr id="589" name="直線コネクタ 588"/>
        <xdr:cNvCxnSpPr/>
      </xdr:nvCxnSpPr>
      <xdr:spPr>
        <a:xfrm>
          <a:off x="14592300" y="13202152"/>
          <a:ext cx="889000" cy="13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6299</xdr:rowOff>
    </xdr:from>
    <xdr:to>
      <xdr:col>22</xdr:col>
      <xdr:colOff>415925</xdr:colOff>
      <xdr:row>75</xdr:row>
      <xdr:rowOff>107899</xdr:rowOff>
    </xdr:to>
    <xdr:sp macro="" textlink="">
      <xdr:nvSpPr>
        <xdr:cNvPr id="590" name="フローチャート : 判断 589"/>
        <xdr:cNvSpPr/>
      </xdr:nvSpPr>
      <xdr:spPr>
        <a:xfrm>
          <a:off x="15430500" y="12865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124426</xdr:rowOff>
    </xdr:from>
    <xdr:ext cx="534377" cy="259045"/>
    <xdr:sp macro="" textlink="">
      <xdr:nvSpPr>
        <xdr:cNvPr id="591" name="テキスト ボックス 590"/>
        <xdr:cNvSpPr txBox="1"/>
      </xdr:nvSpPr>
      <xdr:spPr>
        <a:xfrm>
          <a:off x="15214111" y="12640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35,336</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502</xdr:rowOff>
    </xdr:from>
    <xdr:to>
      <xdr:col>21</xdr:col>
      <xdr:colOff>161925</xdr:colOff>
      <xdr:row>77</xdr:row>
      <xdr:rowOff>882</xdr:rowOff>
    </xdr:to>
    <xdr:cxnSp macro="">
      <xdr:nvCxnSpPr>
        <xdr:cNvPr id="592" name="直線コネクタ 591"/>
        <xdr:cNvCxnSpPr/>
      </xdr:nvCxnSpPr>
      <xdr:spPr>
        <a:xfrm flipV="1">
          <a:off x="13703300" y="13202152"/>
          <a:ext cx="889000" cy="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7328</xdr:rowOff>
    </xdr:from>
    <xdr:to>
      <xdr:col>21</xdr:col>
      <xdr:colOff>212725</xdr:colOff>
      <xdr:row>75</xdr:row>
      <xdr:rowOff>108928</xdr:rowOff>
    </xdr:to>
    <xdr:sp macro="" textlink="">
      <xdr:nvSpPr>
        <xdr:cNvPr id="593" name="フローチャート : 判断 592"/>
        <xdr:cNvSpPr/>
      </xdr:nvSpPr>
      <xdr:spPr>
        <a:xfrm>
          <a:off x="14541500" y="1286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125455</xdr:rowOff>
    </xdr:from>
    <xdr:ext cx="534377" cy="259045"/>
    <xdr:sp macro="" textlink="">
      <xdr:nvSpPr>
        <xdr:cNvPr id="594" name="テキスト ボックス 593"/>
        <xdr:cNvSpPr txBox="1"/>
      </xdr:nvSpPr>
      <xdr:spPr>
        <a:xfrm>
          <a:off x="14325111" y="12641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35,282</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167132</xdr:rowOff>
    </xdr:from>
    <xdr:to>
      <xdr:col>19</xdr:col>
      <xdr:colOff>644525</xdr:colOff>
      <xdr:row>77</xdr:row>
      <xdr:rowOff>882</xdr:rowOff>
    </xdr:to>
    <xdr:cxnSp macro="">
      <xdr:nvCxnSpPr>
        <xdr:cNvPr id="595" name="直線コネクタ 594"/>
        <xdr:cNvCxnSpPr/>
      </xdr:nvCxnSpPr>
      <xdr:spPr>
        <a:xfrm>
          <a:off x="12814300" y="13197332"/>
          <a:ext cx="889000" cy="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11900</xdr:rowOff>
    </xdr:from>
    <xdr:to>
      <xdr:col>20</xdr:col>
      <xdr:colOff>9525</xdr:colOff>
      <xdr:row>75</xdr:row>
      <xdr:rowOff>113500</xdr:rowOff>
    </xdr:to>
    <xdr:sp macro="" textlink="">
      <xdr:nvSpPr>
        <xdr:cNvPr id="596" name="フローチャート : 判断 595"/>
        <xdr:cNvSpPr/>
      </xdr:nvSpPr>
      <xdr:spPr>
        <a:xfrm>
          <a:off x="13652500" y="1287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130027</xdr:rowOff>
    </xdr:from>
    <xdr:ext cx="534377" cy="259045"/>
    <xdr:sp macro="" textlink="">
      <xdr:nvSpPr>
        <xdr:cNvPr id="597" name="テキスト ボックス 596"/>
        <xdr:cNvSpPr txBox="1"/>
      </xdr:nvSpPr>
      <xdr:spPr>
        <a:xfrm>
          <a:off x="13436111" y="12645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35,042</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12167</xdr:rowOff>
    </xdr:from>
    <xdr:to>
      <xdr:col>18</xdr:col>
      <xdr:colOff>492125</xdr:colOff>
      <xdr:row>75</xdr:row>
      <xdr:rowOff>113767</xdr:rowOff>
    </xdr:to>
    <xdr:sp macro="" textlink="">
      <xdr:nvSpPr>
        <xdr:cNvPr id="598" name="フローチャート : 判断 597"/>
        <xdr:cNvSpPr/>
      </xdr:nvSpPr>
      <xdr:spPr>
        <a:xfrm>
          <a:off x="12763500" y="12870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130294</xdr:rowOff>
    </xdr:from>
    <xdr:ext cx="534377" cy="259045"/>
    <xdr:sp macro="" textlink="">
      <xdr:nvSpPr>
        <xdr:cNvPr id="599" name="テキスト ボックス 598"/>
        <xdr:cNvSpPr txBox="1"/>
      </xdr:nvSpPr>
      <xdr:spPr>
        <a:xfrm>
          <a:off x="12547111" y="12646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35,028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0" name="テキスト ボックス 59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01" name="テキスト ボックス 60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02" name="テキスト ボックス 60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03" name="テキスト ボックス 60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04" name="テキスト ボックス 60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161461</xdr:rowOff>
    </xdr:from>
    <xdr:to>
      <xdr:col>23</xdr:col>
      <xdr:colOff>568325</xdr:colOff>
      <xdr:row>77</xdr:row>
      <xdr:rowOff>91611</xdr:rowOff>
    </xdr:to>
    <xdr:sp macro="" textlink="">
      <xdr:nvSpPr>
        <xdr:cNvPr id="605" name="円/楕円 604"/>
        <xdr:cNvSpPr/>
      </xdr:nvSpPr>
      <xdr:spPr>
        <a:xfrm>
          <a:off x="16268700" y="1319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76388</xdr:rowOff>
    </xdr:from>
    <xdr:ext cx="534377" cy="259045"/>
    <xdr:sp macro="" textlink="">
      <xdr:nvSpPr>
        <xdr:cNvPr id="606" name="公債費該当値テキスト"/>
        <xdr:cNvSpPr txBox="1"/>
      </xdr:nvSpPr>
      <xdr:spPr>
        <a:xfrm>
          <a:off x="16370300" y="13106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18,191</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134677</xdr:rowOff>
    </xdr:from>
    <xdr:to>
      <xdr:col>22</xdr:col>
      <xdr:colOff>415925</xdr:colOff>
      <xdr:row>77</xdr:row>
      <xdr:rowOff>64827</xdr:rowOff>
    </xdr:to>
    <xdr:sp macro="" textlink="">
      <xdr:nvSpPr>
        <xdr:cNvPr id="607" name="円/楕円 606"/>
        <xdr:cNvSpPr/>
      </xdr:nvSpPr>
      <xdr:spPr>
        <a:xfrm>
          <a:off x="15430500" y="13164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55954</xdr:rowOff>
    </xdr:from>
    <xdr:ext cx="534377" cy="259045"/>
    <xdr:sp macro="" textlink="">
      <xdr:nvSpPr>
        <xdr:cNvPr id="608" name="テキスト ボックス 607"/>
        <xdr:cNvSpPr txBox="1"/>
      </xdr:nvSpPr>
      <xdr:spPr>
        <a:xfrm>
          <a:off x="15214111" y="13257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19,597</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121152</xdr:rowOff>
    </xdr:from>
    <xdr:to>
      <xdr:col>21</xdr:col>
      <xdr:colOff>212725</xdr:colOff>
      <xdr:row>77</xdr:row>
      <xdr:rowOff>51302</xdr:rowOff>
    </xdr:to>
    <xdr:sp macro="" textlink="">
      <xdr:nvSpPr>
        <xdr:cNvPr id="609" name="円/楕円 608"/>
        <xdr:cNvSpPr/>
      </xdr:nvSpPr>
      <xdr:spPr>
        <a:xfrm>
          <a:off x="14541500" y="13151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42429</xdr:rowOff>
    </xdr:from>
    <xdr:ext cx="534377" cy="259045"/>
    <xdr:sp macro="" textlink="">
      <xdr:nvSpPr>
        <xdr:cNvPr id="610" name="テキスト ボックス 609"/>
        <xdr:cNvSpPr txBox="1"/>
      </xdr:nvSpPr>
      <xdr:spPr>
        <a:xfrm>
          <a:off x="14325111" y="13244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20,307</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121532</xdr:rowOff>
    </xdr:from>
    <xdr:to>
      <xdr:col>20</xdr:col>
      <xdr:colOff>9525</xdr:colOff>
      <xdr:row>77</xdr:row>
      <xdr:rowOff>51682</xdr:rowOff>
    </xdr:to>
    <xdr:sp macro="" textlink="">
      <xdr:nvSpPr>
        <xdr:cNvPr id="611" name="円/楕円 610"/>
        <xdr:cNvSpPr/>
      </xdr:nvSpPr>
      <xdr:spPr>
        <a:xfrm>
          <a:off x="13652500" y="13151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42809</xdr:rowOff>
    </xdr:from>
    <xdr:ext cx="534377" cy="259045"/>
    <xdr:sp macro="" textlink="">
      <xdr:nvSpPr>
        <xdr:cNvPr id="612" name="テキスト ボックス 611"/>
        <xdr:cNvSpPr txBox="1"/>
      </xdr:nvSpPr>
      <xdr:spPr>
        <a:xfrm>
          <a:off x="13436111" y="13244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20,287</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116332</xdr:rowOff>
    </xdr:from>
    <xdr:to>
      <xdr:col>18</xdr:col>
      <xdr:colOff>492125</xdr:colOff>
      <xdr:row>77</xdr:row>
      <xdr:rowOff>46482</xdr:rowOff>
    </xdr:to>
    <xdr:sp macro="" textlink="">
      <xdr:nvSpPr>
        <xdr:cNvPr id="613" name="円/楕円 612"/>
        <xdr:cNvSpPr/>
      </xdr:nvSpPr>
      <xdr:spPr>
        <a:xfrm>
          <a:off x="12763500" y="13146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37609</xdr:rowOff>
    </xdr:from>
    <xdr:ext cx="534377" cy="259045"/>
    <xdr:sp macro="" textlink="">
      <xdr:nvSpPr>
        <xdr:cNvPr id="614" name="テキスト ボックス 613"/>
        <xdr:cNvSpPr txBox="1"/>
      </xdr:nvSpPr>
      <xdr:spPr>
        <a:xfrm>
          <a:off x="12547111" y="13239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20,560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15" name="正方形/長方形 61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16" name="正方形/長方形 61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17" name="正方形/長方形 61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18" name="正方形/長方形 61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19" name="正方形/長方形 61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0" name="正方形/長方形 61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21" name="正方形/長方形 62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22" name="正方形/長方形 62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23" name="テキスト ボックス 62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24" name="直線コネクタ 62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25" name="直線コネクタ 62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26" name="テキスト ボックス 625"/>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27" name="直線コネクタ 62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28" name="テキスト ボックス 627"/>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29" name="直線コネクタ 62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30" name="テキスト ボックス 629"/>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31" name="直線コネクタ 63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32" name="テキスト ボックス 631"/>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33" name="直線コネクタ 63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34" name="テキスト ボックス 633"/>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35" name="直線コネクタ 63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36" name="テキスト ボックス 635"/>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3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123165</xdr:rowOff>
    </xdr:from>
    <xdr:to>
      <xdr:col>23</xdr:col>
      <xdr:colOff>516889</xdr:colOff>
      <xdr:row>99</xdr:row>
      <xdr:rowOff>43687</xdr:rowOff>
    </xdr:to>
    <xdr:cxnSp macro="">
      <xdr:nvCxnSpPr>
        <xdr:cNvPr id="638" name="直線コネクタ 637"/>
        <xdr:cNvCxnSpPr/>
      </xdr:nvCxnSpPr>
      <xdr:spPr>
        <a:xfrm flipV="1">
          <a:off x="16317595" y="15725115"/>
          <a:ext cx="1269" cy="12921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47514</xdr:rowOff>
    </xdr:from>
    <xdr:ext cx="313932" cy="259045"/>
    <xdr:sp macro="" textlink="">
      <xdr:nvSpPr>
        <xdr:cNvPr id="639" name="積立金最小値テキスト"/>
        <xdr:cNvSpPr txBox="1"/>
      </xdr:nvSpPr>
      <xdr:spPr>
        <a:xfrm>
          <a:off x="16370300" y="170210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428625</xdr:colOff>
      <xdr:row>99</xdr:row>
      <xdr:rowOff>43687</xdr:rowOff>
    </xdr:from>
    <xdr:to>
      <xdr:col>23</xdr:col>
      <xdr:colOff>606425</xdr:colOff>
      <xdr:row>99</xdr:row>
      <xdr:rowOff>43687</xdr:rowOff>
    </xdr:to>
    <xdr:cxnSp macro="">
      <xdr:nvCxnSpPr>
        <xdr:cNvPr id="640" name="直線コネクタ 639"/>
        <xdr:cNvCxnSpPr/>
      </xdr:nvCxnSpPr>
      <xdr:spPr>
        <a:xfrm>
          <a:off x="16230600" y="17017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69842</xdr:rowOff>
    </xdr:from>
    <xdr:ext cx="534377" cy="259045"/>
    <xdr:sp macro="" textlink="">
      <xdr:nvSpPr>
        <xdr:cNvPr id="641" name="積立金最大値テキスト"/>
        <xdr:cNvSpPr txBox="1"/>
      </xdr:nvSpPr>
      <xdr:spPr>
        <a:xfrm>
          <a:off x="16370300" y="15500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33,934</a:t>
          </a:r>
          <a:endParaRPr kumimoji="1" lang="ja-JP" altLang="en-US" sz="1000" b="1">
            <a:latin typeface="ＭＳ Ｐゴシック"/>
          </a:endParaRPr>
        </a:p>
      </xdr:txBody>
    </xdr:sp>
    <xdr:clientData/>
  </xdr:oneCellAnchor>
  <xdr:twoCellAnchor>
    <xdr:from>
      <xdr:col>23</xdr:col>
      <xdr:colOff>428625</xdr:colOff>
      <xdr:row>91</xdr:row>
      <xdr:rowOff>123165</xdr:rowOff>
    </xdr:from>
    <xdr:to>
      <xdr:col>23</xdr:col>
      <xdr:colOff>606425</xdr:colOff>
      <xdr:row>91</xdr:row>
      <xdr:rowOff>123165</xdr:rowOff>
    </xdr:to>
    <xdr:cxnSp macro="">
      <xdr:nvCxnSpPr>
        <xdr:cNvPr id="642" name="直線コネクタ 641"/>
        <xdr:cNvCxnSpPr/>
      </xdr:nvCxnSpPr>
      <xdr:spPr>
        <a:xfrm>
          <a:off x="16230600" y="15725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42202</xdr:rowOff>
    </xdr:from>
    <xdr:to>
      <xdr:col>23</xdr:col>
      <xdr:colOff>517525</xdr:colOff>
      <xdr:row>99</xdr:row>
      <xdr:rowOff>42430</xdr:rowOff>
    </xdr:to>
    <xdr:cxnSp macro="">
      <xdr:nvCxnSpPr>
        <xdr:cNvPr id="643" name="直線コネクタ 642"/>
        <xdr:cNvCxnSpPr/>
      </xdr:nvCxnSpPr>
      <xdr:spPr>
        <a:xfrm flipV="1">
          <a:off x="15481300" y="17015752"/>
          <a:ext cx="838200" cy="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80535</xdr:rowOff>
    </xdr:from>
    <xdr:ext cx="469744" cy="259045"/>
    <xdr:sp macro="" textlink="">
      <xdr:nvSpPr>
        <xdr:cNvPr id="644" name="積立金平均値テキスト"/>
        <xdr:cNvSpPr txBox="1"/>
      </xdr:nvSpPr>
      <xdr:spPr>
        <a:xfrm>
          <a:off x="16370300" y="165397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7,320</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57658</xdr:rowOff>
    </xdr:from>
    <xdr:to>
      <xdr:col>23</xdr:col>
      <xdr:colOff>568325</xdr:colOff>
      <xdr:row>97</xdr:row>
      <xdr:rowOff>159258</xdr:rowOff>
    </xdr:to>
    <xdr:sp macro="" textlink="">
      <xdr:nvSpPr>
        <xdr:cNvPr id="645" name="フローチャート : 判断 644"/>
        <xdr:cNvSpPr/>
      </xdr:nvSpPr>
      <xdr:spPr>
        <a:xfrm>
          <a:off x="16268700" y="16688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161226</xdr:rowOff>
    </xdr:from>
    <xdr:to>
      <xdr:col>22</xdr:col>
      <xdr:colOff>365125</xdr:colOff>
      <xdr:row>99</xdr:row>
      <xdr:rowOff>42430</xdr:rowOff>
    </xdr:to>
    <xdr:cxnSp macro="">
      <xdr:nvCxnSpPr>
        <xdr:cNvPr id="646" name="直線コネクタ 645"/>
        <xdr:cNvCxnSpPr/>
      </xdr:nvCxnSpPr>
      <xdr:spPr>
        <a:xfrm>
          <a:off x="14592300" y="16963326"/>
          <a:ext cx="889000" cy="52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114464</xdr:rowOff>
    </xdr:from>
    <xdr:to>
      <xdr:col>22</xdr:col>
      <xdr:colOff>415925</xdr:colOff>
      <xdr:row>98</xdr:row>
      <xdr:rowOff>44614</xdr:rowOff>
    </xdr:to>
    <xdr:sp macro="" textlink="">
      <xdr:nvSpPr>
        <xdr:cNvPr id="647" name="フローチャート : 判断 646"/>
        <xdr:cNvSpPr/>
      </xdr:nvSpPr>
      <xdr:spPr>
        <a:xfrm>
          <a:off x="15430500" y="16745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96</xdr:row>
      <xdr:rowOff>61141</xdr:rowOff>
    </xdr:from>
    <xdr:ext cx="469744" cy="259045"/>
    <xdr:sp macro="" textlink="">
      <xdr:nvSpPr>
        <xdr:cNvPr id="648" name="テキスト ボックス 647"/>
        <xdr:cNvSpPr txBox="1"/>
      </xdr:nvSpPr>
      <xdr:spPr>
        <a:xfrm>
          <a:off x="15246427" y="16520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5,829</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144538</xdr:rowOff>
    </xdr:from>
    <xdr:to>
      <xdr:col>21</xdr:col>
      <xdr:colOff>161925</xdr:colOff>
      <xdr:row>98</xdr:row>
      <xdr:rowOff>161226</xdr:rowOff>
    </xdr:to>
    <xdr:cxnSp macro="">
      <xdr:nvCxnSpPr>
        <xdr:cNvPr id="649" name="直線コネクタ 648"/>
        <xdr:cNvCxnSpPr/>
      </xdr:nvCxnSpPr>
      <xdr:spPr>
        <a:xfrm>
          <a:off x="13703300" y="16946638"/>
          <a:ext cx="889000" cy="16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64669</xdr:rowOff>
    </xdr:from>
    <xdr:to>
      <xdr:col>21</xdr:col>
      <xdr:colOff>212725</xdr:colOff>
      <xdr:row>97</xdr:row>
      <xdr:rowOff>166269</xdr:rowOff>
    </xdr:to>
    <xdr:sp macro="" textlink="">
      <xdr:nvSpPr>
        <xdr:cNvPr id="650" name="フローチャート : 判断 649"/>
        <xdr:cNvSpPr/>
      </xdr:nvSpPr>
      <xdr:spPr>
        <a:xfrm>
          <a:off x="14541500" y="16695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96</xdr:row>
      <xdr:rowOff>11346</xdr:rowOff>
    </xdr:from>
    <xdr:ext cx="469744" cy="259045"/>
    <xdr:sp macro="" textlink="">
      <xdr:nvSpPr>
        <xdr:cNvPr id="651" name="テキスト ボックス 650"/>
        <xdr:cNvSpPr txBox="1"/>
      </xdr:nvSpPr>
      <xdr:spPr>
        <a:xfrm>
          <a:off x="14357427" y="16470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7,136</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144538</xdr:rowOff>
    </xdr:from>
    <xdr:to>
      <xdr:col>19</xdr:col>
      <xdr:colOff>644525</xdr:colOff>
      <xdr:row>99</xdr:row>
      <xdr:rowOff>7531</xdr:rowOff>
    </xdr:to>
    <xdr:cxnSp macro="">
      <xdr:nvCxnSpPr>
        <xdr:cNvPr id="652" name="直線コネクタ 651"/>
        <xdr:cNvCxnSpPr/>
      </xdr:nvCxnSpPr>
      <xdr:spPr>
        <a:xfrm flipV="1">
          <a:off x="12814300" y="16946638"/>
          <a:ext cx="889000" cy="34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108026</xdr:rowOff>
    </xdr:from>
    <xdr:to>
      <xdr:col>20</xdr:col>
      <xdr:colOff>9525</xdr:colOff>
      <xdr:row>98</xdr:row>
      <xdr:rowOff>38176</xdr:rowOff>
    </xdr:to>
    <xdr:sp macro="" textlink="">
      <xdr:nvSpPr>
        <xdr:cNvPr id="653" name="フローチャート : 判断 652"/>
        <xdr:cNvSpPr/>
      </xdr:nvSpPr>
      <xdr:spPr>
        <a:xfrm>
          <a:off x="13652500" y="167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96</xdr:row>
      <xdr:rowOff>54703</xdr:rowOff>
    </xdr:from>
    <xdr:ext cx="469744" cy="259045"/>
    <xdr:sp macro="" textlink="">
      <xdr:nvSpPr>
        <xdr:cNvPr id="654" name="テキスト ボックス 653"/>
        <xdr:cNvSpPr txBox="1"/>
      </xdr:nvSpPr>
      <xdr:spPr>
        <a:xfrm>
          <a:off x="13468427" y="16513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5,998</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106045</xdr:rowOff>
    </xdr:from>
    <xdr:to>
      <xdr:col>18</xdr:col>
      <xdr:colOff>492125</xdr:colOff>
      <xdr:row>98</xdr:row>
      <xdr:rowOff>36195</xdr:rowOff>
    </xdr:to>
    <xdr:sp macro="" textlink="">
      <xdr:nvSpPr>
        <xdr:cNvPr id="655" name="フローチャート : 判断 654"/>
        <xdr:cNvSpPr/>
      </xdr:nvSpPr>
      <xdr:spPr>
        <a:xfrm>
          <a:off x="12763500" y="1673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96</xdr:row>
      <xdr:rowOff>52722</xdr:rowOff>
    </xdr:from>
    <xdr:ext cx="469744" cy="259045"/>
    <xdr:sp macro="" textlink="">
      <xdr:nvSpPr>
        <xdr:cNvPr id="656" name="テキスト ボックス 655"/>
        <xdr:cNvSpPr txBox="1"/>
      </xdr:nvSpPr>
      <xdr:spPr>
        <a:xfrm>
          <a:off x="12579427" y="16511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57" name="テキスト ボックス 65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58" name="テキスト ボックス 65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59" name="テキスト ボックス 65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0" name="テキスト ボックス 65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61" name="テキスト ボックス 66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162852</xdr:rowOff>
    </xdr:from>
    <xdr:to>
      <xdr:col>23</xdr:col>
      <xdr:colOff>568325</xdr:colOff>
      <xdr:row>99</xdr:row>
      <xdr:rowOff>93002</xdr:rowOff>
    </xdr:to>
    <xdr:sp macro="" textlink="">
      <xdr:nvSpPr>
        <xdr:cNvPr id="662" name="円/楕円 661"/>
        <xdr:cNvSpPr/>
      </xdr:nvSpPr>
      <xdr:spPr>
        <a:xfrm>
          <a:off x="16268700" y="16964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77779</xdr:rowOff>
    </xdr:from>
    <xdr:ext cx="313932" cy="259045"/>
    <xdr:sp macro="" textlink="">
      <xdr:nvSpPr>
        <xdr:cNvPr id="663" name="積立金該当値テキスト"/>
        <xdr:cNvSpPr txBox="1"/>
      </xdr:nvSpPr>
      <xdr:spPr>
        <a:xfrm>
          <a:off x="16370300" y="1687987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163080</xdr:rowOff>
    </xdr:from>
    <xdr:to>
      <xdr:col>22</xdr:col>
      <xdr:colOff>415925</xdr:colOff>
      <xdr:row>99</xdr:row>
      <xdr:rowOff>93230</xdr:rowOff>
    </xdr:to>
    <xdr:sp macro="" textlink="">
      <xdr:nvSpPr>
        <xdr:cNvPr id="664" name="円/楕円 663"/>
        <xdr:cNvSpPr/>
      </xdr:nvSpPr>
      <xdr:spPr>
        <a:xfrm>
          <a:off x="15430500" y="1696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99</xdr:row>
      <xdr:rowOff>84357</xdr:rowOff>
    </xdr:from>
    <xdr:ext cx="313932" cy="259045"/>
    <xdr:sp macro="" textlink="">
      <xdr:nvSpPr>
        <xdr:cNvPr id="665" name="テキスト ボックス 664"/>
        <xdr:cNvSpPr txBox="1"/>
      </xdr:nvSpPr>
      <xdr:spPr>
        <a:xfrm>
          <a:off x="15324333" y="170579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110426</xdr:rowOff>
    </xdr:from>
    <xdr:to>
      <xdr:col>21</xdr:col>
      <xdr:colOff>212725</xdr:colOff>
      <xdr:row>99</xdr:row>
      <xdr:rowOff>40576</xdr:rowOff>
    </xdr:to>
    <xdr:sp macro="" textlink="">
      <xdr:nvSpPr>
        <xdr:cNvPr id="666" name="円/楕円 665"/>
        <xdr:cNvSpPr/>
      </xdr:nvSpPr>
      <xdr:spPr>
        <a:xfrm>
          <a:off x="14541500" y="16912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31703</xdr:rowOff>
    </xdr:from>
    <xdr:ext cx="469744" cy="259045"/>
    <xdr:sp macro="" textlink="">
      <xdr:nvSpPr>
        <xdr:cNvPr id="667" name="テキスト ボックス 666"/>
        <xdr:cNvSpPr txBox="1"/>
      </xdr:nvSpPr>
      <xdr:spPr>
        <a:xfrm>
          <a:off x="14357427" y="17005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1,435</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93738</xdr:rowOff>
    </xdr:from>
    <xdr:to>
      <xdr:col>20</xdr:col>
      <xdr:colOff>9525</xdr:colOff>
      <xdr:row>99</xdr:row>
      <xdr:rowOff>23888</xdr:rowOff>
    </xdr:to>
    <xdr:sp macro="" textlink="">
      <xdr:nvSpPr>
        <xdr:cNvPr id="668" name="円/楕円 667"/>
        <xdr:cNvSpPr/>
      </xdr:nvSpPr>
      <xdr:spPr>
        <a:xfrm>
          <a:off x="13652500" y="16895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15015</xdr:rowOff>
    </xdr:from>
    <xdr:ext cx="469744" cy="259045"/>
    <xdr:sp macro="" textlink="">
      <xdr:nvSpPr>
        <xdr:cNvPr id="669" name="テキスト ボックス 668"/>
        <xdr:cNvSpPr txBox="1"/>
      </xdr:nvSpPr>
      <xdr:spPr>
        <a:xfrm>
          <a:off x="13468427" y="16988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1,873</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128181</xdr:rowOff>
    </xdr:from>
    <xdr:to>
      <xdr:col>18</xdr:col>
      <xdr:colOff>492125</xdr:colOff>
      <xdr:row>99</xdr:row>
      <xdr:rowOff>58331</xdr:rowOff>
    </xdr:to>
    <xdr:sp macro="" textlink="">
      <xdr:nvSpPr>
        <xdr:cNvPr id="670" name="円/楕円 669"/>
        <xdr:cNvSpPr/>
      </xdr:nvSpPr>
      <xdr:spPr>
        <a:xfrm>
          <a:off x="12763500" y="16930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99</xdr:row>
      <xdr:rowOff>49458</xdr:rowOff>
    </xdr:from>
    <xdr:ext cx="378565" cy="259045"/>
    <xdr:sp macro="" textlink="">
      <xdr:nvSpPr>
        <xdr:cNvPr id="671" name="テキスト ボックス 670"/>
        <xdr:cNvSpPr txBox="1"/>
      </xdr:nvSpPr>
      <xdr:spPr>
        <a:xfrm>
          <a:off x="12625017" y="170230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72" name="正方形/長方形 67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73" name="正方形/長方形 67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74" name="正方形/長方形 67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75" name="正方形/長方形 67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76" name="正方形/長方形 67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77" name="正方形/長方形 67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78" name="正方形/長方形 67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79" name="正方形/長方形 67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0" name="テキスト ボックス 67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81" name="直線コネクタ 68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82" name="直線コネクタ 681"/>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83" name="テキスト ボックス 682"/>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84" name="直線コネクタ 683"/>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85" name="テキスト ボックス 684"/>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86" name="直線コネクタ 685"/>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87" name="テキスト ボックス 686"/>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88" name="直線コネクタ 687"/>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89" name="テキスト ボックス 688"/>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690" name="直線コネクタ 689"/>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691" name="テキスト ボックス 690"/>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2" name="直線コネクタ 69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93" name="テキスト ボックス 69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9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153188</xdr:rowOff>
    </xdr:from>
    <xdr:to>
      <xdr:col>32</xdr:col>
      <xdr:colOff>186689</xdr:colOff>
      <xdr:row>39</xdr:row>
      <xdr:rowOff>44450</xdr:rowOff>
    </xdr:to>
    <xdr:cxnSp macro="">
      <xdr:nvCxnSpPr>
        <xdr:cNvPr id="695" name="直線コネクタ 694"/>
        <xdr:cNvCxnSpPr/>
      </xdr:nvCxnSpPr>
      <xdr:spPr>
        <a:xfrm flipV="1">
          <a:off x="22159595" y="5468138"/>
          <a:ext cx="1269" cy="1262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696"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697" name="直線コネクタ 696"/>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99865</xdr:rowOff>
    </xdr:from>
    <xdr:ext cx="534377" cy="259045"/>
    <xdr:sp macro="" textlink="">
      <xdr:nvSpPr>
        <xdr:cNvPr id="698" name="投資及び出資金最大値テキスト"/>
        <xdr:cNvSpPr txBox="1"/>
      </xdr:nvSpPr>
      <xdr:spPr>
        <a:xfrm>
          <a:off x="22212300" y="5243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16,573</a:t>
          </a:r>
          <a:endParaRPr kumimoji="1" lang="ja-JP" altLang="en-US" sz="1000" b="1">
            <a:latin typeface="ＭＳ Ｐゴシック"/>
          </a:endParaRPr>
        </a:p>
      </xdr:txBody>
    </xdr:sp>
    <xdr:clientData/>
  </xdr:oneCellAnchor>
  <xdr:twoCellAnchor>
    <xdr:from>
      <xdr:col>32</xdr:col>
      <xdr:colOff>98425</xdr:colOff>
      <xdr:row>31</xdr:row>
      <xdr:rowOff>153188</xdr:rowOff>
    </xdr:from>
    <xdr:to>
      <xdr:col>32</xdr:col>
      <xdr:colOff>276225</xdr:colOff>
      <xdr:row>31</xdr:row>
      <xdr:rowOff>153188</xdr:rowOff>
    </xdr:to>
    <xdr:cxnSp macro="">
      <xdr:nvCxnSpPr>
        <xdr:cNvPr id="699" name="直線コネクタ 698"/>
        <xdr:cNvCxnSpPr/>
      </xdr:nvCxnSpPr>
      <xdr:spPr>
        <a:xfrm>
          <a:off x="22072600" y="5468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00" name="直線コネクタ 699"/>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83354</xdr:rowOff>
    </xdr:from>
    <xdr:ext cx="469744" cy="259045"/>
    <xdr:sp macro="" textlink="">
      <xdr:nvSpPr>
        <xdr:cNvPr id="701" name="投資及び出資金平均値テキスト"/>
        <xdr:cNvSpPr txBox="1"/>
      </xdr:nvSpPr>
      <xdr:spPr>
        <a:xfrm>
          <a:off x="22212300" y="64270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60478</xdr:rowOff>
    </xdr:from>
    <xdr:to>
      <xdr:col>32</xdr:col>
      <xdr:colOff>238125</xdr:colOff>
      <xdr:row>38</xdr:row>
      <xdr:rowOff>162078</xdr:rowOff>
    </xdr:to>
    <xdr:sp macro="" textlink="">
      <xdr:nvSpPr>
        <xdr:cNvPr id="702" name="フローチャート : 判断 701"/>
        <xdr:cNvSpPr/>
      </xdr:nvSpPr>
      <xdr:spPr>
        <a:xfrm>
          <a:off x="22110700" y="6575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03" name="直線コネクタ 702"/>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94386</xdr:rowOff>
    </xdr:from>
    <xdr:to>
      <xdr:col>31</xdr:col>
      <xdr:colOff>85725</xdr:colOff>
      <xdr:row>39</xdr:row>
      <xdr:rowOff>24536</xdr:rowOff>
    </xdr:to>
    <xdr:sp macro="" textlink="">
      <xdr:nvSpPr>
        <xdr:cNvPr id="704" name="フローチャート : 判断 703"/>
        <xdr:cNvSpPr/>
      </xdr:nvSpPr>
      <xdr:spPr>
        <a:xfrm>
          <a:off x="21272500" y="660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41063</xdr:rowOff>
    </xdr:from>
    <xdr:ext cx="378565" cy="259045"/>
    <xdr:sp macro="" textlink="">
      <xdr:nvSpPr>
        <xdr:cNvPr id="705" name="テキスト ボックス 704"/>
        <xdr:cNvSpPr txBox="1"/>
      </xdr:nvSpPr>
      <xdr:spPr>
        <a:xfrm>
          <a:off x="21134017" y="63847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06" name="直線コネクタ 705"/>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91872</xdr:rowOff>
    </xdr:from>
    <xdr:to>
      <xdr:col>29</xdr:col>
      <xdr:colOff>568325</xdr:colOff>
      <xdr:row>39</xdr:row>
      <xdr:rowOff>22022</xdr:rowOff>
    </xdr:to>
    <xdr:sp macro="" textlink="">
      <xdr:nvSpPr>
        <xdr:cNvPr id="707" name="フローチャート : 判断 706"/>
        <xdr:cNvSpPr/>
      </xdr:nvSpPr>
      <xdr:spPr>
        <a:xfrm>
          <a:off x="20383500" y="6606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38549</xdr:rowOff>
    </xdr:from>
    <xdr:ext cx="378565" cy="259045"/>
    <xdr:sp macro="" textlink="">
      <xdr:nvSpPr>
        <xdr:cNvPr id="708" name="テキスト ボックス 707"/>
        <xdr:cNvSpPr txBox="1"/>
      </xdr:nvSpPr>
      <xdr:spPr>
        <a:xfrm>
          <a:off x="20245017" y="63821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09" name="直線コネクタ 708"/>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92253</xdr:rowOff>
    </xdr:from>
    <xdr:to>
      <xdr:col>28</xdr:col>
      <xdr:colOff>365125</xdr:colOff>
      <xdr:row>39</xdr:row>
      <xdr:rowOff>22403</xdr:rowOff>
    </xdr:to>
    <xdr:sp macro="" textlink="">
      <xdr:nvSpPr>
        <xdr:cNvPr id="710" name="フローチャート : 判断 709"/>
        <xdr:cNvSpPr/>
      </xdr:nvSpPr>
      <xdr:spPr>
        <a:xfrm>
          <a:off x="19494500" y="6607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38930</xdr:rowOff>
    </xdr:from>
    <xdr:ext cx="378565" cy="259045"/>
    <xdr:sp macro="" textlink="">
      <xdr:nvSpPr>
        <xdr:cNvPr id="711" name="テキスト ボックス 710"/>
        <xdr:cNvSpPr txBox="1"/>
      </xdr:nvSpPr>
      <xdr:spPr>
        <a:xfrm>
          <a:off x="19356017" y="63825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956</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87757</xdr:rowOff>
    </xdr:from>
    <xdr:to>
      <xdr:col>27</xdr:col>
      <xdr:colOff>161925</xdr:colOff>
      <xdr:row>39</xdr:row>
      <xdr:rowOff>17907</xdr:rowOff>
    </xdr:to>
    <xdr:sp macro="" textlink="">
      <xdr:nvSpPr>
        <xdr:cNvPr id="712" name="フローチャート : 判断 711"/>
        <xdr:cNvSpPr/>
      </xdr:nvSpPr>
      <xdr:spPr>
        <a:xfrm>
          <a:off x="18605500" y="6602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34434</xdr:rowOff>
    </xdr:from>
    <xdr:ext cx="469744" cy="259045"/>
    <xdr:sp macro="" textlink="">
      <xdr:nvSpPr>
        <xdr:cNvPr id="713" name="テキスト ボックス 712"/>
        <xdr:cNvSpPr txBox="1"/>
      </xdr:nvSpPr>
      <xdr:spPr>
        <a:xfrm>
          <a:off x="18421427" y="6378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14" name="テキスト ボックス 71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15" name="テキスト ボックス 71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16" name="テキスト ボックス 71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17" name="テキスト ボックス 71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18" name="テキスト ボックス 71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19" name="円/楕円 718"/>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80027</xdr:rowOff>
    </xdr:from>
    <xdr:ext cx="249299" cy="259045"/>
    <xdr:sp macro="" textlink="">
      <xdr:nvSpPr>
        <xdr:cNvPr id="720" name="投資及び出資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21" name="円/楕円 720"/>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22" name="テキスト ボックス 721"/>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23" name="円/楕円 722"/>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24" name="テキスト ボックス 723"/>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25" name="円/楕円 724"/>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26" name="テキスト ボックス 725"/>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27" name="円/楕円 726"/>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28" name="テキスト ボックス 727"/>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29" name="正方形/長方形 72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0" name="正方形/長方形 72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1" name="正方形/長方形 73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2" name="正方形/長方形 73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33" name="正方形/長方形 73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34" name="正方形/長方形 73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35" name="正方形/長方形 73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11,072</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36" name="正方形/長方形 73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37" name="テキスト ボックス 73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38" name="直線コネクタ 73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39" name="直線コネクタ 738"/>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40" name="テキスト ボックス 739"/>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41" name="直線コネクタ 740"/>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42" name="テキスト ボックス 741"/>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43" name="直線コネクタ 742"/>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44" name="テキスト ボックス 743"/>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45" name="直線コネクタ 744"/>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46" name="テキスト ボックス 745"/>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47" name="直線コネクタ 74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48" name="テキスト ボックス 74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4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79281</xdr:rowOff>
    </xdr:from>
    <xdr:to>
      <xdr:col>32</xdr:col>
      <xdr:colOff>186689</xdr:colOff>
      <xdr:row>58</xdr:row>
      <xdr:rowOff>139700</xdr:rowOff>
    </xdr:to>
    <xdr:cxnSp macro="">
      <xdr:nvCxnSpPr>
        <xdr:cNvPr id="750" name="直線コネクタ 749"/>
        <xdr:cNvCxnSpPr/>
      </xdr:nvCxnSpPr>
      <xdr:spPr>
        <a:xfrm flipV="1">
          <a:off x="22159595" y="8823231"/>
          <a:ext cx="1269" cy="1260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51"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52" name="直線コネクタ 751"/>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25958</xdr:rowOff>
    </xdr:from>
    <xdr:ext cx="534377" cy="259045"/>
    <xdr:sp macro="" textlink="">
      <xdr:nvSpPr>
        <xdr:cNvPr id="753" name="貸付金最大値テキスト"/>
        <xdr:cNvSpPr txBox="1"/>
      </xdr:nvSpPr>
      <xdr:spPr>
        <a:xfrm>
          <a:off x="22212300" y="8598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55,143</a:t>
          </a:r>
          <a:endParaRPr kumimoji="1" lang="ja-JP" altLang="en-US" sz="1000" b="1">
            <a:latin typeface="ＭＳ Ｐゴシック"/>
          </a:endParaRPr>
        </a:p>
      </xdr:txBody>
    </xdr:sp>
    <xdr:clientData/>
  </xdr:oneCellAnchor>
  <xdr:twoCellAnchor>
    <xdr:from>
      <xdr:col>32</xdr:col>
      <xdr:colOff>98425</xdr:colOff>
      <xdr:row>51</xdr:row>
      <xdr:rowOff>79281</xdr:rowOff>
    </xdr:from>
    <xdr:to>
      <xdr:col>32</xdr:col>
      <xdr:colOff>276225</xdr:colOff>
      <xdr:row>51</xdr:row>
      <xdr:rowOff>79281</xdr:rowOff>
    </xdr:to>
    <xdr:cxnSp macro="">
      <xdr:nvCxnSpPr>
        <xdr:cNvPr id="754" name="直線コネクタ 753"/>
        <xdr:cNvCxnSpPr/>
      </xdr:nvCxnSpPr>
      <xdr:spPr>
        <a:xfrm>
          <a:off x="22072600" y="8823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20302</xdr:rowOff>
    </xdr:from>
    <xdr:to>
      <xdr:col>32</xdr:col>
      <xdr:colOff>187325</xdr:colOff>
      <xdr:row>58</xdr:row>
      <xdr:rowOff>20828</xdr:rowOff>
    </xdr:to>
    <xdr:cxnSp macro="">
      <xdr:nvCxnSpPr>
        <xdr:cNvPr id="755" name="直線コネクタ 754"/>
        <xdr:cNvCxnSpPr/>
      </xdr:nvCxnSpPr>
      <xdr:spPr>
        <a:xfrm>
          <a:off x="21323300" y="9964402"/>
          <a:ext cx="838200" cy="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89580</xdr:rowOff>
    </xdr:from>
    <xdr:ext cx="469744" cy="259045"/>
    <xdr:sp macro="" textlink="">
      <xdr:nvSpPr>
        <xdr:cNvPr id="756" name="貸付金平均値テキスト"/>
        <xdr:cNvSpPr txBox="1"/>
      </xdr:nvSpPr>
      <xdr:spPr>
        <a:xfrm>
          <a:off x="22212300" y="96907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8,471</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66703</xdr:rowOff>
    </xdr:from>
    <xdr:to>
      <xdr:col>32</xdr:col>
      <xdr:colOff>238125</xdr:colOff>
      <xdr:row>57</xdr:row>
      <xdr:rowOff>168303</xdr:rowOff>
    </xdr:to>
    <xdr:sp macro="" textlink="">
      <xdr:nvSpPr>
        <xdr:cNvPr id="757" name="フローチャート : 判断 756"/>
        <xdr:cNvSpPr/>
      </xdr:nvSpPr>
      <xdr:spPr>
        <a:xfrm>
          <a:off x="22110700" y="9839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20005</xdr:rowOff>
    </xdr:from>
    <xdr:to>
      <xdr:col>31</xdr:col>
      <xdr:colOff>34925</xdr:colOff>
      <xdr:row>58</xdr:row>
      <xdr:rowOff>20302</xdr:rowOff>
    </xdr:to>
    <xdr:cxnSp macro="">
      <xdr:nvCxnSpPr>
        <xdr:cNvPr id="758" name="直線コネクタ 757"/>
        <xdr:cNvCxnSpPr/>
      </xdr:nvCxnSpPr>
      <xdr:spPr>
        <a:xfrm>
          <a:off x="20434300" y="9964105"/>
          <a:ext cx="889000" cy="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60965</xdr:rowOff>
    </xdr:from>
    <xdr:to>
      <xdr:col>31</xdr:col>
      <xdr:colOff>85725</xdr:colOff>
      <xdr:row>57</xdr:row>
      <xdr:rowOff>162565</xdr:rowOff>
    </xdr:to>
    <xdr:sp macro="" textlink="">
      <xdr:nvSpPr>
        <xdr:cNvPr id="759" name="フローチャート : 判断 758"/>
        <xdr:cNvSpPr/>
      </xdr:nvSpPr>
      <xdr:spPr>
        <a:xfrm>
          <a:off x="21272500" y="983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7642</xdr:rowOff>
    </xdr:from>
    <xdr:ext cx="469744" cy="259045"/>
    <xdr:sp macro="" textlink="">
      <xdr:nvSpPr>
        <xdr:cNvPr id="760" name="テキスト ボックス 759"/>
        <xdr:cNvSpPr txBox="1"/>
      </xdr:nvSpPr>
      <xdr:spPr>
        <a:xfrm>
          <a:off x="21088427" y="9608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8,722</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19388</xdr:rowOff>
    </xdr:from>
    <xdr:to>
      <xdr:col>29</xdr:col>
      <xdr:colOff>517525</xdr:colOff>
      <xdr:row>58</xdr:row>
      <xdr:rowOff>20005</xdr:rowOff>
    </xdr:to>
    <xdr:cxnSp macro="">
      <xdr:nvCxnSpPr>
        <xdr:cNvPr id="761" name="直線コネクタ 760"/>
        <xdr:cNvCxnSpPr/>
      </xdr:nvCxnSpPr>
      <xdr:spPr>
        <a:xfrm>
          <a:off x="19545300" y="9963488"/>
          <a:ext cx="889000" cy="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53764</xdr:rowOff>
    </xdr:from>
    <xdr:to>
      <xdr:col>29</xdr:col>
      <xdr:colOff>568325</xdr:colOff>
      <xdr:row>57</xdr:row>
      <xdr:rowOff>155364</xdr:rowOff>
    </xdr:to>
    <xdr:sp macro="" textlink="">
      <xdr:nvSpPr>
        <xdr:cNvPr id="762" name="フローチャート : 判断 761"/>
        <xdr:cNvSpPr/>
      </xdr:nvSpPr>
      <xdr:spPr>
        <a:xfrm>
          <a:off x="20383500" y="982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441</xdr:rowOff>
    </xdr:from>
    <xdr:ext cx="469744" cy="259045"/>
    <xdr:sp macro="" textlink="">
      <xdr:nvSpPr>
        <xdr:cNvPr id="763" name="テキスト ボックス 762"/>
        <xdr:cNvSpPr txBox="1"/>
      </xdr:nvSpPr>
      <xdr:spPr>
        <a:xfrm>
          <a:off x="20199427" y="9601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16211</xdr:rowOff>
    </xdr:from>
    <xdr:to>
      <xdr:col>28</xdr:col>
      <xdr:colOff>314325</xdr:colOff>
      <xdr:row>58</xdr:row>
      <xdr:rowOff>19388</xdr:rowOff>
    </xdr:to>
    <xdr:cxnSp macro="">
      <xdr:nvCxnSpPr>
        <xdr:cNvPr id="764" name="直線コネクタ 763"/>
        <xdr:cNvCxnSpPr/>
      </xdr:nvCxnSpPr>
      <xdr:spPr>
        <a:xfrm>
          <a:off x="18656300" y="9960311"/>
          <a:ext cx="889000" cy="3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30493</xdr:rowOff>
    </xdr:from>
    <xdr:to>
      <xdr:col>28</xdr:col>
      <xdr:colOff>365125</xdr:colOff>
      <xdr:row>57</xdr:row>
      <xdr:rowOff>132093</xdr:rowOff>
    </xdr:to>
    <xdr:sp macro="" textlink="">
      <xdr:nvSpPr>
        <xdr:cNvPr id="765" name="フローチャート : 判断 764"/>
        <xdr:cNvSpPr/>
      </xdr:nvSpPr>
      <xdr:spPr>
        <a:xfrm>
          <a:off x="19494500" y="98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55</xdr:row>
      <xdr:rowOff>148620</xdr:rowOff>
    </xdr:from>
    <xdr:ext cx="534377" cy="259045"/>
    <xdr:sp macro="" textlink="">
      <xdr:nvSpPr>
        <xdr:cNvPr id="766" name="テキスト ボックス 765"/>
        <xdr:cNvSpPr txBox="1"/>
      </xdr:nvSpPr>
      <xdr:spPr>
        <a:xfrm>
          <a:off x="19278111" y="9578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10,055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14925</xdr:rowOff>
    </xdr:from>
    <xdr:to>
      <xdr:col>27</xdr:col>
      <xdr:colOff>161925</xdr:colOff>
      <xdr:row>57</xdr:row>
      <xdr:rowOff>116525</xdr:rowOff>
    </xdr:to>
    <xdr:sp macro="" textlink="">
      <xdr:nvSpPr>
        <xdr:cNvPr id="767" name="フローチャート : 判断 766"/>
        <xdr:cNvSpPr/>
      </xdr:nvSpPr>
      <xdr:spPr>
        <a:xfrm>
          <a:off x="18605500" y="9787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55</xdr:row>
      <xdr:rowOff>133052</xdr:rowOff>
    </xdr:from>
    <xdr:ext cx="534377" cy="259045"/>
    <xdr:sp macro="" textlink="">
      <xdr:nvSpPr>
        <xdr:cNvPr id="768" name="テキスト ボックス 767"/>
        <xdr:cNvSpPr txBox="1"/>
      </xdr:nvSpPr>
      <xdr:spPr>
        <a:xfrm>
          <a:off x="18389111" y="9562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10,736</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69" name="テキスト ボックス 76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0" name="テキスト ボックス 76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71" name="テキスト ボックス 77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72" name="テキスト ボックス 77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73" name="テキスト ボックス 77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141478</xdr:rowOff>
    </xdr:from>
    <xdr:to>
      <xdr:col>32</xdr:col>
      <xdr:colOff>238125</xdr:colOff>
      <xdr:row>58</xdr:row>
      <xdr:rowOff>71628</xdr:rowOff>
    </xdr:to>
    <xdr:sp macro="" textlink="">
      <xdr:nvSpPr>
        <xdr:cNvPr id="774" name="円/楕円 773"/>
        <xdr:cNvSpPr/>
      </xdr:nvSpPr>
      <xdr:spPr>
        <a:xfrm>
          <a:off x="22110700" y="991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56405</xdr:rowOff>
    </xdr:from>
    <xdr:ext cx="469744" cy="259045"/>
    <xdr:sp macro="" textlink="">
      <xdr:nvSpPr>
        <xdr:cNvPr id="775" name="貸付金該当値テキスト"/>
        <xdr:cNvSpPr txBox="1"/>
      </xdr:nvSpPr>
      <xdr:spPr>
        <a:xfrm>
          <a:off x="22212300" y="9829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5,200</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140952</xdr:rowOff>
    </xdr:from>
    <xdr:to>
      <xdr:col>31</xdr:col>
      <xdr:colOff>85725</xdr:colOff>
      <xdr:row>58</xdr:row>
      <xdr:rowOff>71102</xdr:rowOff>
    </xdr:to>
    <xdr:sp macro="" textlink="">
      <xdr:nvSpPr>
        <xdr:cNvPr id="776" name="円/楕円 775"/>
        <xdr:cNvSpPr/>
      </xdr:nvSpPr>
      <xdr:spPr>
        <a:xfrm>
          <a:off x="21272500" y="9913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62229</xdr:rowOff>
    </xdr:from>
    <xdr:ext cx="469744" cy="259045"/>
    <xdr:sp macro="" textlink="">
      <xdr:nvSpPr>
        <xdr:cNvPr id="777" name="テキスト ボックス 776"/>
        <xdr:cNvSpPr txBox="1"/>
      </xdr:nvSpPr>
      <xdr:spPr>
        <a:xfrm>
          <a:off x="21088427" y="1000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5,223</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140655</xdr:rowOff>
    </xdr:from>
    <xdr:to>
      <xdr:col>29</xdr:col>
      <xdr:colOff>568325</xdr:colOff>
      <xdr:row>58</xdr:row>
      <xdr:rowOff>70805</xdr:rowOff>
    </xdr:to>
    <xdr:sp macro="" textlink="">
      <xdr:nvSpPr>
        <xdr:cNvPr id="778" name="円/楕円 777"/>
        <xdr:cNvSpPr/>
      </xdr:nvSpPr>
      <xdr:spPr>
        <a:xfrm>
          <a:off x="20383500" y="991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61932</xdr:rowOff>
    </xdr:from>
    <xdr:ext cx="469744" cy="259045"/>
    <xdr:sp macro="" textlink="">
      <xdr:nvSpPr>
        <xdr:cNvPr id="779" name="テキスト ボックス 778"/>
        <xdr:cNvSpPr txBox="1"/>
      </xdr:nvSpPr>
      <xdr:spPr>
        <a:xfrm>
          <a:off x="20199427" y="10006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5,236</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140038</xdr:rowOff>
    </xdr:from>
    <xdr:to>
      <xdr:col>28</xdr:col>
      <xdr:colOff>365125</xdr:colOff>
      <xdr:row>58</xdr:row>
      <xdr:rowOff>70188</xdr:rowOff>
    </xdr:to>
    <xdr:sp macro="" textlink="">
      <xdr:nvSpPr>
        <xdr:cNvPr id="780" name="円/楕円 779"/>
        <xdr:cNvSpPr/>
      </xdr:nvSpPr>
      <xdr:spPr>
        <a:xfrm>
          <a:off x="19494500" y="9912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61315</xdr:rowOff>
    </xdr:from>
    <xdr:ext cx="469744" cy="259045"/>
    <xdr:sp macro="" textlink="">
      <xdr:nvSpPr>
        <xdr:cNvPr id="781" name="テキスト ボックス 780"/>
        <xdr:cNvSpPr txBox="1"/>
      </xdr:nvSpPr>
      <xdr:spPr>
        <a:xfrm>
          <a:off x="19310427" y="10005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5,263</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136861</xdr:rowOff>
    </xdr:from>
    <xdr:to>
      <xdr:col>27</xdr:col>
      <xdr:colOff>161925</xdr:colOff>
      <xdr:row>58</xdr:row>
      <xdr:rowOff>67011</xdr:rowOff>
    </xdr:to>
    <xdr:sp macro="" textlink="">
      <xdr:nvSpPr>
        <xdr:cNvPr id="782" name="円/楕円 781"/>
        <xdr:cNvSpPr/>
      </xdr:nvSpPr>
      <xdr:spPr>
        <a:xfrm>
          <a:off x="18605500" y="9909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58138</xdr:rowOff>
    </xdr:from>
    <xdr:ext cx="469744" cy="259045"/>
    <xdr:sp macro="" textlink="">
      <xdr:nvSpPr>
        <xdr:cNvPr id="783" name="テキスト ボックス 782"/>
        <xdr:cNvSpPr txBox="1"/>
      </xdr:nvSpPr>
      <xdr:spPr>
        <a:xfrm>
          <a:off x="18421427" y="10002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5,402</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4" name="正方形/長方形 78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85" name="正方形/長方形 78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86" name="正方形/長方形 78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87" name="正方形/長方形 78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88" name="正方形/長方形 78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89" name="正方形/長方形 78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0" name="正方形/長方形 78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32,105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91" name="正方形/長方形 79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92" name="テキスト ボックス 79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93" name="直線コネクタ 79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80</xdr:row>
      <xdr:rowOff>111777</xdr:rowOff>
    </xdr:from>
    <xdr:ext cx="531299" cy="259045"/>
    <xdr:sp macro="" textlink="">
      <xdr:nvSpPr>
        <xdr:cNvPr id="794" name="テキスト ボックス 793"/>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78</xdr:row>
      <xdr:rowOff>139700</xdr:rowOff>
    </xdr:from>
    <xdr:to>
      <xdr:col>33</xdr:col>
      <xdr:colOff>314325</xdr:colOff>
      <xdr:row>78</xdr:row>
      <xdr:rowOff>139700</xdr:rowOff>
    </xdr:to>
    <xdr:cxnSp macro="">
      <xdr:nvCxnSpPr>
        <xdr:cNvPr id="795" name="直線コネクタ 794"/>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168927</xdr:rowOff>
    </xdr:from>
    <xdr:ext cx="531299" cy="259045"/>
    <xdr:sp macro="" textlink="">
      <xdr:nvSpPr>
        <xdr:cNvPr id="796" name="テキスト ボックス 795"/>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797" name="直線コネクタ 796"/>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54627</xdr:rowOff>
    </xdr:from>
    <xdr:ext cx="531299" cy="259045"/>
    <xdr:sp macro="" textlink="">
      <xdr:nvSpPr>
        <xdr:cNvPr id="798" name="テキスト ボックス 797"/>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799" name="直線コネクタ 798"/>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72</xdr:row>
      <xdr:rowOff>111777</xdr:rowOff>
    </xdr:from>
    <xdr:ext cx="531299" cy="259045"/>
    <xdr:sp macro="" textlink="">
      <xdr:nvSpPr>
        <xdr:cNvPr id="800" name="テキスト ボックス 799"/>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01" name="直線コネクタ 800"/>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168927</xdr:rowOff>
    </xdr:from>
    <xdr:ext cx="531299" cy="259045"/>
    <xdr:sp macro="" textlink="">
      <xdr:nvSpPr>
        <xdr:cNvPr id="802" name="テキスト ボックス 801"/>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03" name="直線コネクタ 80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67</xdr:row>
      <xdr:rowOff>54627</xdr:rowOff>
    </xdr:from>
    <xdr:ext cx="531299" cy="259045"/>
    <xdr:sp macro="" textlink="">
      <xdr:nvSpPr>
        <xdr:cNvPr id="804" name="テキスト ボックス 803"/>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0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12736</xdr:rowOff>
    </xdr:from>
    <xdr:to>
      <xdr:col>32</xdr:col>
      <xdr:colOff>186689</xdr:colOff>
      <xdr:row>77</xdr:row>
      <xdr:rowOff>33858</xdr:rowOff>
    </xdr:to>
    <xdr:cxnSp macro="">
      <xdr:nvCxnSpPr>
        <xdr:cNvPr id="806" name="直線コネクタ 805"/>
        <xdr:cNvCxnSpPr/>
      </xdr:nvCxnSpPr>
      <xdr:spPr>
        <a:xfrm flipV="1">
          <a:off x="22159595" y="12014236"/>
          <a:ext cx="1269" cy="1221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37685</xdr:rowOff>
    </xdr:from>
    <xdr:ext cx="534377" cy="259045"/>
    <xdr:sp macro="" textlink="">
      <xdr:nvSpPr>
        <xdr:cNvPr id="807" name="繰出金最小値テキスト"/>
        <xdr:cNvSpPr txBox="1"/>
      </xdr:nvSpPr>
      <xdr:spPr>
        <a:xfrm>
          <a:off x="22212300" y="13239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26,065</a:t>
          </a:r>
          <a:endParaRPr kumimoji="1" lang="ja-JP" altLang="en-US" sz="1000" b="1">
            <a:latin typeface="ＭＳ Ｐゴシック"/>
          </a:endParaRPr>
        </a:p>
      </xdr:txBody>
    </xdr:sp>
    <xdr:clientData/>
  </xdr:oneCellAnchor>
  <xdr:twoCellAnchor>
    <xdr:from>
      <xdr:col>32</xdr:col>
      <xdr:colOff>98425</xdr:colOff>
      <xdr:row>77</xdr:row>
      <xdr:rowOff>33858</xdr:rowOff>
    </xdr:from>
    <xdr:to>
      <xdr:col>32</xdr:col>
      <xdr:colOff>276225</xdr:colOff>
      <xdr:row>77</xdr:row>
      <xdr:rowOff>33858</xdr:rowOff>
    </xdr:to>
    <xdr:cxnSp macro="">
      <xdr:nvCxnSpPr>
        <xdr:cNvPr id="808" name="直線コネクタ 807"/>
        <xdr:cNvCxnSpPr/>
      </xdr:nvCxnSpPr>
      <xdr:spPr>
        <a:xfrm>
          <a:off x="22072600" y="13235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130863</xdr:rowOff>
    </xdr:from>
    <xdr:ext cx="534377" cy="259045"/>
    <xdr:sp macro="" textlink="">
      <xdr:nvSpPr>
        <xdr:cNvPr id="809" name="繰出金最大値テキスト"/>
        <xdr:cNvSpPr txBox="1"/>
      </xdr:nvSpPr>
      <xdr:spPr>
        <a:xfrm>
          <a:off x="22212300" y="11789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52,777</a:t>
          </a:r>
          <a:endParaRPr kumimoji="1" lang="ja-JP" altLang="en-US" sz="1000" b="1">
            <a:latin typeface="ＭＳ Ｐゴシック"/>
          </a:endParaRPr>
        </a:p>
      </xdr:txBody>
    </xdr:sp>
    <xdr:clientData/>
  </xdr:oneCellAnchor>
  <xdr:twoCellAnchor>
    <xdr:from>
      <xdr:col>32</xdr:col>
      <xdr:colOff>98425</xdr:colOff>
      <xdr:row>70</xdr:row>
      <xdr:rowOff>12736</xdr:rowOff>
    </xdr:from>
    <xdr:to>
      <xdr:col>32</xdr:col>
      <xdr:colOff>276225</xdr:colOff>
      <xdr:row>70</xdr:row>
      <xdr:rowOff>12736</xdr:rowOff>
    </xdr:to>
    <xdr:cxnSp macro="">
      <xdr:nvCxnSpPr>
        <xdr:cNvPr id="810" name="直線コネクタ 809"/>
        <xdr:cNvCxnSpPr/>
      </xdr:nvCxnSpPr>
      <xdr:spPr>
        <a:xfrm>
          <a:off x="22072600" y="12014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151450</xdr:rowOff>
    </xdr:from>
    <xdr:to>
      <xdr:col>32</xdr:col>
      <xdr:colOff>187325</xdr:colOff>
      <xdr:row>75</xdr:row>
      <xdr:rowOff>66456</xdr:rowOff>
    </xdr:to>
    <xdr:cxnSp macro="">
      <xdr:nvCxnSpPr>
        <xdr:cNvPr id="811" name="直線コネクタ 810"/>
        <xdr:cNvCxnSpPr/>
      </xdr:nvCxnSpPr>
      <xdr:spPr>
        <a:xfrm flipV="1">
          <a:off x="21323300" y="12838750"/>
          <a:ext cx="838200" cy="86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73</xdr:row>
      <xdr:rowOff>99204</xdr:rowOff>
    </xdr:from>
    <xdr:ext cx="534377" cy="259045"/>
    <xdr:sp macro="" textlink="">
      <xdr:nvSpPr>
        <xdr:cNvPr id="812" name="繰出金平均値テキスト"/>
        <xdr:cNvSpPr txBox="1"/>
      </xdr:nvSpPr>
      <xdr:spPr>
        <a:xfrm>
          <a:off x="22212300" y="126150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35,275</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76327</xdr:rowOff>
    </xdr:from>
    <xdr:to>
      <xdr:col>32</xdr:col>
      <xdr:colOff>238125</xdr:colOff>
      <xdr:row>75</xdr:row>
      <xdr:rowOff>6477</xdr:rowOff>
    </xdr:to>
    <xdr:sp macro="" textlink="">
      <xdr:nvSpPr>
        <xdr:cNvPr id="813" name="フローチャート : 判断 812"/>
        <xdr:cNvSpPr/>
      </xdr:nvSpPr>
      <xdr:spPr>
        <a:xfrm>
          <a:off x="22110700" y="12763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66456</xdr:rowOff>
    </xdr:from>
    <xdr:to>
      <xdr:col>31</xdr:col>
      <xdr:colOff>34925</xdr:colOff>
      <xdr:row>75</xdr:row>
      <xdr:rowOff>67966</xdr:rowOff>
    </xdr:to>
    <xdr:cxnSp macro="">
      <xdr:nvCxnSpPr>
        <xdr:cNvPr id="814" name="直線コネクタ 813"/>
        <xdr:cNvCxnSpPr/>
      </xdr:nvCxnSpPr>
      <xdr:spPr>
        <a:xfrm flipV="1">
          <a:off x="20434300" y="12925206"/>
          <a:ext cx="889000" cy="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91506</xdr:rowOff>
    </xdr:from>
    <xdr:to>
      <xdr:col>31</xdr:col>
      <xdr:colOff>85725</xdr:colOff>
      <xdr:row>75</xdr:row>
      <xdr:rowOff>21656</xdr:rowOff>
    </xdr:to>
    <xdr:sp macro="" textlink="">
      <xdr:nvSpPr>
        <xdr:cNvPr id="815" name="フローチャート : 判断 814"/>
        <xdr:cNvSpPr/>
      </xdr:nvSpPr>
      <xdr:spPr>
        <a:xfrm>
          <a:off x="21272500" y="12778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38183</xdr:rowOff>
    </xdr:from>
    <xdr:ext cx="534377" cy="259045"/>
    <xdr:sp macro="" textlink="">
      <xdr:nvSpPr>
        <xdr:cNvPr id="816" name="テキスト ボックス 815"/>
        <xdr:cNvSpPr txBox="1"/>
      </xdr:nvSpPr>
      <xdr:spPr>
        <a:xfrm>
          <a:off x="21056111" y="12554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34,943</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49678</xdr:rowOff>
    </xdr:from>
    <xdr:to>
      <xdr:col>29</xdr:col>
      <xdr:colOff>517525</xdr:colOff>
      <xdr:row>75</xdr:row>
      <xdr:rowOff>67966</xdr:rowOff>
    </xdr:to>
    <xdr:cxnSp macro="">
      <xdr:nvCxnSpPr>
        <xdr:cNvPr id="817" name="直線コネクタ 816"/>
        <xdr:cNvCxnSpPr/>
      </xdr:nvCxnSpPr>
      <xdr:spPr>
        <a:xfrm>
          <a:off x="19545300" y="1290842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13919</xdr:rowOff>
    </xdr:from>
    <xdr:to>
      <xdr:col>29</xdr:col>
      <xdr:colOff>568325</xdr:colOff>
      <xdr:row>75</xdr:row>
      <xdr:rowOff>115519</xdr:rowOff>
    </xdr:to>
    <xdr:sp macro="" textlink="">
      <xdr:nvSpPr>
        <xdr:cNvPr id="818" name="フローチャート : 判断 817"/>
        <xdr:cNvSpPr/>
      </xdr:nvSpPr>
      <xdr:spPr>
        <a:xfrm>
          <a:off x="20383500" y="12872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132046</xdr:rowOff>
    </xdr:from>
    <xdr:ext cx="534377" cy="259045"/>
    <xdr:sp macro="" textlink="">
      <xdr:nvSpPr>
        <xdr:cNvPr id="819" name="テキスト ボックス 818"/>
        <xdr:cNvSpPr txBox="1"/>
      </xdr:nvSpPr>
      <xdr:spPr>
        <a:xfrm>
          <a:off x="20167111" y="12647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32,890</a:t>
          </a:r>
          <a:endParaRPr kumimoji="1" lang="ja-JP" altLang="en-US" sz="1000" b="1">
            <a:solidFill>
              <a:srgbClr val="000080"/>
            </a:solidFill>
            <a:latin typeface="ＭＳ Ｐゴシック"/>
          </a:endParaRPr>
        </a:p>
      </xdr:txBody>
    </xdr:sp>
    <xdr:clientData/>
  </xdr:oneCellAnchor>
  <xdr:twoCellAnchor>
    <xdr:from>
      <xdr:col>27</xdr:col>
      <xdr:colOff>111125</xdr:colOff>
      <xdr:row>75</xdr:row>
      <xdr:rowOff>15891</xdr:rowOff>
    </xdr:from>
    <xdr:to>
      <xdr:col>28</xdr:col>
      <xdr:colOff>314325</xdr:colOff>
      <xdr:row>75</xdr:row>
      <xdr:rowOff>49678</xdr:rowOff>
    </xdr:to>
    <xdr:cxnSp macro="">
      <xdr:nvCxnSpPr>
        <xdr:cNvPr id="820" name="直線コネクタ 819"/>
        <xdr:cNvCxnSpPr/>
      </xdr:nvCxnSpPr>
      <xdr:spPr>
        <a:xfrm>
          <a:off x="18656300" y="12874641"/>
          <a:ext cx="889000" cy="33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141570</xdr:rowOff>
    </xdr:from>
    <xdr:to>
      <xdr:col>28</xdr:col>
      <xdr:colOff>365125</xdr:colOff>
      <xdr:row>75</xdr:row>
      <xdr:rowOff>71720</xdr:rowOff>
    </xdr:to>
    <xdr:sp macro="" textlink="">
      <xdr:nvSpPr>
        <xdr:cNvPr id="821" name="フローチャート : 判断 820"/>
        <xdr:cNvSpPr/>
      </xdr:nvSpPr>
      <xdr:spPr>
        <a:xfrm>
          <a:off x="19494500" y="1282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73</xdr:row>
      <xdr:rowOff>88247</xdr:rowOff>
    </xdr:from>
    <xdr:ext cx="534377" cy="259045"/>
    <xdr:sp macro="" textlink="">
      <xdr:nvSpPr>
        <xdr:cNvPr id="822" name="テキスト ボックス 821"/>
        <xdr:cNvSpPr txBox="1"/>
      </xdr:nvSpPr>
      <xdr:spPr>
        <a:xfrm>
          <a:off x="19278111" y="1260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33,848</a:t>
          </a:r>
          <a:endParaRPr kumimoji="1" lang="ja-JP" altLang="en-US" sz="1000" b="1">
            <a:solidFill>
              <a:srgbClr val="000080"/>
            </a:solidFill>
            <a:latin typeface="ＭＳ Ｐゴシック"/>
          </a:endParaRPr>
        </a:p>
      </xdr:txBody>
    </xdr:sp>
    <xdr:clientData/>
  </xdr:oneCellAnchor>
  <xdr:twoCellAnchor>
    <xdr:from>
      <xdr:col>27</xdr:col>
      <xdr:colOff>60325</xdr:colOff>
      <xdr:row>74</xdr:row>
      <xdr:rowOff>167539</xdr:rowOff>
    </xdr:from>
    <xdr:to>
      <xdr:col>27</xdr:col>
      <xdr:colOff>161925</xdr:colOff>
      <xdr:row>75</xdr:row>
      <xdr:rowOff>97689</xdr:rowOff>
    </xdr:to>
    <xdr:sp macro="" textlink="">
      <xdr:nvSpPr>
        <xdr:cNvPr id="823" name="フローチャート : 判断 822"/>
        <xdr:cNvSpPr/>
      </xdr:nvSpPr>
      <xdr:spPr>
        <a:xfrm>
          <a:off x="18605500" y="12854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88816</xdr:rowOff>
    </xdr:from>
    <xdr:ext cx="534377" cy="259045"/>
    <xdr:sp macro="" textlink="">
      <xdr:nvSpPr>
        <xdr:cNvPr id="824" name="テキスト ボックス 823"/>
        <xdr:cNvSpPr txBox="1"/>
      </xdr:nvSpPr>
      <xdr:spPr>
        <a:xfrm>
          <a:off x="18389111" y="12947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33,280</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25" name="テキスト ボックス 82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26" name="テキスト ボックス 82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27" name="テキスト ボックス 82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28" name="テキスト ボックス 82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29" name="テキスト ボックス 82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74</xdr:row>
      <xdr:rowOff>100650</xdr:rowOff>
    </xdr:from>
    <xdr:to>
      <xdr:col>32</xdr:col>
      <xdr:colOff>238125</xdr:colOff>
      <xdr:row>75</xdr:row>
      <xdr:rowOff>30800</xdr:rowOff>
    </xdr:to>
    <xdr:sp macro="" textlink="">
      <xdr:nvSpPr>
        <xdr:cNvPr id="830" name="円/楕円 829"/>
        <xdr:cNvSpPr/>
      </xdr:nvSpPr>
      <xdr:spPr>
        <a:xfrm>
          <a:off x="22110700" y="1278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79077</xdr:rowOff>
    </xdr:from>
    <xdr:ext cx="534377" cy="259045"/>
    <xdr:sp macro="" textlink="">
      <xdr:nvSpPr>
        <xdr:cNvPr id="831" name="繰出金該当値テキスト"/>
        <xdr:cNvSpPr txBox="1"/>
      </xdr:nvSpPr>
      <xdr:spPr>
        <a:xfrm>
          <a:off x="22212300" y="12766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34,743</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15656</xdr:rowOff>
    </xdr:from>
    <xdr:to>
      <xdr:col>31</xdr:col>
      <xdr:colOff>85725</xdr:colOff>
      <xdr:row>75</xdr:row>
      <xdr:rowOff>117256</xdr:rowOff>
    </xdr:to>
    <xdr:sp macro="" textlink="">
      <xdr:nvSpPr>
        <xdr:cNvPr id="832" name="円/楕円 831"/>
        <xdr:cNvSpPr/>
      </xdr:nvSpPr>
      <xdr:spPr>
        <a:xfrm>
          <a:off x="21272500" y="12874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108383</xdr:rowOff>
    </xdr:from>
    <xdr:ext cx="534377" cy="259045"/>
    <xdr:sp macro="" textlink="">
      <xdr:nvSpPr>
        <xdr:cNvPr id="833" name="テキスト ボックス 832"/>
        <xdr:cNvSpPr txBox="1"/>
      </xdr:nvSpPr>
      <xdr:spPr>
        <a:xfrm>
          <a:off x="21056111" y="12967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32,852</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17166</xdr:rowOff>
    </xdr:from>
    <xdr:to>
      <xdr:col>29</xdr:col>
      <xdr:colOff>568325</xdr:colOff>
      <xdr:row>75</xdr:row>
      <xdr:rowOff>118766</xdr:rowOff>
    </xdr:to>
    <xdr:sp macro="" textlink="">
      <xdr:nvSpPr>
        <xdr:cNvPr id="834" name="円/楕円 833"/>
        <xdr:cNvSpPr/>
      </xdr:nvSpPr>
      <xdr:spPr>
        <a:xfrm>
          <a:off x="20383500" y="12875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109893</xdr:rowOff>
    </xdr:from>
    <xdr:ext cx="534377" cy="259045"/>
    <xdr:sp macro="" textlink="">
      <xdr:nvSpPr>
        <xdr:cNvPr id="835" name="テキスト ボックス 834"/>
        <xdr:cNvSpPr txBox="1"/>
      </xdr:nvSpPr>
      <xdr:spPr>
        <a:xfrm>
          <a:off x="20167111" y="12968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32,819</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170328</xdr:rowOff>
    </xdr:from>
    <xdr:to>
      <xdr:col>28</xdr:col>
      <xdr:colOff>365125</xdr:colOff>
      <xdr:row>75</xdr:row>
      <xdr:rowOff>100478</xdr:rowOff>
    </xdr:to>
    <xdr:sp macro="" textlink="">
      <xdr:nvSpPr>
        <xdr:cNvPr id="836" name="円/楕円 835"/>
        <xdr:cNvSpPr/>
      </xdr:nvSpPr>
      <xdr:spPr>
        <a:xfrm>
          <a:off x="19494500" y="1285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91605</xdr:rowOff>
    </xdr:from>
    <xdr:ext cx="534377" cy="259045"/>
    <xdr:sp macro="" textlink="">
      <xdr:nvSpPr>
        <xdr:cNvPr id="837" name="テキスト ボックス 836"/>
        <xdr:cNvSpPr txBox="1"/>
      </xdr:nvSpPr>
      <xdr:spPr>
        <a:xfrm>
          <a:off x="19278111" y="12950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33,219</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136541</xdr:rowOff>
    </xdr:from>
    <xdr:to>
      <xdr:col>27</xdr:col>
      <xdr:colOff>161925</xdr:colOff>
      <xdr:row>75</xdr:row>
      <xdr:rowOff>66691</xdr:rowOff>
    </xdr:to>
    <xdr:sp macro="" textlink="">
      <xdr:nvSpPr>
        <xdr:cNvPr id="838" name="円/楕円 837"/>
        <xdr:cNvSpPr/>
      </xdr:nvSpPr>
      <xdr:spPr>
        <a:xfrm>
          <a:off x="18605500" y="12823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73</xdr:row>
      <xdr:rowOff>83218</xdr:rowOff>
    </xdr:from>
    <xdr:ext cx="534377" cy="259045"/>
    <xdr:sp macro="" textlink="">
      <xdr:nvSpPr>
        <xdr:cNvPr id="839" name="テキスト ボックス 838"/>
        <xdr:cNvSpPr txBox="1"/>
      </xdr:nvSpPr>
      <xdr:spPr>
        <a:xfrm>
          <a:off x="18389111" y="12599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33,958</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40" name="正方形/長方形 83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41" name="正方形/長方形 840"/>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42" name="正方形/長方形 841"/>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43" name="正方形/長方形 842"/>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44" name="正方形/長方形 843"/>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45" name="正方形/長方形 844"/>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46" name="正方形/長方形 845"/>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47" name="正方形/長方形 846"/>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48" name="テキスト ボックス 847"/>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49" name="直線コネクタ 848"/>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50" name="直線コネクタ 849"/>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51" name="テキスト ボックス 850"/>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52" name="直線コネクタ 85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53" name="テキスト ボックス 852"/>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5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55" name="直線コネクタ 854"/>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56"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7" name="直線コネクタ 85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58"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9" name="直線コネクタ 85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60" name="直線コネクタ 859"/>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61"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62" name="フローチャート : 判断 861"/>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63" name="直線コネクタ 862"/>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64" name="フローチャート : 判断 863"/>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65" name="テキスト ボックス 864"/>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66" name="直線コネクタ 865"/>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67" name="フローチャート : 判断 866"/>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68" name="テキスト ボックス 867"/>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69" name="直線コネクタ 868"/>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70" name="フローチャート : 判断 869"/>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71" name="テキスト ボックス 870"/>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72" name="フローチャート : 判断 871"/>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73" name="テキスト ボックス 872"/>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74" name="テキスト ボックス 87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75" name="テキスト ボックス 87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76" name="テキスト ボックス 87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77" name="テキスト ボックス 87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78" name="テキスト ボックス 87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9" name="円/楕円 878"/>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80"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81" name="円/楕円 880"/>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82" name="テキスト ボックス 881"/>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83" name="円/楕円 882"/>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84" name="テキスト ボックス 883"/>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85" name="円/楕円 884"/>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86" name="テキスト ボックス 885"/>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7" name="円/楕円 886"/>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88" name="テキスト ボックス 887"/>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89" name="正方形/長方形 88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90" name="正方形/長方形 88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91" name="テキスト ボックス 89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物件費は、主に委託料の増が要因となり増加傾向にあ</a:t>
          </a:r>
          <a:r>
            <a:rPr kumimoji="1" lang="ja-JP" altLang="en-US" sz="1300">
              <a:solidFill>
                <a:schemeClr val="dk1"/>
              </a:solidFill>
              <a:effectLst/>
              <a:latin typeface="+mn-lt"/>
              <a:ea typeface="+mn-ea"/>
              <a:cs typeface="+mn-cs"/>
            </a:rPr>
            <a:t>り、</a:t>
          </a:r>
          <a:r>
            <a:rPr kumimoji="1" lang="en-US" altLang="ja-JP" sz="1300">
              <a:solidFill>
                <a:schemeClr val="dk1"/>
              </a:solidFill>
              <a:effectLst/>
              <a:latin typeface="+mn-ea"/>
              <a:ea typeface="+mn-ea"/>
              <a:cs typeface="+mn-cs"/>
            </a:rPr>
            <a:t>27</a:t>
          </a:r>
          <a:r>
            <a:rPr kumimoji="1" lang="ja-JP" altLang="en-US" sz="1300">
              <a:solidFill>
                <a:schemeClr val="dk1"/>
              </a:solidFill>
              <a:effectLst/>
              <a:latin typeface="+mn-lt"/>
              <a:ea typeface="+mn-ea"/>
              <a:cs typeface="+mn-cs"/>
            </a:rPr>
            <a:t>年度も個人番号制度への対応による基幹システム運用管理事務</a:t>
          </a:r>
          <a:r>
            <a:rPr kumimoji="1" lang="en-US" altLang="ja-JP" sz="1300">
              <a:solidFill>
                <a:schemeClr val="dk1"/>
              </a:solidFill>
              <a:effectLst/>
              <a:latin typeface="+mn-lt"/>
              <a:ea typeface="+mn-ea"/>
              <a:cs typeface="+mn-cs"/>
            </a:rPr>
            <a:t>1</a:t>
          </a:r>
          <a:r>
            <a:rPr kumimoji="1" lang="ja-JP" altLang="en-US" sz="1300">
              <a:solidFill>
                <a:schemeClr val="dk1"/>
              </a:solidFill>
              <a:effectLst/>
              <a:latin typeface="+mn-lt"/>
              <a:ea typeface="+mn-ea"/>
              <a:cs typeface="+mn-cs"/>
            </a:rPr>
            <a:t>億円増加、教育用コンピュータ整備事業</a:t>
          </a:r>
          <a:r>
            <a:rPr kumimoji="1" lang="en-US" altLang="ja-JP" sz="1300">
              <a:solidFill>
                <a:schemeClr val="dk1"/>
              </a:solidFill>
              <a:effectLst/>
              <a:latin typeface="+mn-lt"/>
              <a:ea typeface="+mn-ea"/>
              <a:cs typeface="+mn-cs"/>
            </a:rPr>
            <a:t>8</a:t>
          </a:r>
          <a:r>
            <a:rPr kumimoji="1" lang="ja-JP" altLang="en-US" sz="1300">
              <a:solidFill>
                <a:schemeClr val="dk1"/>
              </a:solidFill>
              <a:effectLst/>
              <a:latin typeface="+mn-lt"/>
              <a:ea typeface="+mn-ea"/>
              <a:cs typeface="+mn-cs"/>
            </a:rPr>
            <a:t>千万円増加などにより、物件費が総額で</a:t>
          </a:r>
          <a:r>
            <a:rPr kumimoji="1" lang="en-US" altLang="ja-JP" sz="1300">
              <a:solidFill>
                <a:schemeClr val="dk1"/>
              </a:solidFill>
              <a:effectLst/>
              <a:latin typeface="+mn-lt"/>
              <a:ea typeface="+mn-ea"/>
              <a:cs typeface="+mn-cs"/>
            </a:rPr>
            <a:t>5</a:t>
          </a:r>
          <a:r>
            <a:rPr kumimoji="1" lang="ja-JP" altLang="en-US" sz="1300">
              <a:solidFill>
                <a:schemeClr val="dk1"/>
              </a:solidFill>
              <a:effectLst/>
              <a:latin typeface="+mn-lt"/>
              <a:ea typeface="+mn-ea"/>
              <a:cs typeface="+mn-cs"/>
            </a:rPr>
            <a:t>億円増加した。</a:t>
          </a:r>
          <a:r>
            <a:rPr kumimoji="1" lang="en-US" altLang="ja-JP" sz="1300">
              <a:solidFill>
                <a:schemeClr val="dk1"/>
              </a:solidFill>
              <a:effectLst/>
              <a:latin typeface="+mn-lt"/>
              <a:ea typeface="+mn-ea"/>
              <a:cs typeface="+mn-cs"/>
            </a:rPr>
            <a:t> </a:t>
          </a:r>
        </a:p>
        <a:p>
          <a:r>
            <a:rPr kumimoji="1" lang="ja-JP" altLang="en-US" sz="1300">
              <a:latin typeface="ＭＳ Ｐゴシック"/>
            </a:rPr>
            <a:t>扶助費は、類似団体の平均同様に保育関連経費や生活保護費の増加などにより増加傾向にあり、</a:t>
          </a:r>
          <a:r>
            <a:rPr kumimoji="1" lang="en-US" altLang="ja-JP" sz="1300">
              <a:latin typeface="ＭＳ Ｐゴシック"/>
            </a:rPr>
            <a:t>27</a:t>
          </a:r>
          <a:r>
            <a:rPr kumimoji="1" lang="ja-JP" altLang="en-US" sz="1300">
              <a:latin typeface="ＭＳ Ｐゴシック"/>
            </a:rPr>
            <a:t>年度保育所運営費負担金事業の増加などにより前年度より、</a:t>
          </a:r>
          <a:r>
            <a:rPr kumimoji="1" lang="en-US" altLang="ja-JP" sz="1300">
              <a:latin typeface="ＭＳ Ｐゴシック"/>
            </a:rPr>
            <a:t>14.4</a:t>
          </a:r>
          <a:r>
            <a:rPr kumimoji="1" lang="ja-JP" altLang="en-US" sz="1300">
              <a:latin typeface="ＭＳ Ｐゴシック"/>
            </a:rPr>
            <a:t>億円増加した。</a:t>
          </a:r>
        </a:p>
        <a:p>
          <a:r>
            <a:rPr kumimoji="1" lang="ja-JP" altLang="en-US" sz="1300">
              <a:latin typeface="ＭＳ Ｐゴシック"/>
            </a:rPr>
            <a:t>普通建設事業費は、類似団体の平均より低い水準にあったが、</a:t>
          </a:r>
          <a:r>
            <a:rPr kumimoji="1" lang="en-US" altLang="ja-JP" sz="1300">
              <a:latin typeface="ＭＳ Ｐゴシック"/>
            </a:rPr>
            <a:t>25</a:t>
          </a:r>
          <a:r>
            <a:rPr kumimoji="1" lang="ja-JP" altLang="en-US" sz="1300">
              <a:latin typeface="ＭＳ Ｐゴシック"/>
            </a:rPr>
            <a:t>年度以降、大和駅東側第４地区市街地再開発関連事業などにより増加し、中でも新規整備分が増加している。</a:t>
          </a:r>
        </a:p>
        <a:p>
          <a:r>
            <a:rPr kumimoji="1" lang="ja-JP" altLang="en-US" sz="1300">
              <a:latin typeface="ＭＳ Ｐゴシック"/>
            </a:rPr>
            <a:t>積立金は、年度毎の特殊要因による増減額が大きく、</a:t>
          </a:r>
          <a:r>
            <a:rPr kumimoji="1" lang="en-US" altLang="ja-JP" sz="1300">
              <a:latin typeface="ＭＳ Ｐゴシック"/>
            </a:rPr>
            <a:t>26</a:t>
          </a:r>
          <a:r>
            <a:rPr kumimoji="1" lang="ja-JP" altLang="en-US" sz="1300">
              <a:latin typeface="ＭＳ Ｐゴシック"/>
            </a:rPr>
            <a:t>年度に地域の元気臨時交付金をまちづくり基金に積立て分が</a:t>
          </a:r>
          <a:r>
            <a:rPr kumimoji="1" lang="en-US" altLang="ja-JP" sz="1300">
              <a:latin typeface="ＭＳ Ｐゴシック"/>
            </a:rPr>
            <a:t>25</a:t>
          </a:r>
          <a:r>
            <a:rPr kumimoji="1" lang="ja-JP" altLang="en-US" sz="1300">
              <a:latin typeface="ＭＳ Ｐゴシック"/>
            </a:rPr>
            <a:t>年度に比べ減少し、</a:t>
          </a:r>
          <a:r>
            <a:rPr kumimoji="1" lang="en-US" altLang="ja-JP" sz="1300">
              <a:latin typeface="ＭＳ Ｐゴシック"/>
            </a:rPr>
            <a:t>26</a:t>
          </a:r>
          <a:r>
            <a:rPr kumimoji="1" lang="ja-JP" altLang="en-US" sz="1300">
              <a:latin typeface="ＭＳ Ｐゴシック"/>
            </a:rPr>
            <a:t>、</a:t>
          </a:r>
          <a:r>
            <a:rPr kumimoji="1" lang="en-US" altLang="ja-JP" sz="1300">
              <a:latin typeface="ＭＳ Ｐゴシック"/>
            </a:rPr>
            <a:t>27</a:t>
          </a:r>
          <a:r>
            <a:rPr kumimoji="1" lang="ja-JP" altLang="en-US" sz="1300">
              <a:latin typeface="ＭＳ Ｐゴシック"/>
            </a:rPr>
            <a:t>年度は大きな基金への積立てはなく、微増となっている。</a:t>
          </a:r>
          <a:endParaRPr kumimoji="1" lang="en-US" altLang="ja-JP"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神奈川県大和市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234,627
228,779
27.09
79,512,239
76,431,822
2,930,142
40,356,281
51,992,860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
25.1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3,300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77651</xdr:rowOff>
    </xdr:from>
    <xdr:to>
      <xdr:col>6</xdr:col>
      <xdr:colOff>510540</xdr:colOff>
      <xdr:row>39</xdr:row>
      <xdr:rowOff>35741</xdr:rowOff>
    </xdr:to>
    <xdr:cxnSp macro="">
      <xdr:nvCxnSpPr>
        <xdr:cNvPr id="58" name="直線コネクタ 57"/>
        <xdr:cNvCxnSpPr/>
      </xdr:nvCxnSpPr>
      <xdr:spPr>
        <a:xfrm flipV="1">
          <a:off x="4633595" y="5221151"/>
          <a:ext cx="127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39568</xdr:rowOff>
    </xdr:from>
    <xdr:ext cx="469744" cy="259045"/>
    <xdr:sp macro="" textlink="">
      <xdr:nvSpPr>
        <xdr:cNvPr id="59" name="議会費最小値テキスト"/>
        <xdr:cNvSpPr txBox="1"/>
      </xdr:nvSpPr>
      <xdr:spPr>
        <a:xfrm>
          <a:off x="4686300" y="6726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1,558</a:t>
          </a:r>
          <a:endParaRPr kumimoji="1" lang="ja-JP" altLang="en-US" sz="1000" b="1">
            <a:latin typeface="ＭＳ Ｐゴシック"/>
          </a:endParaRPr>
        </a:p>
      </xdr:txBody>
    </xdr:sp>
    <xdr:clientData/>
  </xdr:oneCellAnchor>
  <xdr:twoCellAnchor>
    <xdr:from>
      <xdr:col>6</xdr:col>
      <xdr:colOff>422275</xdr:colOff>
      <xdr:row>39</xdr:row>
      <xdr:rowOff>35741</xdr:rowOff>
    </xdr:from>
    <xdr:to>
      <xdr:col>6</xdr:col>
      <xdr:colOff>600075</xdr:colOff>
      <xdr:row>39</xdr:row>
      <xdr:rowOff>35741</xdr:rowOff>
    </xdr:to>
    <xdr:cxnSp macro="">
      <xdr:nvCxnSpPr>
        <xdr:cNvPr id="60" name="直線コネクタ 59"/>
        <xdr:cNvCxnSpPr/>
      </xdr:nvCxnSpPr>
      <xdr:spPr>
        <a:xfrm>
          <a:off x="4546600" y="6722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24328</xdr:rowOff>
    </xdr:from>
    <xdr:ext cx="469744" cy="259045"/>
    <xdr:sp macro="" textlink="">
      <xdr:nvSpPr>
        <xdr:cNvPr id="61" name="議会費最大値テキスト"/>
        <xdr:cNvSpPr txBox="1"/>
      </xdr:nvSpPr>
      <xdr:spPr>
        <a:xfrm>
          <a:off x="4686300" y="4996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2,937</a:t>
          </a:r>
          <a:endParaRPr kumimoji="1" lang="ja-JP" altLang="en-US" sz="1000" b="1">
            <a:latin typeface="ＭＳ Ｐゴシック"/>
          </a:endParaRPr>
        </a:p>
      </xdr:txBody>
    </xdr:sp>
    <xdr:clientData/>
  </xdr:oneCellAnchor>
  <xdr:twoCellAnchor>
    <xdr:from>
      <xdr:col>6</xdr:col>
      <xdr:colOff>422275</xdr:colOff>
      <xdr:row>30</xdr:row>
      <xdr:rowOff>77651</xdr:rowOff>
    </xdr:from>
    <xdr:to>
      <xdr:col>6</xdr:col>
      <xdr:colOff>600075</xdr:colOff>
      <xdr:row>30</xdr:row>
      <xdr:rowOff>77651</xdr:rowOff>
    </xdr:to>
    <xdr:cxnSp macro="">
      <xdr:nvCxnSpPr>
        <xdr:cNvPr id="62" name="直線コネクタ 61"/>
        <xdr:cNvCxnSpPr/>
      </xdr:nvCxnSpPr>
      <xdr:spPr>
        <a:xfrm>
          <a:off x="4546600" y="52211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18869</xdr:rowOff>
    </xdr:from>
    <xdr:to>
      <xdr:col>6</xdr:col>
      <xdr:colOff>511175</xdr:colOff>
      <xdr:row>38</xdr:row>
      <xdr:rowOff>51526</xdr:rowOff>
    </xdr:to>
    <xdr:cxnSp macro="">
      <xdr:nvCxnSpPr>
        <xdr:cNvPr id="63" name="直線コネクタ 62"/>
        <xdr:cNvCxnSpPr/>
      </xdr:nvCxnSpPr>
      <xdr:spPr>
        <a:xfrm flipV="1">
          <a:off x="3797300" y="6533969"/>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48096</xdr:rowOff>
    </xdr:from>
    <xdr:ext cx="469744" cy="259045"/>
    <xdr:sp macro="" textlink="">
      <xdr:nvSpPr>
        <xdr:cNvPr id="64" name="議会費平均値テキスト"/>
        <xdr:cNvSpPr txBox="1"/>
      </xdr:nvSpPr>
      <xdr:spPr>
        <a:xfrm>
          <a:off x="4686300" y="58773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2,151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25219</xdr:rowOff>
    </xdr:from>
    <xdr:to>
      <xdr:col>6</xdr:col>
      <xdr:colOff>561975</xdr:colOff>
      <xdr:row>35</xdr:row>
      <xdr:rowOff>126819</xdr:rowOff>
    </xdr:to>
    <xdr:sp macro="" textlink="">
      <xdr:nvSpPr>
        <xdr:cNvPr id="65" name="フローチャート : 判断 64"/>
        <xdr:cNvSpPr/>
      </xdr:nvSpPr>
      <xdr:spPr>
        <a:xfrm>
          <a:off x="4584700" y="602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42817</xdr:rowOff>
    </xdr:from>
    <xdr:to>
      <xdr:col>5</xdr:col>
      <xdr:colOff>358775</xdr:colOff>
      <xdr:row>38</xdr:row>
      <xdr:rowOff>51526</xdr:rowOff>
    </xdr:to>
    <xdr:cxnSp macro="">
      <xdr:nvCxnSpPr>
        <xdr:cNvPr id="66" name="直線コネクタ 65"/>
        <xdr:cNvCxnSpPr/>
      </xdr:nvCxnSpPr>
      <xdr:spPr>
        <a:xfrm>
          <a:off x="2908300" y="6557917"/>
          <a:ext cx="889000" cy="8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86178</xdr:rowOff>
    </xdr:from>
    <xdr:to>
      <xdr:col>5</xdr:col>
      <xdr:colOff>409575</xdr:colOff>
      <xdr:row>36</xdr:row>
      <xdr:rowOff>16328</xdr:rowOff>
    </xdr:to>
    <xdr:sp macro="" textlink="">
      <xdr:nvSpPr>
        <xdr:cNvPr id="67" name="フローチャート : 判断 66"/>
        <xdr:cNvSpPr/>
      </xdr:nvSpPr>
      <xdr:spPr>
        <a:xfrm>
          <a:off x="3746500" y="608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32855</xdr:rowOff>
    </xdr:from>
    <xdr:ext cx="469744" cy="259045"/>
    <xdr:sp macro="" textlink="">
      <xdr:nvSpPr>
        <xdr:cNvPr id="68" name="テキスト ボックス 67"/>
        <xdr:cNvSpPr txBox="1"/>
      </xdr:nvSpPr>
      <xdr:spPr>
        <a:xfrm>
          <a:off x="3562427" y="5862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2,095</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150042</xdr:rowOff>
    </xdr:from>
    <xdr:to>
      <xdr:col>4</xdr:col>
      <xdr:colOff>155575</xdr:colOff>
      <xdr:row>38</xdr:row>
      <xdr:rowOff>42817</xdr:rowOff>
    </xdr:to>
    <xdr:cxnSp macro="">
      <xdr:nvCxnSpPr>
        <xdr:cNvPr id="69" name="直線コネクタ 68"/>
        <xdr:cNvCxnSpPr/>
      </xdr:nvCxnSpPr>
      <xdr:spPr>
        <a:xfrm>
          <a:off x="2019300" y="6493692"/>
          <a:ext cx="889000" cy="64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146050</xdr:rowOff>
    </xdr:from>
    <xdr:to>
      <xdr:col>4</xdr:col>
      <xdr:colOff>206375</xdr:colOff>
      <xdr:row>36</xdr:row>
      <xdr:rowOff>76200</xdr:rowOff>
    </xdr:to>
    <xdr:sp macro="" textlink="">
      <xdr:nvSpPr>
        <xdr:cNvPr id="70" name="フローチャート : 判断 69"/>
        <xdr:cNvSpPr/>
      </xdr:nvSpPr>
      <xdr:spPr>
        <a:xfrm>
          <a:off x="28575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92727</xdr:rowOff>
    </xdr:from>
    <xdr:ext cx="469744" cy="259045"/>
    <xdr:sp macro="" textlink="">
      <xdr:nvSpPr>
        <xdr:cNvPr id="71" name="テキスト ボックス 70"/>
        <xdr:cNvSpPr txBox="1"/>
      </xdr:nvSpPr>
      <xdr:spPr>
        <a:xfrm>
          <a:off x="2673427" y="5922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2,040</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157117</xdr:rowOff>
    </xdr:from>
    <xdr:to>
      <xdr:col>2</xdr:col>
      <xdr:colOff>638175</xdr:colOff>
      <xdr:row>37</xdr:row>
      <xdr:rowOff>150042</xdr:rowOff>
    </xdr:to>
    <xdr:cxnSp macro="">
      <xdr:nvCxnSpPr>
        <xdr:cNvPr id="72" name="直線コネクタ 71"/>
        <xdr:cNvCxnSpPr/>
      </xdr:nvCxnSpPr>
      <xdr:spPr>
        <a:xfrm>
          <a:off x="1130300" y="6329317"/>
          <a:ext cx="889000" cy="164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60053</xdr:rowOff>
    </xdr:from>
    <xdr:to>
      <xdr:col>3</xdr:col>
      <xdr:colOff>3175</xdr:colOff>
      <xdr:row>35</xdr:row>
      <xdr:rowOff>161653</xdr:rowOff>
    </xdr:to>
    <xdr:sp macro="" textlink="">
      <xdr:nvSpPr>
        <xdr:cNvPr id="73" name="フローチャート : 判断 72"/>
        <xdr:cNvSpPr/>
      </xdr:nvSpPr>
      <xdr:spPr>
        <a:xfrm>
          <a:off x="1968500" y="6060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6730</xdr:rowOff>
    </xdr:from>
    <xdr:ext cx="469744" cy="259045"/>
    <xdr:sp macro="" textlink="">
      <xdr:nvSpPr>
        <xdr:cNvPr id="74" name="テキスト ボックス 73"/>
        <xdr:cNvSpPr txBox="1"/>
      </xdr:nvSpPr>
      <xdr:spPr>
        <a:xfrm>
          <a:off x="1784427" y="5836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2,119</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93799</xdr:rowOff>
    </xdr:from>
    <xdr:to>
      <xdr:col>1</xdr:col>
      <xdr:colOff>485775</xdr:colOff>
      <xdr:row>34</xdr:row>
      <xdr:rowOff>23949</xdr:rowOff>
    </xdr:to>
    <xdr:sp macro="" textlink="">
      <xdr:nvSpPr>
        <xdr:cNvPr id="75" name="フローチャート : 判断 74"/>
        <xdr:cNvSpPr/>
      </xdr:nvSpPr>
      <xdr:spPr>
        <a:xfrm>
          <a:off x="1079500" y="5751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40476</xdr:rowOff>
    </xdr:from>
    <xdr:ext cx="469744" cy="259045"/>
    <xdr:sp macro="" textlink="">
      <xdr:nvSpPr>
        <xdr:cNvPr id="76" name="テキスト ボックス 75"/>
        <xdr:cNvSpPr txBox="1"/>
      </xdr:nvSpPr>
      <xdr:spPr>
        <a:xfrm>
          <a:off x="895427" y="5526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139519</xdr:rowOff>
    </xdr:from>
    <xdr:to>
      <xdr:col>6</xdr:col>
      <xdr:colOff>561975</xdr:colOff>
      <xdr:row>38</xdr:row>
      <xdr:rowOff>69669</xdr:rowOff>
    </xdr:to>
    <xdr:sp macro="" textlink="">
      <xdr:nvSpPr>
        <xdr:cNvPr id="82" name="円/楕円 81"/>
        <xdr:cNvSpPr/>
      </xdr:nvSpPr>
      <xdr:spPr>
        <a:xfrm>
          <a:off x="4584700" y="6483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117946</xdr:rowOff>
    </xdr:from>
    <xdr:ext cx="469744" cy="259045"/>
    <xdr:sp macro="" textlink="">
      <xdr:nvSpPr>
        <xdr:cNvPr id="83" name="議会費該当値テキスト"/>
        <xdr:cNvSpPr txBox="1"/>
      </xdr:nvSpPr>
      <xdr:spPr>
        <a:xfrm>
          <a:off x="4686300" y="6461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1,731</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726</xdr:rowOff>
    </xdr:from>
    <xdr:to>
      <xdr:col>5</xdr:col>
      <xdr:colOff>409575</xdr:colOff>
      <xdr:row>38</xdr:row>
      <xdr:rowOff>102326</xdr:rowOff>
    </xdr:to>
    <xdr:sp macro="" textlink="">
      <xdr:nvSpPr>
        <xdr:cNvPr id="84" name="円/楕円 83"/>
        <xdr:cNvSpPr/>
      </xdr:nvSpPr>
      <xdr:spPr>
        <a:xfrm>
          <a:off x="3746500" y="6515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38</xdr:row>
      <xdr:rowOff>93453</xdr:rowOff>
    </xdr:from>
    <xdr:ext cx="469744" cy="259045"/>
    <xdr:sp macro="" textlink="">
      <xdr:nvSpPr>
        <xdr:cNvPr id="85" name="テキスト ボックス 84"/>
        <xdr:cNvSpPr txBox="1"/>
      </xdr:nvSpPr>
      <xdr:spPr>
        <a:xfrm>
          <a:off x="3562427" y="6608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1,701</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163467</xdr:rowOff>
    </xdr:from>
    <xdr:to>
      <xdr:col>4</xdr:col>
      <xdr:colOff>206375</xdr:colOff>
      <xdr:row>38</xdr:row>
      <xdr:rowOff>93617</xdr:rowOff>
    </xdr:to>
    <xdr:sp macro="" textlink="">
      <xdr:nvSpPr>
        <xdr:cNvPr id="86" name="円/楕円 85"/>
        <xdr:cNvSpPr/>
      </xdr:nvSpPr>
      <xdr:spPr>
        <a:xfrm>
          <a:off x="2857500" y="6507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38</xdr:row>
      <xdr:rowOff>84744</xdr:rowOff>
    </xdr:from>
    <xdr:ext cx="469744" cy="259045"/>
    <xdr:sp macro="" textlink="">
      <xdr:nvSpPr>
        <xdr:cNvPr id="87" name="テキスト ボックス 86"/>
        <xdr:cNvSpPr txBox="1"/>
      </xdr:nvSpPr>
      <xdr:spPr>
        <a:xfrm>
          <a:off x="2673427" y="6599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1,709</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99242</xdr:rowOff>
    </xdr:from>
    <xdr:to>
      <xdr:col>3</xdr:col>
      <xdr:colOff>3175</xdr:colOff>
      <xdr:row>38</xdr:row>
      <xdr:rowOff>29392</xdr:rowOff>
    </xdr:to>
    <xdr:sp macro="" textlink="">
      <xdr:nvSpPr>
        <xdr:cNvPr id="88" name="円/楕円 87"/>
        <xdr:cNvSpPr/>
      </xdr:nvSpPr>
      <xdr:spPr>
        <a:xfrm>
          <a:off x="1968500" y="6442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38</xdr:row>
      <xdr:rowOff>20518</xdr:rowOff>
    </xdr:from>
    <xdr:ext cx="469744" cy="259045"/>
    <xdr:sp macro="" textlink="">
      <xdr:nvSpPr>
        <xdr:cNvPr id="89" name="テキスト ボックス 88"/>
        <xdr:cNvSpPr txBox="1"/>
      </xdr:nvSpPr>
      <xdr:spPr>
        <a:xfrm>
          <a:off x="1784427" y="6535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1,768</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106317</xdr:rowOff>
    </xdr:from>
    <xdr:to>
      <xdr:col>1</xdr:col>
      <xdr:colOff>485775</xdr:colOff>
      <xdr:row>37</xdr:row>
      <xdr:rowOff>36467</xdr:rowOff>
    </xdr:to>
    <xdr:sp macro="" textlink="">
      <xdr:nvSpPr>
        <xdr:cNvPr id="90" name="円/楕円 89"/>
        <xdr:cNvSpPr/>
      </xdr:nvSpPr>
      <xdr:spPr>
        <a:xfrm>
          <a:off x="1079500" y="6278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37</xdr:row>
      <xdr:rowOff>27594</xdr:rowOff>
    </xdr:from>
    <xdr:ext cx="469744" cy="259045"/>
    <xdr:sp macro="" textlink="">
      <xdr:nvSpPr>
        <xdr:cNvPr id="91" name="テキスト ボックス 90"/>
        <xdr:cNvSpPr txBox="1"/>
      </xdr:nvSpPr>
      <xdr:spPr>
        <a:xfrm>
          <a:off x="895427" y="6371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1,919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36,312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6" name="テキスト ボックス 105"/>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8" name="テキスト ボックス 107"/>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130827</xdr:rowOff>
    </xdr:from>
    <xdr:ext cx="531299" cy="259045"/>
    <xdr:sp macro="" textlink="">
      <xdr:nvSpPr>
        <xdr:cNvPr id="110" name="テキスト ボックス 109"/>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113849</xdr:rowOff>
    </xdr:from>
    <xdr:to>
      <xdr:col>6</xdr:col>
      <xdr:colOff>510540</xdr:colOff>
      <xdr:row>58</xdr:row>
      <xdr:rowOff>107467</xdr:rowOff>
    </xdr:to>
    <xdr:cxnSp macro="">
      <xdr:nvCxnSpPr>
        <xdr:cNvPr id="116" name="直線コネクタ 115"/>
        <xdr:cNvCxnSpPr/>
      </xdr:nvCxnSpPr>
      <xdr:spPr>
        <a:xfrm flipV="1">
          <a:off x="4633595" y="8857799"/>
          <a:ext cx="1270" cy="1193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111294</xdr:rowOff>
    </xdr:from>
    <xdr:ext cx="534377" cy="259045"/>
    <xdr:sp macro="" textlink="">
      <xdr:nvSpPr>
        <xdr:cNvPr id="117" name="総務費最小値テキスト"/>
        <xdr:cNvSpPr txBox="1"/>
      </xdr:nvSpPr>
      <xdr:spPr>
        <a:xfrm>
          <a:off x="4686300" y="10055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25,692</a:t>
          </a:r>
          <a:endParaRPr kumimoji="1" lang="ja-JP" altLang="en-US" sz="1000" b="1">
            <a:latin typeface="ＭＳ Ｐゴシック"/>
          </a:endParaRPr>
        </a:p>
      </xdr:txBody>
    </xdr:sp>
    <xdr:clientData/>
  </xdr:oneCellAnchor>
  <xdr:twoCellAnchor>
    <xdr:from>
      <xdr:col>6</xdr:col>
      <xdr:colOff>422275</xdr:colOff>
      <xdr:row>58</xdr:row>
      <xdr:rowOff>107467</xdr:rowOff>
    </xdr:from>
    <xdr:to>
      <xdr:col>6</xdr:col>
      <xdr:colOff>600075</xdr:colOff>
      <xdr:row>58</xdr:row>
      <xdr:rowOff>107467</xdr:rowOff>
    </xdr:to>
    <xdr:cxnSp macro="">
      <xdr:nvCxnSpPr>
        <xdr:cNvPr id="118" name="直線コネクタ 117"/>
        <xdr:cNvCxnSpPr/>
      </xdr:nvCxnSpPr>
      <xdr:spPr>
        <a:xfrm>
          <a:off x="4546600" y="10051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60526</xdr:rowOff>
    </xdr:from>
    <xdr:ext cx="534377" cy="259045"/>
    <xdr:sp macro="" textlink="">
      <xdr:nvSpPr>
        <xdr:cNvPr id="119" name="総務費最大値テキスト"/>
        <xdr:cNvSpPr txBox="1"/>
      </xdr:nvSpPr>
      <xdr:spPr>
        <a:xfrm>
          <a:off x="4686300" y="8633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88,357</a:t>
          </a:r>
          <a:endParaRPr kumimoji="1" lang="ja-JP" altLang="en-US" sz="1000" b="1">
            <a:latin typeface="ＭＳ Ｐゴシック"/>
          </a:endParaRPr>
        </a:p>
      </xdr:txBody>
    </xdr:sp>
    <xdr:clientData/>
  </xdr:oneCellAnchor>
  <xdr:twoCellAnchor>
    <xdr:from>
      <xdr:col>6</xdr:col>
      <xdr:colOff>422275</xdr:colOff>
      <xdr:row>51</xdr:row>
      <xdr:rowOff>113849</xdr:rowOff>
    </xdr:from>
    <xdr:to>
      <xdr:col>6</xdr:col>
      <xdr:colOff>600075</xdr:colOff>
      <xdr:row>51</xdr:row>
      <xdr:rowOff>113849</xdr:rowOff>
    </xdr:to>
    <xdr:cxnSp macro="">
      <xdr:nvCxnSpPr>
        <xdr:cNvPr id="120" name="直線コネクタ 119"/>
        <xdr:cNvCxnSpPr/>
      </xdr:nvCxnSpPr>
      <xdr:spPr>
        <a:xfrm>
          <a:off x="4546600" y="8857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120097</xdr:rowOff>
    </xdr:from>
    <xdr:to>
      <xdr:col>6</xdr:col>
      <xdr:colOff>511175</xdr:colOff>
      <xdr:row>58</xdr:row>
      <xdr:rowOff>14751</xdr:rowOff>
    </xdr:to>
    <xdr:cxnSp macro="">
      <xdr:nvCxnSpPr>
        <xdr:cNvPr id="121" name="直線コネクタ 120"/>
        <xdr:cNvCxnSpPr/>
      </xdr:nvCxnSpPr>
      <xdr:spPr>
        <a:xfrm>
          <a:off x="3797300" y="9892747"/>
          <a:ext cx="838200" cy="66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139895</xdr:rowOff>
    </xdr:from>
    <xdr:ext cx="534377" cy="259045"/>
    <xdr:sp macro="" textlink="">
      <xdr:nvSpPr>
        <xdr:cNvPr id="122" name="総務費平均値テキスト"/>
        <xdr:cNvSpPr txBox="1"/>
      </xdr:nvSpPr>
      <xdr:spPr>
        <a:xfrm>
          <a:off x="4686300" y="95696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40,524</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117018</xdr:rowOff>
    </xdr:from>
    <xdr:to>
      <xdr:col>6</xdr:col>
      <xdr:colOff>561975</xdr:colOff>
      <xdr:row>57</xdr:row>
      <xdr:rowOff>47168</xdr:rowOff>
    </xdr:to>
    <xdr:sp macro="" textlink="">
      <xdr:nvSpPr>
        <xdr:cNvPr id="123" name="フローチャート : 判断 122"/>
        <xdr:cNvSpPr/>
      </xdr:nvSpPr>
      <xdr:spPr>
        <a:xfrm>
          <a:off x="4584700" y="9718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120097</xdr:rowOff>
    </xdr:from>
    <xdr:to>
      <xdr:col>5</xdr:col>
      <xdr:colOff>358775</xdr:colOff>
      <xdr:row>58</xdr:row>
      <xdr:rowOff>63271</xdr:rowOff>
    </xdr:to>
    <xdr:cxnSp macro="">
      <xdr:nvCxnSpPr>
        <xdr:cNvPr id="124" name="直線コネクタ 123"/>
        <xdr:cNvCxnSpPr/>
      </xdr:nvCxnSpPr>
      <xdr:spPr>
        <a:xfrm flipV="1">
          <a:off x="2908300" y="9892747"/>
          <a:ext cx="889000" cy="114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22282</xdr:rowOff>
    </xdr:from>
    <xdr:to>
      <xdr:col>5</xdr:col>
      <xdr:colOff>409575</xdr:colOff>
      <xdr:row>57</xdr:row>
      <xdr:rowOff>123882</xdr:rowOff>
    </xdr:to>
    <xdr:sp macro="" textlink="">
      <xdr:nvSpPr>
        <xdr:cNvPr id="125" name="フローチャート : 判断 124"/>
        <xdr:cNvSpPr/>
      </xdr:nvSpPr>
      <xdr:spPr>
        <a:xfrm>
          <a:off x="3746500" y="9794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140409</xdr:rowOff>
    </xdr:from>
    <xdr:ext cx="534377" cy="259045"/>
    <xdr:sp macro="" textlink="">
      <xdr:nvSpPr>
        <xdr:cNvPr id="126" name="テキスト ボックス 125"/>
        <xdr:cNvSpPr txBox="1"/>
      </xdr:nvSpPr>
      <xdr:spPr>
        <a:xfrm>
          <a:off x="3530111" y="9570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36,497</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29687</xdr:rowOff>
    </xdr:from>
    <xdr:to>
      <xdr:col>4</xdr:col>
      <xdr:colOff>155575</xdr:colOff>
      <xdr:row>58</xdr:row>
      <xdr:rowOff>63271</xdr:rowOff>
    </xdr:to>
    <xdr:cxnSp macro="">
      <xdr:nvCxnSpPr>
        <xdr:cNvPr id="127" name="直線コネクタ 126"/>
        <xdr:cNvCxnSpPr/>
      </xdr:nvCxnSpPr>
      <xdr:spPr>
        <a:xfrm>
          <a:off x="2019300" y="9973787"/>
          <a:ext cx="889000" cy="33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156775</xdr:rowOff>
    </xdr:from>
    <xdr:to>
      <xdr:col>4</xdr:col>
      <xdr:colOff>206375</xdr:colOff>
      <xdr:row>57</xdr:row>
      <xdr:rowOff>86925</xdr:rowOff>
    </xdr:to>
    <xdr:sp macro="" textlink="">
      <xdr:nvSpPr>
        <xdr:cNvPr id="128" name="フローチャート : 判断 127"/>
        <xdr:cNvSpPr/>
      </xdr:nvSpPr>
      <xdr:spPr>
        <a:xfrm>
          <a:off x="2857500" y="9757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103452</xdr:rowOff>
    </xdr:from>
    <xdr:ext cx="534377" cy="259045"/>
    <xdr:sp macro="" textlink="">
      <xdr:nvSpPr>
        <xdr:cNvPr id="129" name="テキスト ボックス 128"/>
        <xdr:cNvSpPr txBox="1"/>
      </xdr:nvSpPr>
      <xdr:spPr>
        <a:xfrm>
          <a:off x="2641111" y="9533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38,437</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29687</xdr:rowOff>
    </xdr:from>
    <xdr:to>
      <xdr:col>2</xdr:col>
      <xdr:colOff>638175</xdr:colOff>
      <xdr:row>58</xdr:row>
      <xdr:rowOff>46945</xdr:rowOff>
    </xdr:to>
    <xdr:cxnSp macro="">
      <xdr:nvCxnSpPr>
        <xdr:cNvPr id="130" name="直線コネクタ 129"/>
        <xdr:cNvCxnSpPr/>
      </xdr:nvCxnSpPr>
      <xdr:spPr>
        <a:xfrm flipV="1">
          <a:off x="1130300" y="9973787"/>
          <a:ext cx="889000" cy="17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167100</xdr:rowOff>
    </xdr:from>
    <xdr:to>
      <xdr:col>3</xdr:col>
      <xdr:colOff>3175</xdr:colOff>
      <xdr:row>57</xdr:row>
      <xdr:rowOff>97250</xdr:rowOff>
    </xdr:to>
    <xdr:sp macro="" textlink="">
      <xdr:nvSpPr>
        <xdr:cNvPr id="131" name="フローチャート : 判断 130"/>
        <xdr:cNvSpPr/>
      </xdr:nvSpPr>
      <xdr:spPr>
        <a:xfrm>
          <a:off x="1968500" y="97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113777</xdr:rowOff>
    </xdr:from>
    <xdr:ext cx="534377" cy="259045"/>
    <xdr:sp macro="" textlink="">
      <xdr:nvSpPr>
        <xdr:cNvPr id="132" name="テキスト ボックス 131"/>
        <xdr:cNvSpPr txBox="1"/>
      </xdr:nvSpPr>
      <xdr:spPr>
        <a:xfrm>
          <a:off x="1752111" y="9543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37,895</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7766</xdr:rowOff>
    </xdr:from>
    <xdr:to>
      <xdr:col>1</xdr:col>
      <xdr:colOff>485775</xdr:colOff>
      <xdr:row>57</xdr:row>
      <xdr:rowOff>109366</xdr:rowOff>
    </xdr:to>
    <xdr:sp macro="" textlink="">
      <xdr:nvSpPr>
        <xdr:cNvPr id="133" name="フローチャート : 判断 132"/>
        <xdr:cNvSpPr/>
      </xdr:nvSpPr>
      <xdr:spPr>
        <a:xfrm>
          <a:off x="1079500" y="9780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125893</xdr:rowOff>
    </xdr:from>
    <xdr:ext cx="534377" cy="259045"/>
    <xdr:sp macro="" textlink="">
      <xdr:nvSpPr>
        <xdr:cNvPr id="134" name="テキスト ボックス 133"/>
        <xdr:cNvSpPr txBox="1"/>
      </xdr:nvSpPr>
      <xdr:spPr>
        <a:xfrm>
          <a:off x="863111" y="9555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37,259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135401</xdr:rowOff>
    </xdr:from>
    <xdr:to>
      <xdr:col>6</xdr:col>
      <xdr:colOff>561975</xdr:colOff>
      <xdr:row>58</xdr:row>
      <xdr:rowOff>65551</xdr:rowOff>
    </xdr:to>
    <xdr:sp macro="" textlink="">
      <xdr:nvSpPr>
        <xdr:cNvPr id="140" name="円/楕円 139"/>
        <xdr:cNvSpPr/>
      </xdr:nvSpPr>
      <xdr:spPr>
        <a:xfrm>
          <a:off x="4584700" y="9908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50328</xdr:rowOff>
    </xdr:from>
    <xdr:ext cx="534377" cy="259045"/>
    <xdr:sp macro="" textlink="">
      <xdr:nvSpPr>
        <xdr:cNvPr id="141" name="総務費該当値テキスト"/>
        <xdr:cNvSpPr txBox="1"/>
      </xdr:nvSpPr>
      <xdr:spPr>
        <a:xfrm>
          <a:off x="4686300" y="9822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30,559</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69297</xdr:rowOff>
    </xdr:from>
    <xdr:to>
      <xdr:col>5</xdr:col>
      <xdr:colOff>409575</xdr:colOff>
      <xdr:row>57</xdr:row>
      <xdr:rowOff>170897</xdr:rowOff>
    </xdr:to>
    <xdr:sp macro="" textlink="">
      <xdr:nvSpPr>
        <xdr:cNvPr id="142" name="円/楕円 141"/>
        <xdr:cNvSpPr/>
      </xdr:nvSpPr>
      <xdr:spPr>
        <a:xfrm>
          <a:off x="3746500" y="9841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162024</xdr:rowOff>
    </xdr:from>
    <xdr:ext cx="534377" cy="259045"/>
    <xdr:sp macro="" textlink="">
      <xdr:nvSpPr>
        <xdr:cNvPr id="143" name="テキスト ボックス 142"/>
        <xdr:cNvSpPr txBox="1"/>
      </xdr:nvSpPr>
      <xdr:spPr>
        <a:xfrm>
          <a:off x="3530111" y="9934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34,029</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12471</xdr:rowOff>
    </xdr:from>
    <xdr:to>
      <xdr:col>4</xdr:col>
      <xdr:colOff>206375</xdr:colOff>
      <xdr:row>58</xdr:row>
      <xdr:rowOff>114071</xdr:rowOff>
    </xdr:to>
    <xdr:sp macro="" textlink="">
      <xdr:nvSpPr>
        <xdr:cNvPr id="144" name="円/楕円 143"/>
        <xdr:cNvSpPr/>
      </xdr:nvSpPr>
      <xdr:spPr>
        <a:xfrm>
          <a:off x="2857500" y="9956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105198</xdr:rowOff>
    </xdr:from>
    <xdr:ext cx="534377" cy="259045"/>
    <xdr:sp macro="" textlink="">
      <xdr:nvSpPr>
        <xdr:cNvPr id="145" name="テキスト ボックス 144"/>
        <xdr:cNvSpPr txBox="1"/>
      </xdr:nvSpPr>
      <xdr:spPr>
        <a:xfrm>
          <a:off x="2641111" y="10049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28,012</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150337</xdr:rowOff>
    </xdr:from>
    <xdr:to>
      <xdr:col>3</xdr:col>
      <xdr:colOff>3175</xdr:colOff>
      <xdr:row>58</xdr:row>
      <xdr:rowOff>80487</xdr:rowOff>
    </xdr:to>
    <xdr:sp macro="" textlink="">
      <xdr:nvSpPr>
        <xdr:cNvPr id="146" name="円/楕円 145"/>
        <xdr:cNvSpPr/>
      </xdr:nvSpPr>
      <xdr:spPr>
        <a:xfrm>
          <a:off x="1968500" y="992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71614</xdr:rowOff>
    </xdr:from>
    <xdr:ext cx="534377" cy="259045"/>
    <xdr:sp macro="" textlink="">
      <xdr:nvSpPr>
        <xdr:cNvPr id="147" name="テキスト ボックス 146"/>
        <xdr:cNvSpPr txBox="1"/>
      </xdr:nvSpPr>
      <xdr:spPr>
        <a:xfrm>
          <a:off x="1752111" y="10015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29,775</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167595</xdr:rowOff>
    </xdr:from>
    <xdr:to>
      <xdr:col>1</xdr:col>
      <xdr:colOff>485775</xdr:colOff>
      <xdr:row>58</xdr:row>
      <xdr:rowOff>97745</xdr:rowOff>
    </xdr:to>
    <xdr:sp macro="" textlink="">
      <xdr:nvSpPr>
        <xdr:cNvPr id="148" name="円/楕円 147"/>
        <xdr:cNvSpPr/>
      </xdr:nvSpPr>
      <xdr:spPr>
        <a:xfrm>
          <a:off x="1079500" y="9940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88872</xdr:rowOff>
    </xdr:from>
    <xdr:ext cx="534377" cy="259045"/>
    <xdr:sp macro="" textlink="">
      <xdr:nvSpPr>
        <xdr:cNvPr id="149" name="テキスト ボックス 148"/>
        <xdr:cNvSpPr txBox="1"/>
      </xdr:nvSpPr>
      <xdr:spPr>
        <a:xfrm>
          <a:off x="863111" y="10032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28,869</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148,737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60" name="テキスト ボックス 159"/>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8522</xdr:rowOff>
    </xdr:from>
    <xdr:to>
      <xdr:col>6</xdr:col>
      <xdr:colOff>510540</xdr:colOff>
      <xdr:row>77</xdr:row>
      <xdr:rowOff>166808</xdr:rowOff>
    </xdr:to>
    <xdr:cxnSp macro="">
      <xdr:nvCxnSpPr>
        <xdr:cNvPr id="174" name="直線コネクタ 173"/>
        <xdr:cNvCxnSpPr/>
      </xdr:nvCxnSpPr>
      <xdr:spPr>
        <a:xfrm flipV="1">
          <a:off x="4633595" y="12010022"/>
          <a:ext cx="1270" cy="13584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170635</xdr:rowOff>
    </xdr:from>
    <xdr:ext cx="599010" cy="259045"/>
    <xdr:sp macro="" textlink="">
      <xdr:nvSpPr>
        <xdr:cNvPr id="175" name="民生費最小値テキスト"/>
        <xdr:cNvSpPr txBox="1"/>
      </xdr:nvSpPr>
      <xdr:spPr>
        <a:xfrm>
          <a:off x="4686300" y="13372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111,577</a:t>
          </a:r>
          <a:endParaRPr kumimoji="1" lang="ja-JP" altLang="en-US" sz="1000" b="1">
            <a:latin typeface="ＭＳ Ｐゴシック"/>
          </a:endParaRPr>
        </a:p>
      </xdr:txBody>
    </xdr:sp>
    <xdr:clientData/>
  </xdr:oneCellAnchor>
  <xdr:twoCellAnchor>
    <xdr:from>
      <xdr:col>6</xdr:col>
      <xdr:colOff>422275</xdr:colOff>
      <xdr:row>77</xdr:row>
      <xdr:rowOff>166808</xdr:rowOff>
    </xdr:from>
    <xdr:to>
      <xdr:col>6</xdr:col>
      <xdr:colOff>600075</xdr:colOff>
      <xdr:row>77</xdr:row>
      <xdr:rowOff>166808</xdr:rowOff>
    </xdr:to>
    <xdr:cxnSp macro="">
      <xdr:nvCxnSpPr>
        <xdr:cNvPr id="176" name="直線コネクタ 175"/>
        <xdr:cNvCxnSpPr/>
      </xdr:nvCxnSpPr>
      <xdr:spPr>
        <a:xfrm>
          <a:off x="4546600" y="13368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126649</xdr:rowOff>
    </xdr:from>
    <xdr:ext cx="599010" cy="259045"/>
    <xdr:sp macro="" textlink="">
      <xdr:nvSpPr>
        <xdr:cNvPr id="177" name="民生費最大値テキスト"/>
        <xdr:cNvSpPr txBox="1"/>
      </xdr:nvSpPr>
      <xdr:spPr>
        <a:xfrm>
          <a:off x="4686300" y="11785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182,886</a:t>
          </a:r>
          <a:endParaRPr kumimoji="1" lang="ja-JP" altLang="en-US" sz="1000" b="1">
            <a:latin typeface="ＭＳ Ｐゴシック"/>
          </a:endParaRPr>
        </a:p>
      </xdr:txBody>
    </xdr:sp>
    <xdr:clientData/>
  </xdr:oneCellAnchor>
  <xdr:twoCellAnchor>
    <xdr:from>
      <xdr:col>6</xdr:col>
      <xdr:colOff>422275</xdr:colOff>
      <xdr:row>70</xdr:row>
      <xdr:rowOff>8522</xdr:rowOff>
    </xdr:from>
    <xdr:to>
      <xdr:col>6</xdr:col>
      <xdr:colOff>600075</xdr:colOff>
      <xdr:row>70</xdr:row>
      <xdr:rowOff>8522</xdr:rowOff>
    </xdr:to>
    <xdr:cxnSp macro="">
      <xdr:nvCxnSpPr>
        <xdr:cNvPr id="178" name="直線コネクタ 177"/>
        <xdr:cNvCxnSpPr/>
      </xdr:nvCxnSpPr>
      <xdr:spPr>
        <a:xfrm>
          <a:off x="4546600" y="12010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101333</xdr:rowOff>
    </xdr:from>
    <xdr:to>
      <xdr:col>6</xdr:col>
      <xdr:colOff>511175</xdr:colOff>
      <xdr:row>76</xdr:row>
      <xdr:rowOff>11379</xdr:rowOff>
    </xdr:to>
    <xdr:cxnSp macro="">
      <xdr:nvCxnSpPr>
        <xdr:cNvPr id="179" name="直線コネクタ 178"/>
        <xdr:cNvCxnSpPr/>
      </xdr:nvCxnSpPr>
      <xdr:spPr>
        <a:xfrm flipV="1">
          <a:off x="3797300" y="12960083"/>
          <a:ext cx="838200" cy="81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73</xdr:row>
      <xdr:rowOff>123379</xdr:rowOff>
    </xdr:from>
    <xdr:ext cx="599010" cy="259045"/>
    <xdr:sp macro="" textlink="">
      <xdr:nvSpPr>
        <xdr:cNvPr id="180" name="民生費平均値テキスト"/>
        <xdr:cNvSpPr txBox="1"/>
      </xdr:nvSpPr>
      <xdr:spPr>
        <a:xfrm>
          <a:off x="4686300" y="126392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139,391</a:t>
          </a:r>
          <a:endParaRPr kumimoji="1" lang="ja-JP" altLang="en-US" sz="1000" b="1">
            <a:solidFill>
              <a:srgbClr val="000080"/>
            </a:solidFill>
            <a:latin typeface="ＭＳ Ｐゴシック"/>
          </a:endParaRPr>
        </a:p>
      </xdr:txBody>
    </xdr:sp>
    <xdr:clientData/>
  </xdr:oneCellAnchor>
  <xdr:twoCellAnchor>
    <xdr:from>
      <xdr:col>6</xdr:col>
      <xdr:colOff>460375</xdr:colOff>
      <xdr:row>74</xdr:row>
      <xdr:rowOff>100502</xdr:rowOff>
    </xdr:from>
    <xdr:to>
      <xdr:col>6</xdr:col>
      <xdr:colOff>561975</xdr:colOff>
      <xdr:row>75</xdr:row>
      <xdr:rowOff>30652</xdr:rowOff>
    </xdr:to>
    <xdr:sp macro="" textlink="">
      <xdr:nvSpPr>
        <xdr:cNvPr id="181" name="フローチャート : 判断 180"/>
        <xdr:cNvSpPr/>
      </xdr:nvSpPr>
      <xdr:spPr>
        <a:xfrm>
          <a:off x="4584700" y="1278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11379</xdr:rowOff>
    </xdr:from>
    <xdr:to>
      <xdr:col>5</xdr:col>
      <xdr:colOff>358775</xdr:colOff>
      <xdr:row>77</xdr:row>
      <xdr:rowOff>47555</xdr:rowOff>
    </xdr:to>
    <xdr:cxnSp macro="">
      <xdr:nvCxnSpPr>
        <xdr:cNvPr id="182" name="直線コネクタ 181"/>
        <xdr:cNvCxnSpPr/>
      </xdr:nvCxnSpPr>
      <xdr:spPr>
        <a:xfrm flipV="1">
          <a:off x="2908300" y="13041579"/>
          <a:ext cx="889000" cy="207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19824</xdr:rowOff>
    </xdr:from>
    <xdr:to>
      <xdr:col>5</xdr:col>
      <xdr:colOff>409575</xdr:colOff>
      <xdr:row>75</xdr:row>
      <xdr:rowOff>121424</xdr:rowOff>
    </xdr:to>
    <xdr:sp macro="" textlink="">
      <xdr:nvSpPr>
        <xdr:cNvPr id="183" name="フローチャート : 判断 182"/>
        <xdr:cNvSpPr/>
      </xdr:nvSpPr>
      <xdr:spPr>
        <a:xfrm>
          <a:off x="3746500" y="12878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137951</xdr:rowOff>
    </xdr:from>
    <xdr:ext cx="599010" cy="259045"/>
    <xdr:sp macro="" textlink="">
      <xdr:nvSpPr>
        <xdr:cNvPr id="184" name="テキスト ボックス 183"/>
        <xdr:cNvSpPr txBox="1"/>
      </xdr:nvSpPr>
      <xdr:spPr>
        <a:xfrm>
          <a:off x="3497794" y="12653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134,626</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47555</xdr:rowOff>
    </xdr:from>
    <xdr:to>
      <xdr:col>4</xdr:col>
      <xdr:colOff>155575</xdr:colOff>
      <xdr:row>77</xdr:row>
      <xdr:rowOff>86664</xdr:rowOff>
    </xdr:to>
    <xdr:cxnSp macro="">
      <xdr:nvCxnSpPr>
        <xdr:cNvPr id="185" name="直線コネクタ 184"/>
        <xdr:cNvCxnSpPr/>
      </xdr:nvCxnSpPr>
      <xdr:spPr>
        <a:xfrm flipV="1">
          <a:off x="2019300" y="13249205"/>
          <a:ext cx="889000" cy="39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19901</xdr:rowOff>
    </xdr:from>
    <xdr:to>
      <xdr:col>4</xdr:col>
      <xdr:colOff>206375</xdr:colOff>
      <xdr:row>76</xdr:row>
      <xdr:rowOff>121501</xdr:rowOff>
    </xdr:to>
    <xdr:sp macro="" textlink="">
      <xdr:nvSpPr>
        <xdr:cNvPr id="186" name="フローチャート : 判断 185"/>
        <xdr:cNvSpPr/>
      </xdr:nvSpPr>
      <xdr:spPr>
        <a:xfrm>
          <a:off x="2857500" y="13050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138028</xdr:rowOff>
    </xdr:from>
    <xdr:ext cx="599010" cy="259045"/>
    <xdr:sp macro="" textlink="">
      <xdr:nvSpPr>
        <xdr:cNvPr id="187" name="テキスト ボックス 186"/>
        <xdr:cNvSpPr txBox="1"/>
      </xdr:nvSpPr>
      <xdr:spPr>
        <a:xfrm>
          <a:off x="2608794" y="12825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125,622</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68814</xdr:rowOff>
    </xdr:from>
    <xdr:to>
      <xdr:col>2</xdr:col>
      <xdr:colOff>638175</xdr:colOff>
      <xdr:row>77</xdr:row>
      <xdr:rowOff>86664</xdr:rowOff>
    </xdr:to>
    <xdr:cxnSp macro="">
      <xdr:nvCxnSpPr>
        <xdr:cNvPr id="188" name="直線コネクタ 187"/>
        <xdr:cNvCxnSpPr/>
      </xdr:nvCxnSpPr>
      <xdr:spPr>
        <a:xfrm>
          <a:off x="1130300" y="13270464"/>
          <a:ext cx="889000" cy="17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78766</xdr:rowOff>
    </xdr:from>
    <xdr:to>
      <xdr:col>3</xdr:col>
      <xdr:colOff>3175</xdr:colOff>
      <xdr:row>77</xdr:row>
      <xdr:rowOff>8916</xdr:rowOff>
    </xdr:to>
    <xdr:sp macro="" textlink="">
      <xdr:nvSpPr>
        <xdr:cNvPr id="189" name="フローチャート : 判断 188"/>
        <xdr:cNvSpPr/>
      </xdr:nvSpPr>
      <xdr:spPr>
        <a:xfrm>
          <a:off x="1968500" y="1310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25443</xdr:rowOff>
    </xdr:from>
    <xdr:ext cx="599010" cy="259045"/>
    <xdr:sp macro="" textlink="">
      <xdr:nvSpPr>
        <xdr:cNvPr id="190" name="テキスト ボックス 189"/>
        <xdr:cNvSpPr txBox="1"/>
      </xdr:nvSpPr>
      <xdr:spPr>
        <a:xfrm>
          <a:off x="1719794" y="128841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122,532</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68859</xdr:rowOff>
    </xdr:from>
    <xdr:to>
      <xdr:col>1</xdr:col>
      <xdr:colOff>485775</xdr:colOff>
      <xdr:row>76</xdr:row>
      <xdr:rowOff>170459</xdr:rowOff>
    </xdr:to>
    <xdr:sp macro="" textlink="">
      <xdr:nvSpPr>
        <xdr:cNvPr id="191" name="フローチャート : 判断 190"/>
        <xdr:cNvSpPr/>
      </xdr:nvSpPr>
      <xdr:spPr>
        <a:xfrm>
          <a:off x="1079500" y="13099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15536</xdr:rowOff>
    </xdr:from>
    <xdr:ext cx="599010" cy="259045"/>
    <xdr:sp macro="" textlink="">
      <xdr:nvSpPr>
        <xdr:cNvPr id="192" name="テキスト ボックス 191"/>
        <xdr:cNvSpPr txBox="1"/>
      </xdr:nvSpPr>
      <xdr:spPr>
        <a:xfrm>
          <a:off x="830794" y="12874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123,052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50533</xdr:rowOff>
    </xdr:from>
    <xdr:to>
      <xdr:col>6</xdr:col>
      <xdr:colOff>561975</xdr:colOff>
      <xdr:row>75</xdr:row>
      <xdr:rowOff>152133</xdr:rowOff>
    </xdr:to>
    <xdr:sp macro="" textlink="">
      <xdr:nvSpPr>
        <xdr:cNvPr id="198" name="円/楕円 197"/>
        <xdr:cNvSpPr/>
      </xdr:nvSpPr>
      <xdr:spPr>
        <a:xfrm>
          <a:off x="4584700" y="1290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28960</xdr:rowOff>
    </xdr:from>
    <xdr:ext cx="599010" cy="259045"/>
    <xdr:sp macro="" textlink="">
      <xdr:nvSpPr>
        <xdr:cNvPr id="199" name="民生費該当値テキスト"/>
        <xdr:cNvSpPr txBox="1"/>
      </xdr:nvSpPr>
      <xdr:spPr>
        <a:xfrm>
          <a:off x="4686300" y="12887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133,014</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132029</xdr:rowOff>
    </xdr:from>
    <xdr:to>
      <xdr:col>5</xdr:col>
      <xdr:colOff>409575</xdr:colOff>
      <xdr:row>76</xdr:row>
      <xdr:rowOff>62179</xdr:rowOff>
    </xdr:to>
    <xdr:sp macro="" textlink="">
      <xdr:nvSpPr>
        <xdr:cNvPr id="200" name="円/楕円 199"/>
        <xdr:cNvSpPr/>
      </xdr:nvSpPr>
      <xdr:spPr>
        <a:xfrm>
          <a:off x="3746500" y="12990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53306</xdr:rowOff>
    </xdr:from>
    <xdr:ext cx="599010" cy="259045"/>
    <xdr:sp macro="" textlink="">
      <xdr:nvSpPr>
        <xdr:cNvPr id="201" name="テキスト ボックス 200"/>
        <xdr:cNvSpPr txBox="1"/>
      </xdr:nvSpPr>
      <xdr:spPr>
        <a:xfrm>
          <a:off x="3497794" y="13083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128,736</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168205</xdr:rowOff>
    </xdr:from>
    <xdr:to>
      <xdr:col>4</xdr:col>
      <xdr:colOff>206375</xdr:colOff>
      <xdr:row>77</xdr:row>
      <xdr:rowOff>98355</xdr:rowOff>
    </xdr:to>
    <xdr:sp macro="" textlink="">
      <xdr:nvSpPr>
        <xdr:cNvPr id="202" name="円/楕円 201"/>
        <xdr:cNvSpPr/>
      </xdr:nvSpPr>
      <xdr:spPr>
        <a:xfrm>
          <a:off x="2857500" y="13198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89482</xdr:rowOff>
    </xdr:from>
    <xdr:ext cx="599010" cy="259045"/>
    <xdr:sp macro="" textlink="">
      <xdr:nvSpPr>
        <xdr:cNvPr id="203" name="テキスト ボックス 202"/>
        <xdr:cNvSpPr txBox="1"/>
      </xdr:nvSpPr>
      <xdr:spPr>
        <a:xfrm>
          <a:off x="2608794" y="13291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117,837</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35864</xdr:rowOff>
    </xdr:from>
    <xdr:to>
      <xdr:col>3</xdr:col>
      <xdr:colOff>3175</xdr:colOff>
      <xdr:row>77</xdr:row>
      <xdr:rowOff>137464</xdr:rowOff>
    </xdr:to>
    <xdr:sp macro="" textlink="">
      <xdr:nvSpPr>
        <xdr:cNvPr id="204" name="円/楕円 203"/>
        <xdr:cNvSpPr/>
      </xdr:nvSpPr>
      <xdr:spPr>
        <a:xfrm>
          <a:off x="1968500" y="1323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128591</xdr:rowOff>
    </xdr:from>
    <xdr:ext cx="599010" cy="259045"/>
    <xdr:sp macro="" textlink="">
      <xdr:nvSpPr>
        <xdr:cNvPr id="205" name="テキスト ボックス 204"/>
        <xdr:cNvSpPr txBox="1"/>
      </xdr:nvSpPr>
      <xdr:spPr>
        <a:xfrm>
          <a:off x="1719794" y="13330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115,784</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18014</xdr:rowOff>
    </xdr:from>
    <xdr:to>
      <xdr:col>1</xdr:col>
      <xdr:colOff>485775</xdr:colOff>
      <xdr:row>77</xdr:row>
      <xdr:rowOff>119614</xdr:rowOff>
    </xdr:to>
    <xdr:sp macro="" textlink="">
      <xdr:nvSpPr>
        <xdr:cNvPr id="206" name="円/楕円 205"/>
        <xdr:cNvSpPr/>
      </xdr:nvSpPr>
      <xdr:spPr>
        <a:xfrm>
          <a:off x="1079500" y="13219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110741</xdr:rowOff>
    </xdr:from>
    <xdr:ext cx="599010" cy="259045"/>
    <xdr:sp macro="" textlink="">
      <xdr:nvSpPr>
        <xdr:cNvPr id="207" name="テキスト ボックス 206"/>
        <xdr:cNvSpPr txBox="1"/>
      </xdr:nvSpPr>
      <xdr:spPr>
        <a:xfrm>
          <a:off x="830794" y="13312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116,721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8" name="テキスト ボックス 217"/>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9" name="直線コネクタ 218"/>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20" name="テキスト ボックス 219"/>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1" name="直線コネクタ 220"/>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2" name="テキスト ボックス 221"/>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3" name="直線コネクタ 222"/>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4" name="テキスト ボックス 223"/>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5" name="直線コネクタ 224"/>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6" name="テキスト ボックス 225"/>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7" name="直線コネクタ 226"/>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21970</xdr:rowOff>
    </xdr:from>
    <xdr:ext cx="531299" cy="259045"/>
    <xdr:sp macro="" textlink="">
      <xdr:nvSpPr>
        <xdr:cNvPr id="228" name="テキスト ボックス 227"/>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9" name="直線コネクタ 228"/>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38298</xdr:rowOff>
    </xdr:from>
    <xdr:ext cx="531299" cy="259045"/>
    <xdr:sp macro="" textlink="">
      <xdr:nvSpPr>
        <xdr:cNvPr id="230" name="テキスト ボックス 229"/>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1" name="直線コネクタ 23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87</xdr:row>
      <xdr:rowOff>54627</xdr:rowOff>
    </xdr:from>
    <xdr:ext cx="531299" cy="259045"/>
    <xdr:sp macro="" textlink="">
      <xdr:nvSpPr>
        <xdr:cNvPr id="232" name="テキスト ボックス 231"/>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77881</xdr:rowOff>
    </xdr:from>
    <xdr:to>
      <xdr:col>6</xdr:col>
      <xdr:colOff>510540</xdr:colOff>
      <xdr:row>99</xdr:row>
      <xdr:rowOff>106749</xdr:rowOff>
    </xdr:to>
    <xdr:cxnSp macro="">
      <xdr:nvCxnSpPr>
        <xdr:cNvPr id="234" name="直線コネクタ 233"/>
        <xdr:cNvCxnSpPr/>
      </xdr:nvCxnSpPr>
      <xdr:spPr>
        <a:xfrm flipV="1">
          <a:off x="4633595" y="15508381"/>
          <a:ext cx="1270" cy="15719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110576</xdr:rowOff>
    </xdr:from>
    <xdr:ext cx="534377" cy="259045"/>
    <xdr:sp macro="" textlink="">
      <xdr:nvSpPr>
        <xdr:cNvPr id="235" name="衛生費最小値テキスト"/>
        <xdr:cNvSpPr txBox="1"/>
      </xdr:nvSpPr>
      <xdr:spPr>
        <a:xfrm>
          <a:off x="4686300" y="17084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19,759</a:t>
          </a:r>
          <a:endParaRPr kumimoji="1" lang="ja-JP" altLang="en-US" sz="1000" b="1">
            <a:latin typeface="ＭＳ Ｐゴシック"/>
          </a:endParaRPr>
        </a:p>
      </xdr:txBody>
    </xdr:sp>
    <xdr:clientData/>
  </xdr:oneCellAnchor>
  <xdr:twoCellAnchor>
    <xdr:from>
      <xdr:col>6</xdr:col>
      <xdr:colOff>422275</xdr:colOff>
      <xdr:row>99</xdr:row>
      <xdr:rowOff>106749</xdr:rowOff>
    </xdr:from>
    <xdr:to>
      <xdr:col>6</xdr:col>
      <xdr:colOff>600075</xdr:colOff>
      <xdr:row>99</xdr:row>
      <xdr:rowOff>106749</xdr:rowOff>
    </xdr:to>
    <xdr:cxnSp macro="">
      <xdr:nvCxnSpPr>
        <xdr:cNvPr id="236" name="直線コネクタ 235"/>
        <xdr:cNvCxnSpPr/>
      </xdr:nvCxnSpPr>
      <xdr:spPr>
        <a:xfrm>
          <a:off x="4546600" y="1708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24558</xdr:rowOff>
    </xdr:from>
    <xdr:ext cx="534377" cy="259045"/>
    <xdr:sp macro="" textlink="">
      <xdr:nvSpPr>
        <xdr:cNvPr id="237" name="衛生費最大値テキスト"/>
        <xdr:cNvSpPr txBox="1"/>
      </xdr:nvSpPr>
      <xdr:spPr>
        <a:xfrm>
          <a:off x="4686300" y="15283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67,893</a:t>
          </a:r>
          <a:endParaRPr kumimoji="1" lang="ja-JP" altLang="en-US" sz="1000" b="1">
            <a:latin typeface="ＭＳ Ｐゴシック"/>
          </a:endParaRPr>
        </a:p>
      </xdr:txBody>
    </xdr:sp>
    <xdr:clientData/>
  </xdr:oneCellAnchor>
  <xdr:twoCellAnchor>
    <xdr:from>
      <xdr:col>6</xdr:col>
      <xdr:colOff>422275</xdr:colOff>
      <xdr:row>90</xdr:row>
      <xdr:rowOff>77881</xdr:rowOff>
    </xdr:from>
    <xdr:to>
      <xdr:col>6</xdr:col>
      <xdr:colOff>600075</xdr:colOff>
      <xdr:row>90</xdr:row>
      <xdr:rowOff>77881</xdr:rowOff>
    </xdr:to>
    <xdr:cxnSp macro="">
      <xdr:nvCxnSpPr>
        <xdr:cNvPr id="238" name="直線コネクタ 237"/>
        <xdr:cNvCxnSpPr/>
      </xdr:nvCxnSpPr>
      <xdr:spPr>
        <a:xfrm>
          <a:off x="4546600" y="15508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160437</xdr:rowOff>
    </xdr:from>
    <xdr:to>
      <xdr:col>6</xdr:col>
      <xdr:colOff>511175</xdr:colOff>
      <xdr:row>97</xdr:row>
      <xdr:rowOff>162103</xdr:rowOff>
    </xdr:to>
    <xdr:cxnSp macro="">
      <xdr:nvCxnSpPr>
        <xdr:cNvPr id="239" name="直線コネクタ 238"/>
        <xdr:cNvCxnSpPr/>
      </xdr:nvCxnSpPr>
      <xdr:spPr>
        <a:xfrm>
          <a:off x="3797300" y="16791087"/>
          <a:ext cx="838200" cy="1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59329</xdr:rowOff>
    </xdr:from>
    <xdr:ext cx="534377" cy="259045"/>
    <xdr:sp macro="" textlink="">
      <xdr:nvSpPr>
        <xdr:cNvPr id="240" name="衛生費平均値テキスト"/>
        <xdr:cNvSpPr txBox="1"/>
      </xdr:nvSpPr>
      <xdr:spPr>
        <a:xfrm>
          <a:off x="4686300" y="165185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30,856</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36452</xdr:rowOff>
    </xdr:from>
    <xdr:to>
      <xdr:col>6</xdr:col>
      <xdr:colOff>561975</xdr:colOff>
      <xdr:row>97</xdr:row>
      <xdr:rowOff>138052</xdr:rowOff>
    </xdr:to>
    <xdr:sp macro="" textlink="">
      <xdr:nvSpPr>
        <xdr:cNvPr id="241" name="フローチャート : 判断 240"/>
        <xdr:cNvSpPr/>
      </xdr:nvSpPr>
      <xdr:spPr>
        <a:xfrm>
          <a:off x="4584700" y="16667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160437</xdr:rowOff>
    </xdr:from>
    <xdr:to>
      <xdr:col>5</xdr:col>
      <xdr:colOff>358775</xdr:colOff>
      <xdr:row>97</xdr:row>
      <xdr:rowOff>166120</xdr:rowOff>
    </xdr:to>
    <xdr:cxnSp macro="">
      <xdr:nvCxnSpPr>
        <xdr:cNvPr id="242" name="直線コネクタ 241"/>
        <xdr:cNvCxnSpPr/>
      </xdr:nvCxnSpPr>
      <xdr:spPr>
        <a:xfrm flipV="1">
          <a:off x="2908300" y="16791087"/>
          <a:ext cx="889000" cy="5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84198</xdr:rowOff>
    </xdr:from>
    <xdr:to>
      <xdr:col>5</xdr:col>
      <xdr:colOff>409575</xdr:colOff>
      <xdr:row>98</xdr:row>
      <xdr:rowOff>14348</xdr:rowOff>
    </xdr:to>
    <xdr:sp macro="" textlink="">
      <xdr:nvSpPr>
        <xdr:cNvPr id="243" name="フローチャート : 判断 242"/>
        <xdr:cNvSpPr/>
      </xdr:nvSpPr>
      <xdr:spPr>
        <a:xfrm>
          <a:off x="3746500" y="1671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30875</xdr:rowOff>
    </xdr:from>
    <xdr:ext cx="534377" cy="259045"/>
    <xdr:sp macro="" textlink="">
      <xdr:nvSpPr>
        <xdr:cNvPr id="244" name="テキスト ボックス 243"/>
        <xdr:cNvSpPr txBox="1"/>
      </xdr:nvSpPr>
      <xdr:spPr>
        <a:xfrm>
          <a:off x="3530111" y="16490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29,394</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143782</xdr:rowOff>
    </xdr:from>
    <xdr:to>
      <xdr:col>4</xdr:col>
      <xdr:colOff>155575</xdr:colOff>
      <xdr:row>97</xdr:row>
      <xdr:rowOff>166120</xdr:rowOff>
    </xdr:to>
    <xdr:cxnSp macro="">
      <xdr:nvCxnSpPr>
        <xdr:cNvPr id="245" name="直線コネクタ 244"/>
        <xdr:cNvCxnSpPr/>
      </xdr:nvCxnSpPr>
      <xdr:spPr>
        <a:xfrm>
          <a:off x="2019300" y="16774432"/>
          <a:ext cx="889000" cy="22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116593</xdr:rowOff>
    </xdr:from>
    <xdr:to>
      <xdr:col>4</xdr:col>
      <xdr:colOff>206375</xdr:colOff>
      <xdr:row>98</xdr:row>
      <xdr:rowOff>46743</xdr:rowOff>
    </xdr:to>
    <xdr:sp macro="" textlink="">
      <xdr:nvSpPr>
        <xdr:cNvPr id="246" name="フローチャート : 判断 245"/>
        <xdr:cNvSpPr/>
      </xdr:nvSpPr>
      <xdr:spPr>
        <a:xfrm>
          <a:off x="2857500" y="16747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37870</xdr:rowOff>
    </xdr:from>
    <xdr:ext cx="534377" cy="259045"/>
    <xdr:sp macro="" textlink="">
      <xdr:nvSpPr>
        <xdr:cNvPr id="247" name="テキスト ボックス 246"/>
        <xdr:cNvSpPr txBox="1"/>
      </xdr:nvSpPr>
      <xdr:spPr>
        <a:xfrm>
          <a:off x="2641111" y="16839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28,402</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142215</xdr:rowOff>
    </xdr:from>
    <xdr:to>
      <xdr:col>2</xdr:col>
      <xdr:colOff>638175</xdr:colOff>
      <xdr:row>97</xdr:row>
      <xdr:rowOff>143782</xdr:rowOff>
    </xdr:to>
    <xdr:cxnSp macro="">
      <xdr:nvCxnSpPr>
        <xdr:cNvPr id="248" name="直線コネクタ 247"/>
        <xdr:cNvCxnSpPr/>
      </xdr:nvCxnSpPr>
      <xdr:spPr>
        <a:xfrm>
          <a:off x="1130300" y="16772865"/>
          <a:ext cx="889000" cy="1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67314</xdr:rowOff>
    </xdr:from>
    <xdr:to>
      <xdr:col>3</xdr:col>
      <xdr:colOff>3175</xdr:colOff>
      <xdr:row>97</xdr:row>
      <xdr:rowOff>168914</xdr:rowOff>
    </xdr:to>
    <xdr:sp macro="" textlink="">
      <xdr:nvSpPr>
        <xdr:cNvPr id="249" name="フローチャート : 判断 248"/>
        <xdr:cNvSpPr/>
      </xdr:nvSpPr>
      <xdr:spPr>
        <a:xfrm>
          <a:off x="1968500" y="16697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13991</xdr:rowOff>
    </xdr:from>
    <xdr:ext cx="534377" cy="259045"/>
    <xdr:sp macro="" textlink="">
      <xdr:nvSpPr>
        <xdr:cNvPr id="250" name="テキスト ボックス 249"/>
        <xdr:cNvSpPr txBox="1"/>
      </xdr:nvSpPr>
      <xdr:spPr>
        <a:xfrm>
          <a:off x="1752111" y="16473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29,911</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73127</xdr:rowOff>
    </xdr:from>
    <xdr:to>
      <xdr:col>1</xdr:col>
      <xdr:colOff>485775</xdr:colOff>
      <xdr:row>98</xdr:row>
      <xdr:rowOff>3277</xdr:rowOff>
    </xdr:to>
    <xdr:sp macro="" textlink="">
      <xdr:nvSpPr>
        <xdr:cNvPr id="251" name="フローチャート : 判断 250"/>
        <xdr:cNvSpPr/>
      </xdr:nvSpPr>
      <xdr:spPr>
        <a:xfrm>
          <a:off x="1079500" y="16703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19804</xdr:rowOff>
    </xdr:from>
    <xdr:ext cx="534377" cy="259045"/>
    <xdr:sp macro="" textlink="">
      <xdr:nvSpPr>
        <xdr:cNvPr id="252" name="テキスト ボックス 251"/>
        <xdr:cNvSpPr txBox="1"/>
      </xdr:nvSpPr>
      <xdr:spPr>
        <a:xfrm>
          <a:off x="863111" y="16479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29,733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3" name="テキスト ボックス 25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4" name="テキスト ボックス 25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5" name="テキスト ボックス 25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6" name="テキスト ボックス 25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7" name="テキスト ボックス 25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111303</xdr:rowOff>
    </xdr:from>
    <xdr:to>
      <xdr:col>6</xdr:col>
      <xdr:colOff>561975</xdr:colOff>
      <xdr:row>98</xdr:row>
      <xdr:rowOff>41453</xdr:rowOff>
    </xdr:to>
    <xdr:sp macro="" textlink="">
      <xdr:nvSpPr>
        <xdr:cNvPr id="258" name="円/楕円 257"/>
        <xdr:cNvSpPr/>
      </xdr:nvSpPr>
      <xdr:spPr>
        <a:xfrm>
          <a:off x="4584700" y="16741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89730</xdr:rowOff>
    </xdr:from>
    <xdr:ext cx="534377" cy="259045"/>
    <xdr:sp macro="" textlink="">
      <xdr:nvSpPr>
        <xdr:cNvPr id="259" name="衛生費該当値テキスト"/>
        <xdr:cNvSpPr txBox="1"/>
      </xdr:nvSpPr>
      <xdr:spPr>
        <a:xfrm>
          <a:off x="4686300" y="16720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28,564</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109637</xdr:rowOff>
    </xdr:from>
    <xdr:to>
      <xdr:col>5</xdr:col>
      <xdr:colOff>409575</xdr:colOff>
      <xdr:row>98</xdr:row>
      <xdr:rowOff>39787</xdr:rowOff>
    </xdr:to>
    <xdr:sp macro="" textlink="">
      <xdr:nvSpPr>
        <xdr:cNvPr id="260" name="円/楕円 259"/>
        <xdr:cNvSpPr/>
      </xdr:nvSpPr>
      <xdr:spPr>
        <a:xfrm>
          <a:off x="3746500" y="1674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30914</xdr:rowOff>
    </xdr:from>
    <xdr:ext cx="534377" cy="259045"/>
    <xdr:sp macro="" textlink="">
      <xdr:nvSpPr>
        <xdr:cNvPr id="261" name="テキスト ボックス 260"/>
        <xdr:cNvSpPr txBox="1"/>
      </xdr:nvSpPr>
      <xdr:spPr>
        <a:xfrm>
          <a:off x="3530111" y="16833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28,615</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115320</xdr:rowOff>
    </xdr:from>
    <xdr:to>
      <xdr:col>4</xdr:col>
      <xdr:colOff>206375</xdr:colOff>
      <xdr:row>98</xdr:row>
      <xdr:rowOff>45470</xdr:rowOff>
    </xdr:to>
    <xdr:sp macro="" textlink="">
      <xdr:nvSpPr>
        <xdr:cNvPr id="262" name="円/楕円 261"/>
        <xdr:cNvSpPr/>
      </xdr:nvSpPr>
      <xdr:spPr>
        <a:xfrm>
          <a:off x="2857500" y="1674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61997</xdr:rowOff>
    </xdr:from>
    <xdr:ext cx="534377" cy="259045"/>
    <xdr:sp macro="" textlink="">
      <xdr:nvSpPr>
        <xdr:cNvPr id="263" name="テキスト ボックス 262"/>
        <xdr:cNvSpPr txBox="1"/>
      </xdr:nvSpPr>
      <xdr:spPr>
        <a:xfrm>
          <a:off x="2641111" y="16521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28,441</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92982</xdr:rowOff>
    </xdr:from>
    <xdr:to>
      <xdr:col>3</xdr:col>
      <xdr:colOff>3175</xdr:colOff>
      <xdr:row>98</xdr:row>
      <xdr:rowOff>23132</xdr:rowOff>
    </xdr:to>
    <xdr:sp macro="" textlink="">
      <xdr:nvSpPr>
        <xdr:cNvPr id="264" name="円/楕円 263"/>
        <xdr:cNvSpPr/>
      </xdr:nvSpPr>
      <xdr:spPr>
        <a:xfrm>
          <a:off x="1968500" y="1672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14259</xdr:rowOff>
    </xdr:from>
    <xdr:ext cx="534377" cy="259045"/>
    <xdr:sp macro="" textlink="">
      <xdr:nvSpPr>
        <xdr:cNvPr id="265" name="テキスト ボックス 264"/>
        <xdr:cNvSpPr txBox="1"/>
      </xdr:nvSpPr>
      <xdr:spPr>
        <a:xfrm>
          <a:off x="1752111" y="16816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29,125</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91415</xdr:rowOff>
    </xdr:from>
    <xdr:to>
      <xdr:col>1</xdr:col>
      <xdr:colOff>485775</xdr:colOff>
      <xdr:row>98</xdr:row>
      <xdr:rowOff>21565</xdr:rowOff>
    </xdr:to>
    <xdr:sp macro="" textlink="">
      <xdr:nvSpPr>
        <xdr:cNvPr id="266" name="円/楕円 265"/>
        <xdr:cNvSpPr/>
      </xdr:nvSpPr>
      <xdr:spPr>
        <a:xfrm>
          <a:off x="1079500" y="1672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12692</xdr:rowOff>
    </xdr:from>
    <xdr:ext cx="534377" cy="259045"/>
    <xdr:sp macro="" textlink="">
      <xdr:nvSpPr>
        <xdr:cNvPr id="267" name="テキスト ボックス 266"/>
        <xdr:cNvSpPr txBox="1"/>
      </xdr:nvSpPr>
      <xdr:spPr>
        <a:xfrm>
          <a:off x="863111" y="16814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29,173</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8" name="正方形/長方形 26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9" name="正方形/長方形 26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0" name="正方形/長方形 26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1" name="正方形/長方形 27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2" name="正方形/長方形 27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3" name="正方形/長方形 27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4" name="正方形/長方形 27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5" name="正方形/長方形 27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6" name="テキスト ボックス 27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7" name="直線コネクタ 27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8" name="直線コネクタ 27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9" name="テキスト ボックス 278"/>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80" name="直線コネクタ 27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81" name="テキスト ボックス 280"/>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2" name="直線コネクタ 28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3" name="テキスト ボックス 282"/>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4" name="直線コネクタ 28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5" name="テキスト ボックス 284"/>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6" name="直線コネクタ 28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7" name="テキスト ボックス 286"/>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9" name="テキスト ボックス 28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122682</xdr:rowOff>
    </xdr:from>
    <xdr:to>
      <xdr:col>15</xdr:col>
      <xdr:colOff>180340</xdr:colOff>
      <xdr:row>39</xdr:row>
      <xdr:rowOff>35052</xdr:rowOff>
    </xdr:to>
    <xdr:cxnSp macro="">
      <xdr:nvCxnSpPr>
        <xdr:cNvPr id="291" name="直線コネクタ 290"/>
        <xdr:cNvCxnSpPr/>
      </xdr:nvCxnSpPr>
      <xdr:spPr>
        <a:xfrm flipV="1">
          <a:off x="10475595" y="5437632"/>
          <a:ext cx="1270" cy="1283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38879</xdr:rowOff>
    </xdr:from>
    <xdr:ext cx="313932" cy="259045"/>
    <xdr:sp macro="" textlink="">
      <xdr:nvSpPr>
        <xdr:cNvPr id="292" name="労働費最小値テキスト"/>
        <xdr:cNvSpPr txBox="1"/>
      </xdr:nvSpPr>
      <xdr:spPr>
        <a:xfrm>
          <a:off x="10528300" y="67254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15</xdr:col>
      <xdr:colOff>92075</xdr:colOff>
      <xdr:row>39</xdr:row>
      <xdr:rowOff>35052</xdr:rowOff>
    </xdr:from>
    <xdr:to>
      <xdr:col>15</xdr:col>
      <xdr:colOff>269875</xdr:colOff>
      <xdr:row>39</xdr:row>
      <xdr:rowOff>35052</xdr:rowOff>
    </xdr:to>
    <xdr:cxnSp macro="">
      <xdr:nvCxnSpPr>
        <xdr:cNvPr id="293" name="直線コネクタ 292"/>
        <xdr:cNvCxnSpPr/>
      </xdr:nvCxnSpPr>
      <xdr:spPr>
        <a:xfrm>
          <a:off x="10388600" y="6721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69359</xdr:rowOff>
    </xdr:from>
    <xdr:ext cx="534377" cy="259045"/>
    <xdr:sp macro="" textlink="">
      <xdr:nvSpPr>
        <xdr:cNvPr id="294" name="労働費最大値テキスト"/>
        <xdr:cNvSpPr txBox="1"/>
      </xdr:nvSpPr>
      <xdr:spPr>
        <a:xfrm>
          <a:off x="10528300" y="5212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10,184</a:t>
          </a:r>
          <a:endParaRPr kumimoji="1" lang="ja-JP" altLang="en-US" sz="1000" b="1">
            <a:latin typeface="ＭＳ Ｐゴシック"/>
          </a:endParaRPr>
        </a:p>
      </xdr:txBody>
    </xdr:sp>
    <xdr:clientData/>
  </xdr:oneCellAnchor>
  <xdr:twoCellAnchor>
    <xdr:from>
      <xdr:col>15</xdr:col>
      <xdr:colOff>92075</xdr:colOff>
      <xdr:row>31</xdr:row>
      <xdr:rowOff>122682</xdr:rowOff>
    </xdr:from>
    <xdr:to>
      <xdr:col>15</xdr:col>
      <xdr:colOff>269875</xdr:colOff>
      <xdr:row>31</xdr:row>
      <xdr:rowOff>122682</xdr:rowOff>
    </xdr:to>
    <xdr:cxnSp macro="">
      <xdr:nvCxnSpPr>
        <xdr:cNvPr id="295" name="直線コネクタ 294"/>
        <xdr:cNvCxnSpPr/>
      </xdr:nvCxnSpPr>
      <xdr:spPr>
        <a:xfrm>
          <a:off x="10388600" y="5437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79883</xdr:rowOff>
    </xdr:from>
    <xdr:to>
      <xdr:col>15</xdr:col>
      <xdr:colOff>180975</xdr:colOff>
      <xdr:row>38</xdr:row>
      <xdr:rowOff>84582</xdr:rowOff>
    </xdr:to>
    <xdr:cxnSp macro="">
      <xdr:nvCxnSpPr>
        <xdr:cNvPr id="296" name="直線コネクタ 295"/>
        <xdr:cNvCxnSpPr/>
      </xdr:nvCxnSpPr>
      <xdr:spPr>
        <a:xfrm>
          <a:off x="9639300" y="6594983"/>
          <a:ext cx="838200" cy="4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14241</xdr:rowOff>
    </xdr:from>
    <xdr:ext cx="469744" cy="259045"/>
    <xdr:sp macro="" textlink="">
      <xdr:nvSpPr>
        <xdr:cNvPr id="297" name="労働費平均値テキスト"/>
        <xdr:cNvSpPr txBox="1"/>
      </xdr:nvSpPr>
      <xdr:spPr>
        <a:xfrm>
          <a:off x="10528300" y="63578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1,368</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162814</xdr:rowOff>
    </xdr:from>
    <xdr:to>
      <xdr:col>15</xdr:col>
      <xdr:colOff>231775</xdr:colOff>
      <xdr:row>38</xdr:row>
      <xdr:rowOff>92964</xdr:rowOff>
    </xdr:to>
    <xdr:sp macro="" textlink="">
      <xdr:nvSpPr>
        <xdr:cNvPr id="298" name="フローチャート : 判断 297"/>
        <xdr:cNvSpPr/>
      </xdr:nvSpPr>
      <xdr:spPr>
        <a:xfrm>
          <a:off x="10426700" y="6506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78867</xdr:rowOff>
    </xdr:from>
    <xdr:to>
      <xdr:col>14</xdr:col>
      <xdr:colOff>28575</xdr:colOff>
      <xdr:row>38</xdr:row>
      <xdr:rowOff>79883</xdr:rowOff>
    </xdr:to>
    <xdr:cxnSp macro="">
      <xdr:nvCxnSpPr>
        <xdr:cNvPr id="299" name="直線コネクタ 298"/>
        <xdr:cNvCxnSpPr/>
      </xdr:nvCxnSpPr>
      <xdr:spPr>
        <a:xfrm>
          <a:off x="8750300" y="6593967"/>
          <a:ext cx="889000" cy="1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146431</xdr:rowOff>
    </xdr:from>
    <xdr:to>
      <xdr:col>14</xdr:col>
      <xdr:colOff>79375</xdr:colOff>
      <xdr:row>38</xdr:row>
      <xdr:rowOff>76581</xdr:rowOff>
    </xdr:to>
    <xdr:sp macro="" textlink="">
      <xdr:nvSpPr>
        <xdr:cNvPr id="300" name="フローチャート : 判断 299"/>
        <xdr:cNvSpPr/>
      </xdr:nvSpPr>
      <xdr:spPr>
        <a:xfrm>
          <a:off x="9588500" y="6490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93108</xdr:rowOff>
    </xdr:from>
    <xdr:ext cx="469744" cy="259045"/>
    <xdr:sp macro="" textlink="">
      <xdr:nvSpPr>
        <xdr:cNvPr id="301" name="テキスト ボックス 300"/>
        <xdr:cNvSpPr txBox="1"/>
      </xdr:nvSpPr>
      <xdr:spPr>
        <a:xfrm>
          <a:off x="9404427" y="6265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1,497</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74041</xdr:rowOff>
    </xdr:from>
    <xdr:to>
      <xdr:col>12</xdr:col>
      <xdr:colOff>511175</xdr:colOff>
      <xdr:row>38</xdr:row>
      <xdr:rowOff>78867</xdr:rowOff>
    </xdr:to>
    <xdr:cxnSp macro="">
      <xdr:nvCxnSpPr>
        <xdr:cNvPr id="302" name="直線コネクタ 301"/>
        <xdr:cNvCxnSpPr/>
      </xdr:nvCxnSpPr>
      <xdr:spPr>
        <a:xfrm>
          <a:off x="7861300" y="6589141"/>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123063</xdr:rowOff>
    </xdr:from>
    <xdr:to>
      <xdr:col>12</xdr:col>
      <xdr:colOff>561975</xdr:colOff>
      <xdr:row>38</xdr:row>
      <xdr:rowOff>53213</xdr:rowOff>
    </xdr:to>
    <xdr:sp macro="" textlink="">
      <xdr:nvSpPr>
        <xdr:cNvPr id="303" name="フローチャート : 判断 302"/>
        <xdr:cNvSpPr/>
      </xdr:nvSpPr>
      <xdr:spPr>
        <a:xfrm>
          <a:off x="8699500" y="6466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69740</xdr:rowOff>
    </xdr:from>
    <xdr:ext cx="469744" cy="259045"/>
    <xdr:sp macro="" textlink="">
      <xdr:nvSpPr>
        <xdr:cNvPr id="304" name="テキスト ボックス 303"/>
        <xdr:cNvSpPr txBox="1"/>
      </xdr:nvSpPr>
      <xdr:spPr>
        <a:xfrm>
          <a:off x="8515427" y="6241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1,681</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120396</xdr:rowOff>
    </xdr:from>
    <xdr:to>
      <xdr:col>11</xdr:col>
      <xdr:colOff>307975</xdr:colOff>
      <xdr:row>38</xdr:row>
      <xdr:rowOff>74041</xdr:rowOff>
    </xdr:to>
    <xdr:cxnSp macro="">
      <xdr:nvCxnSpPr>
        <xdr:cNvPr id="305" name="直線コネクタ 304"/>
        <xdr:cNvCxnSpPr/>
      </xdr:nvCxnSpPr>
      <xdr:spPr>
        <a:xfrm>
          <a:off x="6972300" y="6464046"/>
          <a:ext cx="889000" cy="125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76200</xdr:rowOff>
    </xdr:from>
    <xdr:to>
      <xdr:col>11</xdr:col>
      <xdr:colOff>358775</xdr:colOff>
      <xdr:row>38</xdr:row>
      <xdr:rowOff>6350</xdr:rowOff>
    </xdr:to>
    <xdr:sp macro="" textlink="">
      <xdr:nvSpPr>
        <xdr:cNvPr id="306" name="フローチャート : 判断 305"/>
        <xdr:cNvSpPr/>
      </xdr:nvSpPr>
      <xdr:spPr>
        <a:xfrm>
          <a:off x="78105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22877</xdr:rowOff>
    </xdr:from>
    <xdr:ext cx="469744" cy="259045"/>
    <xdr:sp macro="" textlink="">
      <xdr:nvSpPr>
        <xdr:cNvPr id="307" name="テキスト ボックス 306"/>
        <xdr:cNvSpPr txBox="1"/>
      </xdr:nvSpPr>
      <xdr:spPr>
        <a:xfrm>
          <a:off x="7626427" y="6195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2,050</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168402</xdr:rowOff>
    </xdr:from>
    <xdr:to>
      <xdr:col>10</xdr:col>
      <xdr:colOff>155575</xdr:colOff>
      <xdr:row>37</xdr:row>
      <xdr:rowOff>98552</xdr:rowOff>
    </xdr:to>
    <xdr:sp macro="" textlink="">
      <xdr:nvSpPr>
        <xdr:cNvPr id="308" name="フローチャート : 判断 307"/>
        <xdr:cNvSpPr/>
      </xdr:nvSpPr>
      <xdr:spPr>
        <a:xfrm>
          <a:off x="6921500" y="6340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115079</xdr:rowOff>
    </xdr:from>
    <xdr:ext cx="469744" cy="259045"/>
    <xdr:sp macro="" textlink="">
      <xdr:nvSpPr>
        <xdr:cNvPr id="309" name="テキスト ボックス 308"/>
        <xdr:cNvSpPr txBox="1"/>
      </xdr:nvSpPr>
      <xdr:spPr>
        <a:xfrm>
          <a:off x="6737427" y="6115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33782</xdr:rowOff>
    </xdr:from>
    <xdr:to>
      <xdr:col>15</xdr:col>
      <xdr:colOff>231775</xdr:colOff>
      <xdr:row>38</xdr:row>
      <xdr:rowOff>135382</xdr:rowOff>
    </xdr:to>
    <xdr:sp macro="" textlink="">
      <xdr:nvSpPr>
        <xdr:cNvPr id="315" name="円/楕円 314"/>
        <xdr:cNvSpPr/>
      </xdr:nvSpPr>
      <xdr:spPr>
        <a:xfrm>
          <a:off x="10426700" y="6548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141241</xdr:rowOff>
    </xdr:from>
    <xdr:ext cx="469744" cy="259045"/>
    <xdr:sp macro="" textlink="">
      <xdr:nvSpPr>
        <xdr:cNvPr id="316" name="労働費該当値テキスト"/>
        <xdr:cNvSpPr txBox="1"/>
      </xdr:nvSpPr>
      <xdr:spPr>
        <a:xfrm>
          <a:off x="10528300" y="6484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29083</xdr:rowOff>
    </xdr:from>
    <xdr:to>
      <xdr:col>14</xdr:col>
      <xdr:colOff>79375</xdr:colOff>
      <xdr:row>38</xdr:row>
      <xdr:rowOff>130683</xdr:rowOff>
    </xdr:to>
    <xdr:sp macro="" textlink="">
      <xdr:nvSpPr>
        <xdr:cNvPr id="317" name="円/楕円 316"/>
        <xdr:cNvSpPr/>
      </xdr:nvSpPr>
      <xdr:spPr>
        <a:xfrm>
          <a:off x="9588500" y="6544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121810</xdr:rowOff>
    </xdr:from>
    <xdr:ext cx="469744" cy="259045"/>
    <xdr:sp macro="" textlink="">
      <xdr:nvSpPr>
        <xdr:cNvPr id="318" name="テキスト ボックス 317"/>
        <xdr:cNvSpPr txBox="1"/>
      </xdr:nvSpPr>
      <xdr:spPr>
        <a:xfrm>
          <a:off x="9404427" y="6636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28067</xdr:rowOff>
    </xdr:from>
    <xdr:to>
      <xdr:col>12</xdr:col>
      <xdr:colOff>561975</xdr:colOff>
      <xdr:row>38</xdr:row>
      <xdr:rowOff>129667</xdr:rowOff>
    </xdr:to>
    <xdr:sp macro="" textlink="">
      <xdr:nvSpPr>
        <xdr:cNvPr id="319" name="円/楕円 318"/>
        <xdr:cNvSpPr/>
      </xdr:nvSpPr>
      <xdr:spPr>
        <a:xfrm>
          <a:off x="8699500" y="6543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120794</xdr:rowOff>
    </xdr:from>
    <xdr:ext cx="469744" cy="259045"/>
    <xdr:sp macro="" textlink="">
      <xdr:nvSpPr>
        <xdr:cNvPr id="320" name="テキスト ボックス 319"/>
        <xdr:cNvSpPr txBox="1"/>
      </xdr:nvSpPr>
      <xdr:spPr>
        <a:xfrm>
          <a:off x="8515427" y="66358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1,079</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23241</xdr:rowOff>
    </xdr:from>
    <xdr:to>
      <xdr:col>11</xdr:col>
      <xdr:colOff>358775</xdr:colOff>
      <xdr:row>38</xdr:row>
      <xdr:rowOff>124841</xdr:rowOff>
    </xdr:to>
    <xdr:sp macro="" textlink="">
      <xdr:nvSpPr>
        <xdr:cNvPr id="321" name="円/楕円 320"/>
        <xdr:cNvSpPr/>
      </xdr:nvSpPr>
      <xdr:spPr>
        <a:xfrm>
          <a:off x="7810500" y="6538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115968</xdr:rowOff>
    </xdr:from>
    <xdr:ext cx="469744" cy="259045"/>
    <xdr:sp macro="" textlink="">
      <xdr:nvSpPr>
        <xdr:cNvPr id="322" name="テキスト ボックス 321"/>
        <xdr:cNvSpPr txBox="1"/>
      </xdr:nvSpPr>
      <xdr:spPr>
        <a:xfrm>
          <a:off x="7626427" y="6631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69596</xdr:rowOff>
    </xdr:from>
    <xdr:to>
      <xdr:col>10</xdr:col>
      <xdr:colOff>155575</xdr:colOff>
      <xdr:row>37</xdr:row>
      <xdr:rowOff>171196</xdr:rowOff>
    </xdr:to>
    <xdr:sp macro="" textlink="">
      <xdr:nvSpPr>
        <xdr:cNvPr id="323" name="円/楕円 322"/>
        <xdr:cNvSpPr/>
      </xdr:nvSpPr>
      <xdr:spPr>
        <a:xfrm>
          <a:off x="6921500" y="6413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162323</xdr:rowOff>
    </xdr:from>
    <xdr:ext cx="469744" cy="259045"/>
    <xdr:sp macro="" textlink="">
      <xdr:nvSpPr>
        <xdr:cNvPr id="324" name="テキスト ボックス 323"/>
        <xdr:cNvSpPr txBox="1"/>
      </xdr:nvSpPr>
      <xdr:spPr>
        <a:xfrm>
          <a:off x="6737427" y="6505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2,102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5" name="直線コネクタ 334"/>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6" name="テキスト ボックス 335"/>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7" name="直線コネクタ 336"/>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8" name="テキスト ボックス 337"/>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9" name="直線コネクタ 338"/>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40" name="テキスト ボックス 339"/>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1" name="直線コネクタ 340"/>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42" name="テキスト ボックス 341"/>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4" name="テキスト ボックス 343"/>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131059</xdr:rowOff>
    </xdr:from>
    <xdr:to>
      <xdr:col>15</xdr:col>
      <xdr:colOff>180340</xdr:colOff>
      <xdr:row>58</xdr:row>
      <xdr:rowOff>131607</xdr:rowOff>
    </xdr:to>
    <xdr:cxnSp macro="">
      <xdr:nvCxnSpPr>
        <xdr:cNvPr id="346" name="直線コネクタ 345"/>
        <xdr:cNvCxnSpPr/>
      </xdr:nvCxnSpPr>
      <xdr:spPr>
        <a:xfrm flipV="1">
          <a:off x="10475595" y="8875009"/>
          <a:ext cx="1270" cy="1200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135434</xdr:rowOff>
    </xdr:from>
    <xdr:ext cx="378565" cy="259045"/>
    <xdr:sp macro="" textlink="">
      <xdr:nvSpPr>
        <xdr:cNvPr id="347" name="農林水産業費最小値テキスト"/>
        <xdr:cNvSpPr txBox="1"/>
      </xdr:nvSpPr>
      <xdr:spPr>
        <a:xfrm>
          <a:off x="10528300" y="100795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15</xdr:col>
      <xdr:colOff>92075</xdr:colOff>
      <xdr:row>58</xdr:row>
      <xdr:rowOff>131607</xdr:rowOff>
    </xdr:from>
    <xdr:to>
      <xdr:col>15</xdr:col>
      <xdr:colOff>269875</xdr:colOff>
      <xdr:row>58</xdr:row>
      <xdr:rowOff>131607</xdr:rowOff>
    </xdr:to>
    <xdr:cxnSp macro="">
      <xdr:nvCxnSpPr>
        <xdr:cNvPr id="348" name="直線コネクタ 347"/>
        <xdr:cNvCxnSpPr/>
      </xdr:nvCxnSpPr>
      <xdr:spPr>
        <a:xfrm>
          <a:off x="10388600" y="10075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77736</xdr:rowOff>
    </xdr:from>
    <xdr:ext cx="534377" cy="259045"/>
    <xdr:sp macro="" textlink="">
      <xdr:nvSpPr>
        <xdr:cNvPr id="349" name="農林水産業費最大値テキスト"/>
        <xdr:cNvSpPr txBox="1"/>
      </xdr:nvSpPr>
      <xdr:spPr>
        <a:xfrm>
          <a:off x="10528300" y="8650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26,439</a:t>
          </a:r>
          <a:endParaRPr kumimoji="1" lang="ja-JP" altLang="en-US" sz="1000" b="1">
            <a:latin typeface="ＭＳ Ｐゴシック"/>
          </a:endParaRPr>
        </a:p>
      </xdr:txBody>
    </xdr:sp>
    <xdr:clientData/>
  </xdr:oneCellAnchor>
  <xdr:twoCellAnchor>
    <xdr:from>
      <xdr:col>15</xdr:col>
      <xdr:colOff>92075</xdr:colOff>
      <xdr:row>51</xdr:row>
      <xdr:rowOff>131059</xdr:rowOff>
    </xdr:from>
    <xdr:to>
      <xdr:col>15</xdr:col>
      <xdr:colOff>269875</xdr:colOff>
      <xdr:row>51</xdr:row>
      <xdr:rowOff>131059</xdr:rowOff>
    </xdr:to>
    <xdr:cxnSp macro="">
      <xdr:nvCxnSpPr>
        <xdr:cNvPr id="350" name="直線コネクタ 349"/>
        <xdr:cNvCxnSpPr/>
      </xdr:nvCxnSpPr>
      <xdr:spPr>
        <a:xfrm>
          <a:off x="10388600" y="8875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110668</xdr:rowOff>
    </xdr:from>
    <xdr:to>
      <xdr:col>15</xdr:col>
      <xdr:colOff>180975</xdr:colOff>
      <xdr:row>58</xdr:row>
      <xdr:rowOff>117937</xdr:rowOff>
    </xdr:to>
    <xdr:cxnSp macro="">
      <xdr:nvCxnSpPr>
        <xdr:cNvPr id="351" name="直線コネクタ 350"/>
        <xdr:cNvCxnSpPr/>
      </xdr:nvCxnSpPr>
      <xdr:spPr>
        <a:xfrm>
          <a:off x="9639300" y="10054768"/>
          <a:ext cx="838200" cy="7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11239</xdr:rowOff>
    </xdr:from>
    <xdr:ext cx="469744" cy="259045"/>
    <xdr:sp macro="" textlink="">
      <xdr:nvSpPr>
        <xdr:cNvPr id="352" name="農林水産業費平均値テキスト"/>
        <xdr:cNvSpPr txBox="1"/>
      </xdr:nvSpPr>
      <xdr:spPr>
        <a:xfrm>
          <a:off x="10528300" y="96124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5,949</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159812</xdr:rowOff>
    </xdr:from>
    <xdr:to>
      <xdr:col>15</xdr:col>
      <xdr:colOff>231775</xdr:colOff>
      <xdr:row>57</xdr:row>
      <xdr:rowOff>89962</xdr:rowOff>
    </xdr:to>
    <xdr:sp macro="" textlink="">
      <xdr:nvSpPr>
        <xdr:cNvPr id="353" name="フローチャート : 判断 352"/>
        <xdr:cNvSpPr/>
      </xdr:nvSpPr>
      <xdr:spPr>
        <a:xfrm>
          <a:off x="10426700" y="9761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110668</xdr:rowOff>
    </xdr:from>
    <xdr:to>
      <xdr:col>14</xdr:col>
      <xdr:colOff>28575</xdr:colOff>
      <xdr:row>58</xdr:row>
      <xdr:rowOff>117891</xdr:rowOff>
    </xdr:to>
    <xdr:cxnSp macro="">
      <xdr:nvCxnSpPr>
        <xdr:cNvPr id="354" name="直線コネクタ 353"/>
        <xdr:cNvCxnSpPr/>
      </xdr:nvCxnSpPr>
      <xdr:spPr>
        <a:xfrm flipV="1">
          <a:off x="8750300" y="10054768"/>
          <a:ext cx="889000" cy="7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21143</xdr:rowOff>
    </xdr:from>
    <xdr:to>
      <xdr:col>14</xdr:col>
      <xdr:colOff>79375</xdr:colOff>
      <xdr:row>57</xdr:row>
      <xdr:rowOff>122743</xdr:rowOff>
    </xdr:to>
    <xdr:sp macro="" textlink="">
      <xdr:nvSpPr>
        <xdr:cNvPr id="355" name="フローチャート : 判断 354"/>
        <xdr:cNvSpPr/>
      </xdr:nvSpPr>
      <xdr:spPr>
        <a:xfrm>
          <a:off x="9588500" y="979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55</xdr:row>
      <xdr:rowOff>139270</xdr:rowOff>
    </xdr:from>
    <xdr:ext cx="469744" cy="259045"/>
    <xdr:sp macro="" textlink="">
      <xdr:nvSpPr>
        <xdr:cNvPr id="356" name="テキスト ボックス 355"/>
        <xdr:cNvSpPr txBox="1"/>
      </xdr:nvSpPr>
      <xdr:spPr>
        <a:xfrm>
          <a:off x="9404427" y="9569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5,232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116932</xdr:rowOff>
    </xdr:from>
    <xdr:to>
      <xdr:col>12</xdr:col>
      <xdr:colOff>511175</xdr:colOff>
      <xdr:row>58</xdr:row>
      <xdr:rowOff>117891</xdr:rowOff>
    </xdr:to>
    <xdr:cxnSp macro="">
      <xdr:nvCxnSpPr>
        <xdr:cNvPr id="357" name="直線コネクタ 356"/>
        <xdr:cNvCxnSpPr/>
      </xdr:nvCxnSpPr>
      <xdr:spPr>
        <a:xfrm>
          <a:off x="7861300" y="10061032"/>
          <a:ext cx="889000" cy="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41397</xdr:rowOff>
    </xdr:from>
    <xdr:to>
      <xdr:col>12</xdr:col>
      <xdr:colOff>561975</xdr:colOff>
      <xdr:row>57</xdr:row>
      <xdr:rowOff>142997</xdr:rowOff>
    </xdr:to>
    <xdr:sp macro="" textlink="">
      <xdr:nvSpPr>
        <xdr:cNvPr id="358" name="フローチャート : 判断 357"/>
        <xdr:cNvSpPr/>
      </xdr:nvSpPr>
      <xdr:spPr>
        <a:xfrm>
          <a:off x="8699500" y="9814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55</xdr:row>
      <xdr:rowOff>159524</xdr:rowOff>
    </xdr:from>
    <xdr:ext cx="469744" cy="259045"/>
    <xdr:sp macro="" textlink="">
      <xdr:nvSpPr>
        <xdr:cNvPr id="359" name="テキスト ボックス 358"/>
        <xdr:cNvSpPr txBox="1"/>
      </xdr:nvSpPr>
      <xdr:spPr>
        <a:xfrm>
          <a:off x="8515427" y="9589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4,789</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114966</xdr:rowOff>
    </xdr:from>
    <xdr:to>
      <xdr:col>11</xdr:col>
      <xdr:colOff>307975</xdr:colOff>
      <xdr:row>58</xdr:row>
      <xdr:rowOff>116932</xdr:rowOff>
    </xdr:to>
    <xdr:cxnSp macro="">
      <xdr:nvCxnSpPr>
        <xdr:cNvPr id="360" name="直線コネクタ 359"/>
        <xdr:cNvCxnSpPr/>
      </xdr:nvCxnSpPr>
      <xdr:spPr>
        <a:xfrm>
          <a:off x="6972300" y="10059066"/>
          <a:ext cx="889000" cy="1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32116</xdr:rowOff>
    </xdr:from>
    <xdr:to>
      <xdr:col>11</xdr:col>
      <xdr:colOff>358775</xdr:colOff>
      <xdr:row>57</xdr:row>
      <xdr:rowOff>133716</xdr:rowOff>
    </xdr:to>
    <xdr:sp macro="" textlink="">
      <xdr:nvSpPr>
        <xdr:cNvPr id="361" name="フローチャート : 判断 360"/>
        <xdr:cNvSpPr/>
      </xdr:nvSpPr>
      <xdr:spPr>
        <a:xfrm>
          <a:off x="7810500" y="9804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55</xdr:row>
      <xdr:rowOff>150243</xdr:rowOff>
    </xdr:from>
    <xdr:ext cx="469744" cy="259045"/>
    <xdr:sp macro="" textlink="">
      <xdr:nvSpPr>
        <xdr:cNvPr id="362" name="テキスト ボックス 361"/>
        <xdr:cNvSpPr txBox="1"/>
      </xdr:nvSpPr>
      <xdr:spPr>
        <a:xfrm>
          <a:off x="7626427" y="9579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4,992</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54839</xdr:rowOff>
    </xdr:from>
    <xdr:to>
      <xdr:col>10</xdr:col>
      <xdr:colOff>155575</xdr:colOff>
      <xdr:row>57</xdr:row>
      <xdr:rowOff>156439</xdr:rowOff>
    </xdr:to>
    <xdr:sp macro="" textlink="">
      <xdr:nvSpPr>
        <xdr:cNvPr id="363" name="フローチャート : 判断 362"/>
        <xdr:cNvSpPr/>
      </xdr:nvSpPr>
      <xdr:spPr>
        <a:xfrm>
          <a:off x="6921500" y="9827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56</xdr:row>
      <xdr:rowOff>1516</xdr:rowOff>
    </xdr:from>
    <xdr:ext cx="469744" cy="259045"/>
    <xdr:sp macro="" textlink="">
      <xdr:nvSpPr>
        <xdr:cNvPr id="364" name="テキスト ボックス 363"/>
        <xdr:cNvSpPr txBox="1"/>
      </xdr:nvSpPr>
      <xdr:spPr>
        <a:xfrm>
          <a:off x="6737427" y="9602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67137</xdr:rowOff>
    </xdr:from>
    <xdr:to>
      <xdr:col>15</xdr:col>
      <xdr:colOff>231775</xdr:colOff>
      <xdr:row>58</xdr:row>
      <xdr:rowOff>168737</xdr:rowOff>
    </xdr:to>
    <xdr:sp macro="" textlink="">
      <xdr:nvSpPr>
        <xdr:cNvPr id="370" name="円/楕円 369"/>
        <xdr:cNvSpPr/>
      </xdr:nvSpPr>
      <xdr:spPr>
        <a:xfrm>
          <a:off x="10426700" y="10011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153514</xdr:rowOff>
    </xdr:from>
    <xdr:ext cx="378565" cy="259045"/>
    <xdr:sp macro="" textlink="">
      <xdr:nvSpPr>
        <xdr:cNvPr id="371" name="農林水産業費該当値テキスト"/>
        <xdr:cNvSpPr txBox="1"/>
      </xdr:nvSpPr>
      <xdr:spPr>
        <a:xfrm>
          <a:off x="10528300" y="99261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476</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59868</xdr:rowOff>
    </xdr:from>
    <xdr:to>
      <xdr:col>14</xdr:col>
      <xdr:colOff>79375</xdr:colOff>
      <xdr:row>58</xdr:row>
      <xdr:rowOff>161468</xdr:rowOff>
    </xdr:to>
    <xdr:sp macro="" textlink="">
      <xdr:nvSpPr>
        <xdr:cNvPr id="372" name="円/楕円 371"/>
        <xdr:cNvSpPr/>
      </xdr:nvSpPr>
      <xdr:spPr>
        <a:xfrm>
          <a:off x="9588500" y="10003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58</xdr:row>
      <xdr:rowOff>152595</xdr:rowOff>
    </xdr:from>
    <xdr:ext cx="378565" cy="259045"/>
    <xdr:sp macro="" textlink="">
      <xdr:nvSpPr>
        <xdr:cNvPr id="373" name="テキスト ボックス 372"/>
        <xdr:cNvSpPr txBox="1"/>
      </xdr:nvSpPr>
      <xdr:spPr>
        <a:xfrm>
          <a:off x="9450017" y="100966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635</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67091</xdr:rowOff>
    </xdr:from>
    <xdr:to>
      <xdr:col>12</xdr:col>
      <xdr:colOff>561975</xdr:colOff>
      <xdr:row>58</xdr:row>
      <xdr:rowOff>168691</xdr:rowOff>
    </xdr:to>
    <xdr:sp macro="" textlink="">
      <xdr:nvSpPr>
        <xdr:cNvPr id="374" name="円/楕円 373"/>
        <xdr:cNvSpPr/>
      </xdr:nvSpPr>
      <xdr:spPr>
        <a:xfrm>
          <a:off x="8699500" y="10011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58</xdr:row>
      <xdr:rowOff>159818</xdr:rowOff>
    </xdr:from>
    <xdr:ext cx="378565" cy="259045"/>
    <xdr:sp macro="" textlink="">
      <xdr:nvSpPr>
        <xdr:cNvPr id="375" name="テキスト ボックス 374"/>
        <xdr:cNvSpPr txBox="1"/>
      </xdr:nvSpPr>
      <xdr:spPr>
        <a:xfrm>
          <a:off x="8561017" y="101039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66132</xdr:rowOff>
    </xdr:from>
    <xdr:to>
      <xdr:col>11</xdr:col>
      <xdr:colOff>358775</xdr:colOff>
      <xdr:row>58</xdr:row>
      <xdr:rowOff>167732</xdr:rowOff>
    </xdr:to>
    <xdr:sp macro="" textlink="">
      <xdr:nvSpPr>
        <xdr:cNvPr id="376" name="円/楕円 375"/>
        <xdr:cNvSpPr/>
      </xdr:nvSpPr>
      <xdr:spPr>
        <a:xfrm>
          <a:off x="7810500" y="10010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58</xdr:row>
      <xdr:rowOff>158859</xdr:rowOff>
    </xdr:from>
    <xdr:ext cx="378565" cy="259045"/>
    <xdr:sp macro="" textlink="">
      <xdr:nvSpPr>
        <xdr:cNvPr id="377" name="テキスト ボックス 376"/>
        <xdr:cNvSpPr txBox="1"/>
      </xdr:nvSpPr>
      <xdr:spPr>
        <a:xfrm>
          <a:off x="7672017" y="101029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498</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64166</xdr:rowOff>
    </xdr:from>
    <xdr:to>
      <xdr:col>10</xdr:col>
      <xdr:colOff>155575</xdr:colOff>
      <xdr:row>58</xdr:row>
      <xdr:rowOff>165766</xdr:rowOff>
    </xdr:to>
    <xdr:sp macro="" textlink="">
      <xdr:nvSpPr>
        <xdr:cNvPr id="378" name="円/楕円 377"/>
        <xdr:cNvSpPr/>
      </xdr:nvSpPr>
      <xdr:spPr>
        <a:xfrm>
          <a:off x="6921500" y="10008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58</xdr:row>
      <xdr:rowOff>156893</xdr:rowOff>
    </xdr:from>
    <xdr:ext cx="378565" cy="259045"/>
    <xdr:sp macro="" textlink="">
      <xdr:nvSpPr>
        <xdr:cNvPr id="379" name="テキスト ボックス 378"/>
        <xdr:cNvSpPr txBox="1"/>
      </xdr:nvSpPr>
      <xdr:spPr>
        <a:xfrm>
          <a:off x="6783017" y="101009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13,220</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90" name="直線コネクタ 389"/>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1" name="テキスト ボックス 390"/>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2" name="直線コネクタ 391"/>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3" name="テキスト ボックス 392"/>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4" name="直線コネクタ 393"/>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5" name="テキスト ボックス 394"/>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6" name="直線コネクタ 395"/>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7" name="テキスト ボックス 396"/>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9" name="テキスト ボックス 398"/>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119446</xdr:rowOff>
    </xdr:from>
    <xdr:to>
      <xdr:col>15</xdr:col>
      <xdr:colOff>180340</xdr:colOff>
      <xdr:row>78</xdr:row>
      <xdr:rowOff>107764</xdr:rowOff>
    </xdr:to>
    <xdr:cxnSp macro="">
      <xdr:nvCxnSpPr>
        <xdr:cNvPr id="401" name="直線コネクタ 400"/>
        <xdr:cNvCxnSpPr/>
      </xdr:nvCxnSpPr>
      <xdr:spPr>
        <a:xfrm flipV="1">
          <a:off x="10475595" y="12120946"/>
          <a:ext cx="1270" cy="13599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111591</xdr:rowOff>
    </xdr:from>
    <xdr:ext cx="469744" cy="259045"/>
    <xdr:sp macro="" textlink="">
      <xdr:nvSpPr>
        <xdr:cNvPr id="402" name="商工費最小値テキスト"/>
        <xdr:cNvSpPr txBox="1"/>
      </xdr:nvSpPr>
      <xdr:spPr>
        <a:xfrm>
          <a:off x="10528300" y="13484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1,397</a:t>
          </a:r>
          <a:endParaRPr kumimoji="1" lang="ja-JP" altLang="en-US" sz="1000" b="1">
            <a:latin typeface="ＭＳ Ｐゴシック"/>
          </a:endParaRPr>
        </a:p>
      </xdr:txBody>
    </xdr:sp>
    <xdr:clientData/>
  </xdr:oneCellAnchor>
  <xdr:twoCellAnchor>
    <xdr:from>
      <xdr:col>15</xdr:col>
      <xdr:colOff>92075</xdr:colOff>
      <xdr:row>78</xdr:row>
      <xdr:rowOff>107764</xdr:rowOff>
    </xdr:from>
    <xdr:to>
      <xdr:col>15</xdr:col>
      <xdr:colOff>269875</xdr:colOff>
      <xdr:row>78</xdr:row>
      <xdr:rowOff>107764</xdr:rowOff>
    </xdr:to>
    <xdr:cxnSp macro="">
      <xdr:nvCxnSpPr>
        <xdr:cNvPr id="403" name="直線コネクタ 402"/>
        <xdr:cNvCxnSpPr/>
      </xdr:nvCxnSpPr>
      <xdr:spPr>
        <a:xfrm>
          <a:off x="10388600" y="13480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66123</xdr:rowOff>
    </xdr:from>
    <xdr:ext cx="534377" cy="259045"/>
    <xdr:sp macro="" textlink="">
      <xdr:nvSpPr>
        <xdr:cNvPr id="404" name="商工費最大値テキスト"/>
        <xdr:cNvSpPr txBox="1"/>
      </xdr:nvSpPr>
      <xdr:spPr>
        <a:xfrm>
          <a:off x="10528300" y="11896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60,886</a:t>
          </a:r>
          <a:endParaRPr kumimoji="1" lang="ja-JP" altLang="en-US" sz="1000" b="1">
            <a:latin typeface="ＭＳ Ｐゴシック"/>
          </a:endParaRPr>
        </a:p>
      </xdr:txBody>
    </xdr:sp>
    <xdr:clientData/>
  </xdr:oneCellAnchor>
  <xdr:twoCellAnchor>
    <xdr:from>
      <xdr:col>15</xdr:col>
      <xdr:colOff>92075</xdr:colOff>
      <xdr:row>70</xdr:row>
      <xdr:rowOff>119446</xdr:rowOff>
    </xdr:from>
    <xdr:to>
      <xdr:col>15</xdr:col>
      <xdr:colOff>269875</xdr:colOff>
      <xdr:row>70</xdr:row>
      <xdr:rowOff>119446</xdr:rowOff>
    </xdr:to>
    <xdr:cxnSp macro="">
      <xdr:nvCxnSpPr>
        <xdr:cNvPr id="405" name="直線コネクタ 404"/>
        <xdr:cNvCxnSpPr/>
      </xdr:nvCxnSpPr>
      <xdr:spPr>
        <a:xfrm>
          <a:off x="10388600" y="12120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168481</xdr:rowOff>
    </xdr:from>
    <xdr:to>
      <xdr:col>15</xdr:col>
      <xdr:colOff>180975</xdr:colOff>
      <xdr:row>78</xdr:row>
      <xdr:rowOff>16988</xdr:rowOff>
    </xdr:to>
    <xdr:cxnSp macro="">
      <xdr:nvCxnSpPr>
        <xdr:cNvPr id="406" name="直線コネクタ 405"/>
        <xdr:cNvCxnSpPr/>
      </xdr:nvCxnSpPr>
      <xdr:spPr>
        <a:xfrm flipV="1">
          <a:off x="9639300" y="13370131"/>
          <a:ext cx="838200" cy="19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29573</xdr:rowOff>
    </xdr:from>
    <xdr:ext cx="534377" cy="259045"/>
    <xdr:sp macro="" textlink="">
      <xdr:nvSpPr>
        <xdr:cNvPr id="407" name="商工費平均値テキスト"/>
        <xdr:cNvSpPr txBox="1"/>
      </xdr:nvSpPr>
      <xdr:spPr>
        <a:xfrm>
          <a:off x="10528300" y="130597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11,096</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6696</xdr:rowOff>
    </xdr:from>
    <xdr:to>
      <xdr:col>15</xdr:col>
      <xdr:colOff>231775</xdr:colOff>
      <xdr:row>77</xdr:row>
      <xdr:rowOff>108296</xdr:rowOff>
    </xdr:to>
    <xdr:sp macro="" textlink="">
      <xdr:nvSpPr>
        <xdr:cNvPr id="408" name="フローチャート : 判断 407"/>
        <xdr:cNvSpPr/>
      </xdr:nvSpPr>
      <xdr:spPr>
        <a:xfrm>
          <a:off x="10426700" y="13208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16988</xdr:rowOff>
    </xdr:from>
    <xdr:to>
      <xdr:col>14</xdr:col>
      <xdr:colOff>28575</xdr:colOff>
      <xdr:row>78</xdr:row>
      <xdr:rowOff>17445</xdr:rowOff>
    </xdr:to>
    <xdr:cxnSp macro="">
      <xdr:nvCxnSpPr>
        <xdr:cNvPr id="409" name="直線コネクタ 408"/>
        <xdr:cNvCxnSpPr/>
      </xdr:nvCxnSpPr>
      <xdr:spPr>
        <a:xfrm flipV="1">
          <a:off x="8750300" y="13390088"/>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28023</xdr:rowOff>
    </xdr:from>
    <xdr:to>
      <xdr:col>14</xdr:col>
      <xdr:colOff>79375</xdr:colOff>
      <xdr:row>77</xdr:row>
      <xdr:rowOff>129623</xdr:rowOff>
    </xdr:to>
    <xdr:sp macro="" textlink="">
      <xdr:nvSpPr>
        <xdr:cNvPr id="410" name="フローチャート : 判断 409"/>
        <xdr:cNvSpPr/>
      </xdr:nvSpPr>
      <xdr:spPr>
        <a:xfrm>
          <a:off x="9588500" y="13229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146150</xdr:rowOff>
    </xdr:from>
    <xdr:ext cx="534377" cy="259045"/>
    <xdr:sp macro="" textlink="">
      <xdr:nvSpPr>
        <xdr:cNvPr id="411" name="テキスト ボックス 410"/>
        <xdr:cNvSpPr txBox="1"/>
      </xdr:nvSpPr>
      <xdr:spPr>
        <a:xfrm>
          <a:off x="9372111" y="13004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10,163</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16622</xdr:rowOff>
    </xdr:from>
    <xdr:to>
      <xdr:col>12</xdr:col>
      <xdr:colOff>511175</xdr:colOff>
      <xdr:row>78</xdr:row>
      <xdr:rowOff>17445</xdr:rowOff>
    </xdr:to>
    <xdr:cxnSp macro="">
      <xdr:nvCxnSpPr>
        <xdr:cNvPr id="412" name="直線コネクタ 411"/>
        <xdr:cNvCxnSpPr/>
      </xdr:nvCxnSpPr>
      <xdr:spPr>
        <a:xfrm>
          <a:off x="7861300" y="13389722"/>
          <a:ext cx="889000" cy="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33396</xdr:rowOff>
    </xdr:from>
    <xdr:to>
      <xdr:col>12</xdr:col>
      <xdr:colOff>561975</xdr:colOff>
      <xdr:row>77</xdr:row>
      <xdr:rowOff>134996</xdr:rowOff>
    </xdr:to>
    <xdr:sp macro="" textlink="">
      <xdr:nvSpPr>
        <xdr:cNvPr id="413" name="フローチャート : 判断 412"/>
        <xdr:cNvSpPr/>
      </xdr:nvSpPr>
      <xdr:spPr>
        <a:xfrm>
          <a:off x="8699500" y="13235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75</xdr:row>
      <xdr:rowOff>151523</xdr:rowOff>
    </xdr:from>
    <xdr:ext cx="469744" cy="259045"/>
    <xdr:sp macro="" textlink="">
      <xdr:nvSpPr>
        <xdr:cNvPr id="414" name="テキスト ボックス 413"/>
        <xdr:cNvSpPr txBox="1"/>
      </xdr:nvSpPr>
      <xdr:spPr>
        <a:xfrm>
          <a:off x="8515427" y="13010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9,928</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16622</xdr:rowOff>
    </xdr:from>
    <xdr:to>
      <xdr:col>11</xdr:col>
      <xdr:colOff>307975</xdr:colOff>
      <xdr:row>78</xdr:row>
      <xdr:rowOff>20896</xdr:rowOff>
    </xdr:to>
    <xdr:cxnSp macro="">
      <xdr:nvCxnSpPr>
        <xdr:cNvPr id="415" name="直線コネクタ 414"/>
        <xdr:cNvCxnSpPr/>
      </xdr:nvCxnSpPr>
      <xdr:spPr>
        <a:xfrm flipV="1">
          <a:off x="6972300" y="13389722"/>
          <a:ext cx="889000" cy="4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22423</xdr:rowOff>
    </xdr:from>
    <xdr:to>
      <xdr:col>11</xdr:col>
      <xdr:colOff>358775</xdr:colOff>
      <xdr:row>77</xdr:row>
      <xdr:rowOff>124023</xdr:rowOff>
    </xdr:to>
    <xdr:sp macro="" textlink="">
      <xdr:nvSpPr>
        <xdr:cNvPr id="416" name="フローチャート : 判断 415"/>
        <xdr:cNvSpPr/>
      </xdr:nvSpPr>
      <xdr:spPr>
        <a:xfrm>
          <a:off x="7810500" y="13224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140550</xdr:rowOff>
    </xdr:from>
    <xdr:ext cx="534377" cy="259045"/>
    <xdr:sp macro="" textlink="">
      <xdr:nvSpPr>
        <xdr:cNvPr id="417" name="テキスト ボックス 416"/>
        <xdr:cNvSpPr txBox="1"/>
      </xdr:nvSpPr>
      <xdr:spPr>
        <a:xfrm>
          <a:off x="7594111" y="12999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10,408</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26355</xdr:rowOff>
    </xdr:from>
    <xdr:to>
      <xdr:col>10</xdr:col>
      <xdr:colOff>155575</xdr:colOff>
      <xdr:row>77</xdr:row>
      <xdr:rowOff>127955</xdr:rowOff>
    </xdr:to>
    <xdr:sp macro="" textlink="">
      <xdr:nvSpPr>
        <xdr:cNvPr id="418" name="フローチャート : 判断 417"/>
        <xdr:cNvSpPr/>
      </xdr:nvSpPr>
      <xdr:spPr>
        <a:xfrm>
          <a:off x="6921500" y="1322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75</xdr:row>
      <xdr:rowOff>144482</xdr:rowOff>
    </xdr:from>
    <xdr:ext cx="534377" cy="259045"/>
    <xdr:sp macro="" textlink="">
      <xdr:nvSpPr>
        <xdr:cNvPr id="419" name="テキスト ボックス 418"/>
        <xdr:cNvSpPr txBox="1"/>
      </xdr:nvSpPr>
      <xdr:spPr>
        <a:xfrm>
          <a:off x="6705111" y="13003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10,236</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117681</xdr:rowOff>
    </xdr:from>
    <xdr:to>
      <xdr:col>15</xdr:col>
      <xdr:colOff>231775</xdr:colOff>
      <xdr:row>78</xdr:row>
      <xdr:rowOff>47831</xdr:rowOff>
    </xdr:to>
    <xdr:sp macro="" textlink="">
      <xdr:nvSpPr>
        <xdr:cNvPr id="425" name="円/楕円 424"/>
        <xdr:cNvSpPr/>
      </xdr:nvSpPr>
      <xdr:spPr>
        <a:xfrm>
          <a:off x="10426700" y="13319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32608</xdr:rowOff>
    </xdr:from>
    <xdr:ext cx="469744" cy="259045"/>
    <xdr:sp macro="" textlink="">
      <xdr:nvSpPr>
        <xdr:cNvPr id="426" name="商工費該当値テキスト"/>
        <xdr:cNvSpPr txBox="1"/>
      </xdr:nvSpPr>
      <xdr:spPr>
        <a:xfrm>
          <a:off x="10528300" y="13234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6,241</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137638</xdr:rowOff>
    </xdr:from>
    <xdr:to>
      <xdr:col>14</xdr:col>
      <xdr:colOff>79375</xdr:colOff>
      <xdr:row>78</xdr:row>
      <xdr:rowOff>67788</xdr:rowOff>
    </xdr:to>
    <xdr:sp macro="" textlink="">
      <xdr:nvSpPr>
        <xdr:cNvPr id="427" name="円/楕円 426"/>
        <xdr:cNvSpPr/>
      </xdr:nvSpPr>
      <xdr:spPr>
        <a:xfrm>
          <a:off x="9588500" y="13339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58915</xdr:rowOff>
    </xdr:from>
    <xdr:ext cx="469744" cy="259045"/>
    <xdr:sp macro="" textlink="">
      <xdr:nvSpPr>
        <xdr:cNvPr id="428" name="テキスト ボックス 427"/>
        <xdr:cNvSpPr txBox="1"/>
      </xdr:nvSpPr>
      <xdr:spPr>
        <a:xfrm>
          <a:off x="9404427" y="13432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5,368</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138095</xdr:rowOff>
    </xdr:from>
    <xdr:to>
      <xdr:col>12</xdr:col>
      <xdr:colOff>561975</xdr:colOff>
      <xdr:row>78</xdr:row>
      <xdr:rowOff>68245</xdr:rowOff>
    </xdr:to>
    <xdr:sp macro="" textlink="">
      <xdr:nvSpPr>
        <xdr:cNvPr id="429" name="円/楕円 428"/>
        <xdr:cNvSpPr/>
      </xdr:nvSpPr>
      <xdr:spPr>
        <a:xfrm>
          <a:off x="8699500" y="1333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59372</xdr:rowOff>
    </xdr:from>
    <xdr:ext cx="469744" cy="259045"/>
    <xdr:sp macro="" textlink="">
      <xdr:nvSpPr>
        <xdr:cNvPr id="430" name="テキスト ボックス 429"/>
        <xdr:cNvSpPr txBox="1"/>
      </xdr:nvSpPr>
      <xdr:spPr>
        <a:xfrm>
          <a:off x="8515427" y="13432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5,348</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137272</xdr:rowOff>
    </xdr:from>
    <xdr:to>
      <xdr:col>11</xdr:col>
      <xdr:colOff>358775</xdr:colOff>
      <xdr:row>78</xdr:row>
      <xdr:rowOff>67422</xdr:rowOff>
    </xdr:to>
    <xdr:sp macro="" textlink="">
      <xdr:nvSpPr>
        <xdr:cNvPr id="431" name="円/楕円 430"/>
        <xdr:cNvSpPr/>
      </xdr:nvSpPr>
      <xdr:spPr>
        <a:xfrm>
          <a:off x="7810500" y="1333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58549</xdr:rowOff>
    </xdr:from>
    <xdr:ext cx="469744" cy="259045"/>
    <xdr:sp macro="" textlink="">
      <xdr:nvSpPr>
        <xdr:cNvPr id="432" name="テキスト ボックス 431"/>
        <xdr:cNvSpPr txBox="1"/>
      </xdr:nvSpPr>
      <xdr:spPr>
        <a:xfrm>
          <a:off x="7626427" y="13431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5,384</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141546</xdr:rowOff>
    </xdr:from>
    <xdr:to>
      <xdr:col>10</xdr:col>
      <xdr:colOff>155575</xdr:colOff>
      <xdr:row>78</xdr:row>
      <xdr:rowOff>71696</xdr:rowOff>
    </xdr:to>
    <xdr:sp macro="" textlink="">
      <xdr:nvSpPr>
        <xdr:cNvPr id="433" name="円/楕円 432"/>
        <xdr:cNvSpPr/>
      </xdr:nvSpPr>
      <xdr:spPr>
        <a:xfrm>
          <a:off x="6921500" y="13343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62823</xdr:rowOff>
    </xdr:from>
    <xdr:ext cx="469744" cy="259045"/>
    <xdr:sp macro="" textlink="">
      <xdr:nvSpPr>
        <xdr:cNvPr id="434" name="テキスト ボックス 433"/>
        <xdr:cNvSpPr txBox="1"/>
      </xdr:nvSpPr>
      <xdr:spPr>
        <a:xfrm>
          <a:off x="6737427" y="13435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5,197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51,859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45" name="テキスト ボックス 444"/>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99</xdr:row>
      <xdr:rowOff>44450</xdr:rowOff>
    </xdr:from>
    <xdr:to>
      <xdr:col>16</xdr:col>
      <xdr:colOff>307975</xdr:colOff>
      <xdr:row>99</xdr:row>
      <xdr:rowOff>44450</xdr:rowOff>
    </xdr:to>
    <xdr:cxnSp macro="">
      <xdr:nvCxnSpPr>
        <xdr:cNvPr id="446" name="直線コネクタ 445"/>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73677</xdr:rowOff>
    </xdr:from>
    <xdr:ext cx="531299" cy="259045"/>
    <xdr:sp macro="" textlink="">
      <xdr:nvSpPr>
        <xdr:cNvPr id="447" name="テキスト ボックス 446"/>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8" name="直線コネクタ 447"/>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9" name="テキスト ボックス 448"/>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0" name="直線コネクタ 449"/>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51" name="テキスト ボックス 450"/>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2" name="直線コネクタ 451"/>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3" name="テキスト ボックス 452"/>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4" name="直線コネクタ 453"/>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5" name="テキスト ボックス 454"/>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6" name="直線コネクタ 45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7" name="テキスト ボックス 456"/>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8"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67157</xdr:rowOff>
    </xdr:from>
    <xdr:to>
      <xdr:col>15</xdr:col>
      <xdr:colOff>180340</xdr:colOff>
      <xdr:row>99</xdr:row>
      <xdr:rowOff>70396</xdr:rowOff>
    </xdr:to>
    <xdr:cxnSp macro="">
      <xdr:nvCxnSpPr>
        <xdr:cNvPr id="459" name="直線コネクタ 458"/>
        <xdr:cNvCxnSpPr/>
      </xdr:nvCxnSpPr>
      <xdr:spPr>
        <a:xfrm flipV="1">
          <a:off x="10475595" y="15497657"/>
          <a:ext cx="1270" cy="1546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74223</xdr:rowOff>
    </xdr:from>
    <xdr:ext cx="534377" cy="259045"/>
    <xdr:sp macro="" textlink="">
      <xdr:nvSpPr>
        <xdr:cNvPr id="460" name="土木費最小値テキスト"/>
        <xdr:cNvSpPr txBox="1"/>
      </xdr:nvSpPr>
      <xdr:spPr>
        <a:xfrm>
          <a:off x="10528300" y="17047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18,638</a:t>
          </a:r>
          <a:endParaRPr kumimoji="1" lang="ja-JP" altLang="en-US" sz="1000" b="1">
            <a:latin typeface="ＭＳ Ｐゴシック"/>
          </a:endParaRPr>
        </a:p>
      </xdr:txBody>
    </xdr:sp>
    <xdr:clientData/>
  </xdr:oneCellAnchor>
  <xdr:twoCellAnchor>
    <xdr:from>
      <xdr:col>15</xdr:col>
      <xdr:colOff>92075</xdr:colOff>
      <xdr:row>99</xdr:row>
      <xdr:rowOff>70396</xdr:rowOff>
    </xdr:from>
    <xdr:to>
      <xdr:col>15</xdr:col>
      <xdr:colOff>269875</xdr:colOff>
      <xdr:row>99</xdr:row>
      <xdr:rowOff>70396</xdr:rowOff>
    </xdr:to>
    <xdr:cxnSp macro="">
      <xdr:nvCxnSpPr>
        <xdr:cNvPr id="461" name="直線コネクタ 460"/>
        <xdr:cNvCxnSpPr/>
      </xdr:nvCxnSpPr>
      <xdr:spPr>
        <a:xfrm>
          <a:off x="10388600" y="17043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13834</xdr:rowOff>
    </xdr:from>
    <xdr:ext cx="534377" cy="259045"/>
    <xdr:sp macro="" textlink="">
      <xdr:nvSpPr>
        <xdr:cNvPr id="462" name="土木費最大値テキスト"/>
        <xdr:cNvSpPr txBox="1"/>
      </xdr:nvSpPr>
      <xdr:spPr>
        <a:xfrm>
          <a:off x="10528300" y="15272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99,808</a:t>
          </a:r>
          <a:endParaRPr kumimoji="1" lang="ja-JP" altLang="en-US" sz="1000" b="1">
            <a:latin typeface="ＭＳ Ｐゴシック"/>
          </a:endParaRPr>
        </a:p>
      </xdr:txBody>
    </xdr:sp>
    <xdr:clientData/>
  </xdr:oneCellAnchor>
  <xdr:twoCellAnchor>
    <xdr:from>
      <xdr:col>15</xdr:col>
      <xdr:colOff>92075</xdr:colOff>
      <xdr:row>90</xdr:row>
      <xdr:rowOff>67157</xdr:rowOff>
    </xdr:from>
    <xdr:to>
      <xdr:col>15</xdr:col>
      <xdr:colOff>269875</xdr:colOff>
      <xdr:row>90</xdr:row>
      <xdr:rowOff>67157</xdr:rowOff>
    </xdr:to>
    <xdr:cxnSp macro="">
      <xdr:nvCxnSpPr>
        <xdr:cNvPr id="463" name="直線コネクタ 462"/>
        <xdr:cNvCxnSpPr/>
      </xdr:nvCxnSpPr>
      <xdr:spPr>
        <a:xfrm>
          <a:off x="10388600" y="15497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116593</xdr:rowOff>
    </xdr:from>
    <xdr:to>
      <xdr:col>15</xdr:col>
      <xdr:colOff>180975</xdr:colOff>
      <xdr:row>97</xdr:row>
      <xdr:rowOff>132214</xdr:rowOff>
    </xdr:to>
    <xdr:cxnSp macro="">
      <xdr:nvCxnSpPr>
        <xdr:cNvPr id="464" name="直線コネクタ 463"/>
        <xdr:cNvCxnSpPr/>
      </xdr:nvCxnSpPr>
      <xdr:spPr>
        <a:xfrm flipV="1">
          <a:off x="9639300" y="16747243"/>
          <a:ext cx="838200" cy="1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139743</xdr:rowOff>
    </xdr:from>
    <xdr:ext cx="534377" cy="259045"/>
    <xdr:sp macro="" textlink="">
      <xdr:nvSpPr>
        <xdr:cNvPr id="465" name="土木費平均値テキスト"/>
        <xdr:cNvSpPr txBox="1"/>
      </xdr:nvSpPr>
      <xdr:spPr>
        <a:xfrm>
          <a:off x="10528300" y="164274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40,532</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116866</xdr:rowOff>
    </xdr:from>
    <xdr:to>
      <xdr:col>15</xdr:col>
      <xdr:colOff>231775</xdr:colOff>
      <xdr:row>97</xdr:row>
      <xdr:rowOff>47016</xdr:rowOff>
    </xdr:to>
    <xdr:sp macro="" textlink="">
      <xdr:nvSpPr>
        <xdr:cNvPr id="466" name="フローチャート : 判断 465"/>
        <xdr:cNvSpPr/>
      </xdr:nvSpPr>
      <xdr:spPr>
        <a:xfrm>
          <a:off x="10426700" y="16576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132214</xdr:rowOff>
    </xdr:from>
    <xdr:to>
      <xdr:col>14</xdr:col>
      <xdr:colOff>28575</xdr:colOff>
      <xdr:row>97</xdr:row>
      <xdr:rowOff>156063</xdr:rowOff>
    </xdr:to>
    <xdr:cxnSp macro="">
      <xdr:nvCxnSpPr>
        <xdr:cNvPr id="467" name="直線コネクタ 466"/>
        <xdr:cNvCxnSpPr/>
      </xdr:nvCxnSpPr>
      <xdr:spPr>
        <a:xfrm flipV="1">
          <a:off x="8750300" y="16762864"/>
          <a:ext cx="889000" cy="23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98082</xdr:rowOff>
    </xdr:from>
    <xdr:to>
      <xdr:col>14</xdr:col>
      <xdr:colOff>79375</xdr:colOff>
      <xdr:row>97</xdr:row>
      <xdr:rowOff>28232</xdr:rowOff>
    </xdr:to>
    <xdr:sp macro="" textlink="">
      <xdr:nvSpPr>
        <xdr:cNvPr id="468" name="フローチャート : 判断 467"/>
        <xdr:cNvSpPr/>
      </xdr:nvSpPr>
      <xdr:spPr>
        <a:xfrm>
          <a:off x="9588500" y="16557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44759</xdr:rowOff>
    </xdr:from>
    <xdr:ext cx="534377" cy="259045"/>
    <xdr:sp macro="" textlink="">
      <xdr:nvSpPr>
        <xdr:cNvPr id="469" name="テキスト ボックス 468"/>
        <xdr:cNvSpPr txBox="1"/>
      </xdr:nvSpPr>
      <xdr:spPr>
        <a:xfrm>
          <a:off x="9372111" y="16332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41,518</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156063</xdr:rowOff>
    </xdr:from>
    <xdr:to>
      <xdr:col>12</xdr:col>
      <xdr:colOff>511175</xdr:colOff>
      <xdr:row>97</xdr:row>
      <xdr:rowOff>167512</xdr:rowOff>
    </xdr:to>
    <xdr:cxnSp macro="">
      <xdr:nvCxnSpPr>
        <xdr:cNvPr id="470" name="直線コネクタ 469"/>
        <xdr:cNvCxnSpPr/>
      </xdr:nvCxnSpPr>
      <xdr:spPr>
        <a:xfrm flipV="1">
          <a:off x="7861300" y="16786713"/>
          <a:ext cx="889000" cy="11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43904</xdr:rowOff>
    </xdr:from>
    <xdr:to>
      <xdr:col>12</xdr:col>
      <xdr:colOff>561975</xdr:colOff>
      <xdr:row>96</xdr:row>
      <xdr:rowOff>145504</xdr:rowOff>
    </xdr:to>
    <xdr:sp macro="" textlink="">
      <xdr:nvSpPr>
        <xdr:cNvPr id="471" name="フローチャート : 判断 470"/>
        <xdr:cNvSpPr/>
      </xdr:nvSpPr>
      <xdr:spPr>
        <a:xfrm>
          <a:off x="8699500" y="1650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162031</xdr:rowOff>
    </xdr:from>
    <xdr:ext cx="534377" cy="259045"/>
    <xdr:sp macro="" textlink="">
      <xdr:nvSpPr>
        <xdr:cNvPr id="472" name="テキスト ボックス 471"/>
        <xdr:cNvSpPr txBox="1"/>
      </xdr:nvSpPr>
      <xdr:spPr>
        <a:xfrm>
          <a:off x="8483111" y="16278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44,362</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62319</xdr:rowOff>
    </xdr:from>
    <xdr:to>
      <xdr:col>11</xdr:col>
      <xdr:colOff>307975</xdr:colOff>
      <xdr:row>97</xdr:row>
      <xdr:rowOff>167512</xdr:rowOff>
    </xdr:to>
    <xdr:cxnSp macro="">
      <xdr:nvCxnSpPr>
        <xdr:cNvPr id="473" name="直線コネクタ 472"/>
        <xdr:cNvCxnSpPr/>
      </xdr:nvCxnSpPr>
      <xdr:spPr>
        <a:xfrm>
          <a:off x="6972300" y="16692969"/>
          <a:ext cx="889000" cy="105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84080</xdr:rowOff>
    </xdr:from>
    <xdr:to>
      <xdr:col>11</xdr:col>
      <xdr:colOff>358775</xdr:colOff>
      <xdr:row>97</xdr:row>
      <xdr:rowOff>14230</xdr:rowOff>
    </xdr:to>
    <xdr:sp macro="" textlink="">
      <xdr:nvSpPr>
        <xdr:cNvPr id="474" name="フローチャート : 判断 473"/>
        <xdr:cNvSpPr/>
      </xdr:nvSpPr>
      <xdr:spPr>
        <a:xfrm>
          <a:off x="7810500" y="1654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30757</xdr:rowOff>
    </xdr:from>
    <xdr:ext cx="534377" cy="259045"/>
    <xdr:sp macro="" textlink="">
      <xdr:nvSpPr>
        <xdr:cNvPr id="475" name="テキスト ボックス 474"/>
        <xdr:cNvSpPr txBox="1"/>
      </xdr:nvSpPr>
      <xdr:spPr>
        <a:xfrm>
          <a:off x="7594111" y="16318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42,253</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94862</xdr:rowOff>
    </xdr:from>
    <xdr:to>
      <xdr:col>10</xdr:col>
      <xdr:colOff>155575</xdr:colOff>
      <xdr:row>97</xdr:row>
      <xdr:rowOff>25012</xdr:rowOff>
    </xdr:to>
    <xdr:sp macro="" textlink="">
      <xdr:nvSpPr>
        <xdr:cNvPr id="476" name="フローチャート : 判断 475"/>
        <xdr:cNvSpPr/>
      </xdr:nvSpPr>
      <xdr:spPr>
        <a:xfrm>
          <a:off x="6921500" y="1655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41539</xdr:rowOff>
    </xdr:from>
    <xdr:ext cx="534377" cy="259045"/>
    <xdr:sp macro="" textlink="">
      <xdr:nvSpPr>
        <xdr:cNvPr id="477" name="テキスト ボックス 476"/>
        <xdr:cNvSpPr txBox="1"/>
      </xdr:nvSpPr>
      <xdr:spPr>
        <a:xfrm>
          <a:off x="6705111" y="16329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41,687</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8" name="テキスト ボックス 47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9" name="テキスト ボックス 47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0" name="テキスト ボックス 47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1" name="テキスト ボックス 48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2" name="テキスト ボックス 48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65793</xdr:rowOff>
    </xdr:from>
    <xdr:to>
      <xdr:col>15</xdr:col>
      <xdr:colOff>231775</xdr:colOff>
      <xdr:row>97</xdr:row>
      <xdr:rowOff>167393</xdr:rowOff>
    </xdr:to>
    <xdr:sp macro="" textlink="">
      <xdr:nvSpPr>
        <xdr:cNvPr id="483" name="円/楕円 482"/>
        <xdr:cNvSpPr/>
      </xdr:nvSpPr>
      <xdr:spPr>
        <a:xfrm>
          <a:off x="10426700" y="16696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44220</xdr:rowOff>
    </xdr:from>
    <xdr:ext cx="534377" cy="259045"/>
    <xdr:sp macro="" textlink="">
      <xdr:nvSpPr>
        <xdr:cNvPr id="484" name="土木費該当値テキスト"/>
        <xdr:cNvSpPr txBox="1"/>
      </xdr:nvSpPr>
      <xdr:spPr>
        <a:xfrm>
          <a:off x="10528300" y="16674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34,213</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81414</xdr:rowOff>
    </xdr:from>
    <xdr:to>
      <xdr:col>14</xdr:col>
      <xdr:colOff>79375</xdr:colOff>
      <xdr:row>98</xdr:row>
      <xdr:rowOff>11564</xdr:rowOff>
    </xdr:to>
    <xdr:sp macro="" textlink="">
      <xdr:nvSpPr>
        <xdr:cNvPr id="485" name="円/楕円 484"/>
        <xdr:cNvSpPr/>
      </xdr:nvSpPr>
      <xdr:spPr>
        <a:xfrm>
          <a:off x="9588500" y="16712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2691</xdr:rowOff>
    </xdr:from>
    <xdr:ext cx="534377" cy="259045"/>
    <xdr:sp macro="" textlink="">
      <xdr:nvSpPr>
        <xdr:cNvPr id="486" name="テキスト ボックス 485"/>
        <xdr:cNvSpPr txBox="1"/>
      </xdr:nvSpPr>
      <xdr:spPr>
        <a:xfrm>
          <a:off x="9372111" y="16804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33,393</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105263</xdr:rowOff>
    </xdr:from>
    <xdr:to>
      <xdr:col>12</xdr:col>
      <xdr:colOff>561975</xdr:colOff>
      <xdr:row>98</xdr:row>
      <xdr:rowOff>35413</xdr:rowOff>
    </xdr:to>
    <xdr:sp macro="" textlink="">
      <xdr:nvSpPr>
        <xdr:cNvPr id="487" name="円/楕円 486"/>
        <xdr:cNvSpPr/>
      </xdr:nvSpPr>
      <xdr:spPr>
        <a:xfrm>
          <a:off x="8699500" y="16735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26540</xdr:rowOff>
    </xdr:from>
    <xdr:ext cx="534377" cy="259045"/>
    <xdr:sp macro="" textlink="">
      <xdr:nvSpPr>
        <xdr:cNvPr id="488" name="テキスト ボックス 487"/>
        <xdr:cNvSpPr txBox="1"/>
      </xdr:nvSpPr>
      <xdr:spPr>
        <a:xfrm>
          <a:off x="8483111" y="16828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32,141</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116712</xdr:rowOff>
    </xdr:from>
    <xdr:to>
      <xdr:col>11</xdr:col>
      <xdr:colOff>358775</xdr:colOff>
      <xdr:row>98</xdr:row>
      <xdr:rowOff>46862</xdr:rowOff>
    </xdr:to>
    <xdr:sp macro="" textlink="">
      <xdr:nvSpPr>
        <xdr:cNvPr id="489" name="円/楕円 488"/>
        <xdr:cNvSpPr/>
      </xdr:nvSpPr>
      <xdr:spPr>
        <a:xfrm>
          <a:off x="7810500" y="16747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37989</xdr:rowOff>
    </xdr:from>
    <xdr:ext cx="534377" cy="259045"/>
    <xdr:sp macro="" textlink="">
      <xdr:nvSpPr>
        <xdr:cNvPr id="490" name="テキスト ボックス 489"/>
        <xdr:cNvSpPr txBox="1"/>
      </xdr:nvSpPr>
      <xdr:spPr>
        <a:xfrm>
          <a:off x="7594111" y="16840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31,540</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11519</xdr:rowOff>
    </xdr:from>
    <xdr:to>
      <xdr:col>10</xdr:col>
      <xdr:colOff>155575</xdr:colOff>
      <xdr:row>97</xdr:row>
      <xdr:rowOff>113119</xdr:rowOff>
    </xdr:to>
    <xdr:sp macro="" textlink="">
      <xdr:nvSpPr>
        <xdr:cNvPr id="491" name="円/楕円 490"/>
        <xdr:cNvSpPr/>
      </xdr:nvSpPr>
      <xdr:spPr>
        <a:xfrm>
          <a:off x="6921500" y="16642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104246</xdr:rowOff>
    </xdr:from>
    <xdr:ext cx="534377" cy="259045"/>
    <xdr:sp macro="" textlink="">
      <xdr:nvSpPr>
        <xdr:cNvPr id="492" name="テキスト ボックス 491"/>
        <xdr:cNvSpPr txBox="1"/>
      </xdr:nvSpPr>
      <xdr:spPr>
        <a:xfrm>
          <a:off x="6705111" y="16734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37,062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3" name="正方形/長方形 49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4" name="正方形/長方形 493"/>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5" name="正方形/長方形 494"/>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6" name="正方形/長方形 495"/>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7" name="正方形/長方形 496"/>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8" name="正方形/長方形 497"/>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9" name="正方形/長方形 498"/>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12,846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0" name="正方形/長方形 499"/>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1" name="テキスト ボックス 500"/>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2" name="直線コネクタ 501"/>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3" name="テキスト ボックス 502"/>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98878</xdr:rowOff>
    </xdr:from>
    <xdr:to>
      <xdr:col>24</xdr:col>
      <xdr:colOff>644525</xdr:colOff>
      <xdr:row>39</xdr:row>
      <xdr:rowOff>98878</xdr:rowOff>
    </xdr:to>
    <xdr:cxnSp macro="">
      <xdr:nvCxnSpPr>
        <xdr:cNvPr id="504" name="直線コネクタ 503"/>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38</xdr:row>
      <xdr:rowOff>128105</xdr:rowOff>
    </xdr:from>
    <xdr:ext cx="467179" cy="259045"/>
    <xdr:sp macro="" textlink="">
      <xdr:nvSpPr>
        <xdr:cNvPr id="505" name="テキスト ボックス 504"/>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6" name="直線コネクタ 505"/>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7" name="テキスト ボックス 506"/>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8" name="直線コネクタ 507"/>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9" name="テキスト ボックス 508"/>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10" name="直線コネクタ 509"/>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11" name="テキスト ボックス 510"/>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2" name="直線コネクタ 511"/>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13" name="テキスト ボックス 512"/>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4" name="直線コネクタ 513"/>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38299</xdr:rowOff>
    </xdr:from>
    <xdr:ext cx="531299" cy="259045"/>
    <xdr:sp macro="" textlink="">
      <xdr:nvSpPr>
        <xdr:cNvPr id="515" name="テキスト ボックス 514"/>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7" name="テキスト ボックス 516"/>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49631</xdr:rowOff>
    </xdr:from>
    <xdr:to>
      <xdr:col>23</xdr:col>
      <xdr:colOff>516889</xdr:colOff>
      <xdr:row>38</xdr:row>
      <xdr:rowOff>63086</xdr:rowOff>
    </xdr:to>
    <xdr:cxnSp macro="">
      <xdr:nvCxnSpPr>
        <xdr:cNvPr id="519" name="直線コネクタ 518"/>
        <xdr:cNvCxnSpPr/>
      </xdr:nvCxnSpPr>
      <xdr:spPr>
        <a:xfrm flipV="1">
          <a:off x="16317595" y="5364581"/>
          <a:ext cx="1269" cy="1213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66913</xdr:rowOff>
    </xdr:from>
    <xdr:ext cx="469744" cy="259045"/>
    <xdr:sp macro="" textlink="">
      <xdr:nvSpPr>
        <xdr:cNvPr id="520" name="消防費最小値テキスト"/>
        <xdr:cNvSpPr txBox="1"/>
      </xdr:nvSpPr>
      <xdr:spPr>
        <a:xfrm>
          <a:off x="16370300" y="6582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8,173</a:t>
          </a:r>
          <a:endParaRPr kumimoji="1" lang="ja-JP" altLang="en-US" sz="1000" b="1">
            <a:latin typeface="ＭＳ Ｐゴシック"/>
          </a:endParaRPr>
        </a:p>
      </xdr:txBody>
    </xdr:sp>
    <xdr:clientData/>
  </xdr:oneCellAnchor>
  <xdr:twoCellAnchor>
    <xdr:from>
      <xdr:col>23</xdr:col>
      <xdr:colOff>428625</xdr:colOff>
      <xdr:row>38</xdr:row>
      <xdr:rowOff>63086</xdr:rowOff>
    </xdr:from>
    <xdr:to>
      <xdr:col>23</xdr:col>
      <xdr:colOff>606425</xdr:colOff>
      <xdr:row>38</xdr:row>
      <xdr:rowOff>63086</xdr:rowOff>
    </xdr:to>
    <xdr:cxnSp macro="">
      <xdr:nvCxnSpPr>
        <xdr:cNvPr id="521" name="直線コネクタ 520"/>
        <xdr:cNvCxnSpPr/>
      </xdr:nvCxnSpPr>
      <xdr:spPr>
        <a:xfrm>
          <a:off x="16230600" y="6578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167758</xdr:rowOff>
    </xdr:from>
    <xdr:ext cx="534377" cy="259045"/>
    <xdr:sp macro="" textlink="">
      <xdr:nvSpPr>
        <xdr:cNvPr id="522" name="消防費最大値テキスト"/>
        <xdr:cNvSpPr txBox="1"/>
      </xdr:nvSpPr>
      <xdr:spPr>
        <a:xfrm>
          <a:off x="16370300" y="5139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26,754</a:t>
          </a:r>
          <a:endParaRPr kumimoji="1" lang="ja-JP" altLang="en-US" sz="1000" b="1">
            <a:latin typeface="ＭＳ Ｐゴシック"/>
          </a:endParaRPr>
        </a:p>
      </xdr:txBody>
    </xdr:sp>
    <xdr:clientData/>
  </xdr:oneCellAnchor>
  <xdr:twoCellAnchor>
    <xdr:from>
      <xdr:col>23</xdr:col>
      <xdr:colOff>428625</xdr:colOff>
      <xdr:row>31</xdr:row>
      <xdr:rowOff>49631</xdr:rowOff>
    </xdr:from>
    <xdr:to>
      <xdr:col>23</xdr:col>
      <xdr:colOff>606425</xdr:colOff>
      <xdr:row>31</xdr:row>
      <xdr:rowOff>49631</xdr:rowOff>
    </xdr:to>
    <xdr:cxnSp macro="">
      <xdr:nvCxnSpPr>
        <xdr:cNvPr id="523" name="直線コネクタ 522"/>
        <xdr:cNvCxnSpPr/>
      </xdr:nvCxnSpPr>
      <xdr:spPr>
        <a:xfrm>
          <a:off x="16230600" y="5364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87057</xdr:rowOff>
    </xdr:from>
    <xdr:to>
      <xdr:col>23</xdr:col>
      <xdr:colOff>517525</xdr:colOff>
      <xdr:row>36</xdr:row>
      <xdr:rowOff>157923</xdr:rowOff>
    </xdr:to>
    <xdr:cxnSp macro="">
      <xdr:nvCxnSpPr>
        <xdr:cNvPr id="524" name="直線コネクタ 523"/>
        <xdr:cNvCxnSpPr/>
      </xdr:nvCxnSpPr>
      <xdr:spPr>
        <a:xfrm>
          <a:off x="15481300" y="6259257"/>
          <a:ext cx="838200" cy="7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57109</xdr:rowOff>
    </xdr:from>
    <xdr:ext cx="534377" cy="259045"/>
    <xdr:sp macro="" textlink="">
      <xdr:nvSpPr>
        <xdr:cNvPr id="525" name="消防費平均値テキスト"/>
        <xdr:cNvSpPr txBox="1"/>
      </xdr:nvSpPr>
      <xdr:spPr>
        <a:xfrm>
          <a:off x="16370300" y="60578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13,087</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34232</xdr:rowOff>
    </xdr:from>
    <xdr:to>
      <xdr:col>23</xdr:col>
      <xdr:colOff>568325</xdr:colOff>
      <xdr:row>36</xdr:row>
      <xdr:rowOff>135832</xdr:rowOff>
    </xdr:to>
    <xdr:sp macro="" textlink="">
      <xdr:nvSpPr>
        <xdr:cNvPr id="526" name="フローチャート : 判断 525"/>
        <xdr:cNvSpPr/>
      </xdr:nvSpPr>
      <xdr:spPr>
        <a:xfrm>
          <a:off x="16268700" y="6206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87057</xdr:rowOff>
    </xdr:from>
    <xdr:to>
      <xdr:col>22</xdr:col>
      <xdr:colOff>365125</xdr:colOff>
      <xdr:row>36</xdr:row>
      <xdr:rowOff>119975</xdr:rowOff>
    </xdr:to>
    <xdr:cxnSp macro="">
      <xdr:nvCxnSpPr>
        <xdr:cNvPr id="527" name="直線コネクタ 526"/>
        <xdr:cNvCxnSpPr/>
      </xdr:nvCxnSpPr>
      <xdr:spPr>
        <a:xfrm flipV="1">
          <a:off x="14592300" y="6259257"/>
          <a:ext cx="889000" cy="32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53434</xdr:rowOff>
    </xdr:from>
    <xdr:to>
      <xdr:col>22</xdr:col>
      <xdr:colOff>415925</xdr:colOff>
      <xdr:row>36</xdr:row>
      <xdr:rowOff>155034</xdr:rowOff>
    </xdr:to>
    <xdr:sp macro="" textlink="">
      <xdr:nvSpPr>
        <xdr:cNvPr id="528" name="フローチャート : 判断 527"/>
        <xdr:cNvSpPr/>
      </xdr:nvSpPr>
      <xdr:spPr>
        <a:xfrm>
          <a:off x="15430500" y="6225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146161</xdr:rowOff>
    </xdr:from>
    <xdr:ext cx="534377" cy="259045"/>
    <xdr:sp macro="" textlink="">
      <xdr:nvSpPr>
        <xdr:cNvPr id="529" name="テキスト ボックス 528"/>
        <xdr:cNvSpPr txBox="1"/>
      </xdr:nvSpPr>
      <xdr:spPr>
        <a:xfrm>
          <a:off x="15214111" y="6318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12,793</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119975</xdr:rowOff>
    </xdr:from>
    <xdr:to>
      <xdr:col>21</xdr:col>
      <xdr:colOff>161925</xdr:colOff>
      <xdr:row>37</xdr:row>
      <xdr:rowOff>89081</xdr:rowOff>
    </xdr:to>
    <xdr:cxnSp macro="">
      <xdr:nvCxnSpPr>
        <xdr:cNvPr id="530" name="直線コネクタ 529"/>
        <xdr:cNvCxnSpPr/>
      </xdr:nvCxnSpPr>
      <xdr:spPr>
        <a:xfrm flipV="1">
          <a:off x="13703300" y="6292175"/>
          <a:ext cx="889000" cy="140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82173</xdr:rowOff>
    </xdr:from>
    <xdr:to>
      <xdr:col>21</xdr:col>
      <xdr:colOff>212725</xdr:colOff>
      <xdr:row>37</xdr:row>
      <xdr:rowOff>12323</xdr:rowOff>
    </xdr:to>
    <xdr:sp macro="" textlink="">
      <xdr:nvSpPr>
        <xdr:cNvPr id="531" name="フローチャート : 判断 530"/>
        <xdr:cNvSpPr/>
      </xdr:nvSpPr>
      <xdr:spPr>
        <a:xfrm>
          <a:off x="14541500" y="625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3450</xdr:rowOff>
    </xdr:from>
    <xdr:ext cx="534377" cy="259045"/>
    <xdr:sp macro="" textlink="">
      <xdr:nvSpPr>
        <xdr:cNvPr id="532" name="テキスト ボックス 531"/>
        <xdr:cNvSpPr txBox="1"/>
      </xdr:nvSpPr>
      <xdr:spPr>
        <a:xfrm>
          <a:off x="14325111" y="6347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12,353</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61976</xdr:rowOff>
    </xdr:from>
    <xdr:to>
      <xdr:col>19</xdr:col>
      <xdr:colOff>644525</xdr:colOff>
      <xdr:row>37</xdr:row>
      <xdr:rowOff>89081</xdr:rowOff>
    </xdr:to>
    <xdr:cxnSp macro="">
      <xdr:nvCxnSpPr>
        <xdr:cNvPr id="533" name="直線コネクタ 532"/>
        <xdr:cNvCxnSpPr/>
      </xdr:nvCxnSpPr>
      <xdr:spPr>
        <a:xfrm>
          <a:off x="12814300" y="6405626"/>
          <a:ext cx="889000" cy="27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107449</xdr:rowOff>
    </xdr:from>
    <xdr:to>
      <xdr:col>20</xdr:col>
      <xdr:colOff>9525</xdr:colOff>
      <xdr:row>37</xdr:row>
      <xdr:rowOff>37599</xdr:rowOff>
    </xdr:to>
    <xdr:sp macro="" textlink="">
      <xdr:nvSpPr>
        <xdr:cNvPr id="534" name="フローチャート : 判断 533"/>
        <xdr:cNvSpPr/>
      </xdr:nvSpPr>
      <xdr:spPr>
        <a:xfrm>
          <a:off x="13652500" y="6279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54126</xdr:rowOff>
    </xdr:from>
    <xdr:ext cx="534377" cy="259045"/>
    <xdr:sp macro="" textlink="">
      <xdr:nvSpPr>
        <xdr:cNvPr id="535" name="テキスト ボックス 534"/>
        <xdr:cNvSpPr txBox="1"/>
      </xdr:nvSpPr>
      <xdr:spPr>
        <a:xfrm>
          <a:off x="13436111" y="6054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11,966</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121361</xdr:rowOff>
    </xdr:from>
    <xdr:to>
      <xdr:col>18</xdr:col>
      <xdr:colOff>492125</xdr:colOff>
      <xdr:row>37</xdr:row>
      <xdr:rowOff>51511</xdr:rowOff>
    </xdr:to>
    <xdr:sp macro="" textlink="">
      <xdr:nvSpPr>
        <xdr:cNvPr id="536" name="フローチャート : 判断 535"/>
        <xdr:cNvSpPr/>
      </xdr:nvSpPr>
      <xdr:spPr>
        <a:xfrm>
          <a:off x="12763500" y="629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68038</xdr:rowOff>
    </xdr:from>
    <xdr:ext cx="534377" cy="259045"/>
    <xdr:sp macro="" textlink="">
      <xdr:nvSpPr>
        <xdr:cNvPr id="537" name="テキスト ボックス 536"/>
        <xdr:cNvSpPr txBox="1"/>
      </xdr:nvSpPr>
      <xdr:spPr>
        <a:xfrm>
          <a:off x="12547111" y="6068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11,753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107123</xdr:rowOff>
    </xdr:from>
    <xdr:to>
      <xdr:col>23</xdr:col>
      <xdr:colOff>568325</xdr:colOff>
      <xdr:row>37</xdr:row>
      <xdr:rowOff>37273</xdr:rowOff>
    </xdr:to>
    <xdr:sp macro="" textlink="">
      <xdr:nvSpPr>
        <xdr:cNvPr id="543" name="円/楕円 542"/>
        <xdr:cNvSpPr/>
      </xdr:nvSpPr>
      <xdr:spPr>
        <a:xfrm>
          <a:off x="16268700" y="627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85550</xdr:rowOff>
    </xdr:from>
    <xdr:ext cx="534377" cy="259045"/>
    <xdr:sp macro="" textlink="">
      <xdr:nvSpPr>
        <xdr:cNvPr id="544" name="消防費該当値テキスト"/>
        <xdr:cNvSpPr txBox="1"/>
      </xdr:nvSpPr>
      <xdr:spPr>
        <a:xfrm>
          <a:off x="16370300" y="6257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11,971</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36257</xdr:rowOff>
    </xdr:from>
    <xdr:to>
      <xdr:col>22</xdr:col>
      <xdr:colOff>415925</xdr:colOff>
      <xdr:row>36</xdr:row>
      <xdr:rowOff>137857</xdr:rowOff>
    </xdr:to>
    <xdr:sp macro="" textlink="">
      <xdr:nvSpPr>
        <xdr:cNvPr id="545" name="円/楕円 544"/>
        <xdr:cNvSpPr/>
      </xdr:nvSpPr>
      <xdr:spPr>
        <a:xfrm>
          <a:off x="15430500" y="620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154384</xdr:rowOff>
    </xdr:from>
    <xdr:ext cx="534377" cy="259045"/>
    <xdr:sp macro="" textlink="">
      <xdr:nvSpPr>
        <xdr:cNvPr id="546" name="テキスト ボックス 545"/>
        <xdr:cNvSpPr txBox="1"/>
      </xdr:nvSpPr>
      <xdr:spPr>
        <a:xfrm>
          <a:off x="15214111" y="5983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13,056</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69175</xdr:rowOff>
    </xdr:from>
    <xdr:to>
      <xdr:col>21</xdr:col>
      <xdr:colOff>212725</xdr:colOff>
      <xdr:row>36</xdr:row>
      <xdr:rowOff>170775</xdr:rowOff>
    </xdr:to>
    <xdr:sp macro="" textlink="">
      <xdr:nvSpPr>
        <xdr:cNvPr id="547" name="円/楕円 546"/>
        <xdr:cNvSpPr/>
      </xdr:nvSpPr>
      <xdr:spPr>
        <a:xfrm>
          <a:off x="14541500" y="6241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15852</xdr:rowOff>
    </xdr:from>
    <xdr:ext cx="534377" cy="259045"/>
    <xdr:sp macro="" textlink="">
      <xdr:nvSpPr>
        <xdr:cNvPr id="548" name="テキスト ボックス 547"/>
        <xdr:cNvSpPr txBox="1"/>
      </xdr:nvSpPr>
      <xdr:spPr>
        <a:xfrm>
          <a:off x="14325111" y="6016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12,552</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38281</xdr:rowOff>
    </xdr:from>
    <xdr:to>
      <xdr:col>20</xdr:col>
      <xdr:colOff>9525</xdr:colOff>
      <xdr:row>37</xdr:row>
      <xdr:rowOff>139881</xdr:rowOff>
    </xdr:to>
    <xdr:sp macro="" textlink="">
      <xdr:nvSpPr>
        <xdr:cNvPr id="549" name="円/楕円 548"/>
        <xdr:cNvSpPr/>
      </xdr:nvSpPr>
      <xdr:spPr>
        <a:xfrm>
          <a:off x="13652500" y="6381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131008</xdr:rowOff>
    </xdr:from>
    <xdr:ext cx="534377" cy="259045"/>
    <xdr:sp macro="" textlink="">
      <xdr:nvSpPr>
        <xdr:cNvPr id="550" name="テキスト ボックス 549"/>
        <xdr:cNvSpPr txBox="1"/>
      </xdr:nvSpPr>
      <xdr:spPr>
        <a:xfrm>
          <a:off x="13436111" y="6474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10,400</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11176</xdr:rowOff>
    </xdr:from>
    <xdr:to>
      <xdr:col>18</xdr:col>
      <xdr:colOff>492125</xdr:colOff>
      <xdr:row>37</xdr:row>
      <xdr:rowOff>112776</xdr:rowOff>
    </xdr:to>
    <xdr:sp macro="" textlink="">
      <xdr:nvSpPr>
        <xdr:cNvPr id="551" name="円/楕円 550"/>
        <xdr:cNvSpPr/>
      </xdr:nvSpPr>
      <xdr:spPr>
        <a:xfrm>
          <a:off x="12763500" y="6354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103903</xdr:rowOff>
    </xdr:from>
    <xdr:ext cx="534377" cy="259045"/>
    <xdr:sp macro="" textlink="">
      <xdr:nvSpPr>
        <xdr:cNvPr id="552" name="テキスト ボックス 551"/>
        <xdr:cNvSpPr txBox="1"/>
      </xdr:nvSpPr>
      <xdr:spPr>
        <a:xfrm>
          <a:off x="12547111" y="6447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10,815</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34,366</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60</xdr:row>
      <xdr:rowOff>111777</xdr:rowOff>
    </xdr:from>
    <xdr:ext cx="531299" cy="259045"/>
    <xdr:sp macro="" textlink="">
      <xdr:nvSpPr>
        <xdr:cNvPr id="563" name="テキスト ボックス 562"/>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4" name="直線コネクタ 563"/>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5" name="テキスト ボックス 564"/>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6" name="直線コネクタ 565"/>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7" name="テキスト ボックス 566"/>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8" name="直線コネクタ 567"/>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69" name="テキスト ボックス 568"/>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0" name="直線コネクタ 569"/>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71" name="テキスト ボックス 570"/>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2" name="直線コネクタ 571"/>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51</xdr:row>
      <xdr:rowOff>21970</xdr:rowOff>
    </xdr:from>
    <xdr:ext cx="531299" cy="259045"/>
    <xdr:sp macro="" textlink="">
      <xdr:nvSpPr>
        <xdr:cNvPr id="573" name="テキスト ボックス 572"/>
        <xdr:cNvSpPr txBox="1"/>
      </xdr:nvSpPr>
      <xdr:spPr>
        <a:xfrm>
          <a:off x="11914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4" name="直線コネクタ 573"/>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49</xdr:row>
      <xdr:rowOff>38299</xdr:rowOff>
    </xdr:from>
    <xdr:ext cx="531299" cy="259045"/>
    <xdr:sp macro="" textlink="">
      <xdr:nvSpPr>
        <xdr:cNvPr id="575" name="テキスト ボックス 574"/>
        <xdr:cNvSpPr txBox="1"/>
      </xdr:nvSpPr>
      <xdr:spPr>
        <a:xfrm>
          <a:off x="11914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6" name="直線コネクタ 57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47</xdr:row>
      <xdr:rowOff>54627</xdr:rowOff>
    </xdr:from>
    <xdr:ext cx="531299" cy="259045"/>
    <xdr:sp macro="" textlink="">
      <xdr:nvSpPr>
        <xdr:cNvPr id="577" name="テキスト ボックス 576"/>
        <xdr:cNvSpPr txBox="1"/>
      </xdr:nvSpPr>
      <xdr:spPr>
        <a:xfrm>
          <a:off x="11914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45549</xdr:rowOff>
    </xdr:from>
    <xdr:to>
      <xdr:col>23</xdr:col>
      <xdr:colOff>516889</xdr:colOff>
      <xdr:row>58</xdr:row>
      <xdr:rowOff>170953</xdr:rowOff>
    </xdr:to>
    <xdr:cxnSp macro="">
      <xdr:nvCxnSpPr>
        <xdr:cNvPr id="579" name="直線コネクタ 578"/>
        <xdr:cNvCxnSpPr/>
      </xdr:nvCxnSpPr>
      <xdr:spPr>
        <a:xfrm flipV="1">
          <a:off x="16317595" y="8618049"/>
          <a:ext cx="1269" cy="1497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3330</xdr:rowOff>
    </xdr:from>
    <xdr:ext cx="534377" cy="259045"/>
    <xdr:sp macro="" textlink="">
      <xdr:nvSpPr>
        <xdr:cNvPr id="580" name="教育費最小値テキスト"/>
        <xdr:cNvSpPr txBox="1"/>
      </xdr:nvSpPr>
      <xdr:spPr>
        <a:xfrm>
          <a:off x="16370300" y="10118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23,043</a:t>
          </a:r>
          <a:endParaRPr kumimoji="1" lang="ja-JP" altLang="en-US" sz="1000" b="1">
            <a:latin typeface="ＭＳ Ｐゴシック"/>
          </a:endParaRPr>
        </a:p>
      </xdr:txBody>
    </xdr:sp>
    <xdr:clientData/>
  </xdr:oneCellAnchor>
  <xdr:twoCellAnchor>
    <xdr:from>
      <xdr:col>23</xdr:col>
      <xdr:colOff>428625</xdr:colOff>
      <xdr:row>58</xdr:row>
      <xdr:rowOff>170953</xdr:rowOff>
    </xdr:from>
    <xdr:to>
      <xdr:col>23</xdr:col>
      <xdr:colOff>606425</xdr:colOff>
      <xdr:row>58</xdr:row>
      <xdr:rowOff>170953</xdr:rowOff>
    </xdr:to>
    <xdr:cxnSp macro="">
      <xdr:nvCxnSpPr>
        <xdr:cNvPr id="581" name="直線コネクタ 580"/>
        <xdr:cNvCxnSpPr/>
      </xdr:nvCxnSpPr>
      <xdr:spPr>
        <a:xfrm>
          <a:off x="16230600" y="10115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163676</xdr:rowOff>
    </xdr:from>
    <xdr:ext cx="534377" cy="259045"/>
    <xdr:sp macro="" textlink="">
      <xdr:nvSpPr>
        <xdr:cNvPr id="582" name="教育費最大値テキスト"/>
        <xdr:cNvSpPr txBox="1"/>
      </xdr:nvSpPr>
      <xdr:spPr>
        <a:xfrm>
          <a:off x="16370300" y="8393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68,883</a:t>
          </a:r>
          <a:endParaRPr kumimoji="1" lang="ja-JP" altLang="en-US" sz="1000" b="1">
            <a:latin typeface="ＭＳ Ｐゴシック"/>
          </a:endParaRPr>
        </a:p>
      </xdr:txBody>
    </xdr:sp>
    <xdr:clientData/>
  </xdr:oneCellAnchor>
  <xdr:twoCellAnchor>
    <xdr:from>
      <xdr:col>23</xdr:col>
      <xdr:colOff>428625</xdr:colOff>
      <xdr:row>50</xdr:row>
      <xdr:rowOff>45549</xdr:rowOff>
    </xdr:from>
    <xdr:to>
      <xdr:col>23</xdr:col>
      <xdr:colOff>606425</xdr:colOff>
      <xdr:row>50</xdr:row>
      <xdr:rowOff>45549</xdr:rowOff>
    </xdr:to>
    <xdr:cxnSp macro="">
      <xdr:nvCxnSpPr>
        <xdr:cNvPr id="583" name="直線コネクタ 582"/>
        <xdr:cNvCxnSpPr/>
      </xdr:nvCxnSpPr>
      <xdr:spPr>
        <a:xfrm>
          <a:off x="16230600" y="8618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52</xdr:row>
      <xdr:rowOff>842</xdr:rowOff>
    </xdr:from>
    <xdr:to>
      <xdr:col>23</xdr:col>
      <xdr:colOff>517525</xdr:colOff>
      <xdr:row>52</xdr:row>
      <xdr:rowOff>100936</xdr:rowOff>
    </xdr:to>
    <xdr:cxnSp macro="">
      <xdr:nvCxnSpPr>
        <xdr:cNvPr id="584" name="直線コネクタ 583"/>
        <xdr:cNvCxnSpPr/>
      </xdr:nvCxnSpPr>
      <xdr:spPr>
        <a:xfrm flipV="1">
          <a:off x="15481300" y="8916242"/>
          <a:ext cx="838200" cy="100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122942</xdr:rowOff>
    </xdr:from>
    <xdr:ext cx="534377" cy="259045"/>
    <xdr:sp macro="" textlink="">
      <xdr:nvSpPr>
        <xdr:cNvPr id="585" name="教育費平均値テキスト"/>
        <xdr:cNvSpPr txBox="1"/>
      </xdr:nvSpPr>
      <xdr:spPr>
        <a:xfrm>
          <a:off x="16370300" y="95526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38,047</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144515</xdr:rowOff>
    </xdr:from>
    <xdr:to>
      <xdr:col>23</xdr:col>
      <xdr:colOff>568325</xdr:colOff>
      <xdr:row>56</xdr:row>
      <xdr:rowOff>74665</xdr:rowOff>
    </xdr:to>
    <xdr:sp macro="" textlink="">
      <xdr:nvSpPr>
        <xdr:cNvPr id="586" name="フローチャート : 判断 585"/>
        <xdr:cNvSpPr/>
      </xdr:nvSpPr>
      <xdr:spPr>
        <a:xfrm>
          <a:off x="16268700" y="9574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52</xdr:row>
      <xdr:rowOff>100936</xdr:rowOff>
    </xdr:from>
    <xdr:to>
      <xdr:col>22</xdr:col>
      <xdr:colOff>365125</xdr:colOff>
      <xdr:row>57</xdr:row>
      <xdr:rowOff>68181</xdr:rowOff>
    </xdr:to>
    <xdr:cxnSp macro="">
      <xdr:nvCxnSpPr>
        <xdr:cNvPr id="587" name="直線コネクタ 586"/>
        <xdr:cNvCxnSpPr/>
      </xdr:nvCxnSpPr>
      <xdr:spPr>
        <a:xfrm flipV="1">
          <a:off x="14592300" y="9016336"/>
          <a:ext cx="889000" cy="824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55</xdr:row>
      <xdr:rowOff>159929</xdr:rowOff>
    </xdr:from>
    <xdr:to>
      <xdr:col>22</xdr:col>
      <xdr:colOff>415925</xdr:colOff>
      <xdr:row>56</xdr:row>
      <xdr:rowOff>90079</xdr:rowOff>
    </xdr:to>
    <xdr:sp macro="" textlink="">
      <xdr:nvSpPr>
        <xdr:cNvPr id="588" name="フローチャート : 判断 587"/>
        <xdr:cNvSpPr/>
      </xdr:nvSpPr>
      <xdr:spPr>
        <a:xfrm>
          <a:off x="15430500" y="958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81206</xdr:rowOff>
    </xdr:from>
    <xdr:ext cx="534377" cy="259045"/>
    <xdr:sp macro="" textlink="">
      <xdr:nvSpPr>
        <xdr:cNvPr id="589" name="テキスト ボックス 588"/>
        <xdr:cNvSpPr txBox="1"/>
      </xdr:nvSpPr>
      <xdr:spPr>
        <a:xfrm>
          <a:off x="15214111" y="9682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37,575</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68181</xdr:rowOff>
    </xdr:from>
    <xdr:to>
      <xdr:col>21</xdr:col>
      <xdr:colOff>161925</xdr:colOff>
      <xdr:row>58</xdr:row>
      <xdr:rowOff>103679</xdr:rowOff>
    </xdr:to>
    <xdr:cxnSp macro="">
      <xdr:nvCxnSpPr>
        <xdr:cNvPr id="590" name="直線コネクタ 589"/>
        <xdr:cNvCxnSpPr/>
      </xdr:nvCxnSpPr>
      <xdr:spPr>
        <a:xfrm flipV="1">
          <a:off x="13703300" y="9840831"/>
          <a:ext cx="889000" cy="206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68456</xdr:rowOff>
    </xdr:from>
    <xdr:to>
      <xdr:col>21</xdr:col>
      <xdr:colOff>212725</xdr:colOff>
      <xdr:row>56</xdr:row>
      <xdr:rowOff>170056</xdr:rowOff>
    </xdr:to>
    <xdr:sp macro="" textlink="">
      <xdr:nvSpPr>
        <xdr:cNvPr id="591" name="フローチャート : 判断 590"/>
        <xdr:cNvSpPr/>
      </xdr:nvSpPr>
      <xdr:spPr>
        <a:xfrm>
          <a:off x="14541500" y="9669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15133</xdr:rowOff>
    </xdr:from>
    <xdr:ext cx="534377" cy="259045"/>
    <xdr:sp macro="" textlink="">
      <xdr:nvSpPr>
        <xdr:cNvPr id="592" name="テキスト ボックス 591"/>
        <xdr:cNvSpPr txBox="1"/>
      </xdr:nvSpPr>
      <xdr:spPr>
        <a:xfrm>
          <a:off x="14325111" y="9444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35,126</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103679</xdr:rowOff>
    </xdr:from>
    <xdr:to>
      <xdr:col>19</xdr:col>
      <xdr:colOff>644525</xdr:colOff>
      <xdr:row>58</xdr:row>
      <xdr:rowOff>144174</xdr:rowOff>
    </xdr:to>
    <xdr:cxnSp macro="">
      <xdr:nvCxnSpPr>
        <xdr:cNvPr id="593" name="直線コネクタ 592"/>
        <xdr:cNvCxnSpPr/>
      </xdr:nvCxnSpPr>
      <xdr:spPr>
        <a:xfrm flipV="1">
          <a:off x="12814300" y="10047779"/>
          <a:ext cx="889000" cy="40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93243</xdr:rowOff>
    </xdr:from>
    <xdr:to>
      <xdr:col>20</xdr:col>
      <xdr:colOff>9525</xdr:colOff>
      <xdr:row>57</xdr:row>
      <xdr:rowOff>23393</xdr:rowOff>
    </xdr:to>
    <xdr:sp macro="" textlink="">
      <xdr:nvSpPr>
        <xdr:cNvPr id="594" name="フローチャート : 判断 593"/>
        <xdr:cNvSpPr/>
      </xdr:nvSpPr>
      <xdr:spPr>
        <a:xfrm>
          <a:off x="13652500" y="969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39920</xdr:rowOff>
    </xdr:from>
    <xdr:ext cx="534377" cy="259045"/>
    <xdr:sp macro="" textlink="">
      <xdr:nvSpPr>
        <xdr:cNvPr id="595" name="テキスト ボックス 594"/>
        <xdr:cNvSpPr txBox="1"/>
      </xdr:nvSpPr>
      <xdr:spPr>
        <a:xfrm>
          <a:off x="13436111" y="9469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34,367</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84328</xdr:rowOff>
    </xdr:from>
    <xdr:to>
      <xdr:col>18</xdr:col>
      <xdr:colOff>492125</xdr:colOff>
      <xdr:row>57</xdr:row>
      <xdr:rowOff>14478</xdr:rowOff>
    </xdr:to>
    <xdr:sp macro="" textlink="">
      <xdr:nvSpPr>
        <xdr:cNvPr id="596" name="フローチャート : 判断 595"/>
        <xdr:cNvSpPr/>
      </xdr:nvSpPr>
      <xdr:spPr>
        <a:xfrm>
          <a:off x="12763500" y="9685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31005</xdr:rowOff>
    </xdr:from>
    <xdr:ext cx="534377" cy="259045"/>
    <xdr:sp macro="" textlink="">
      <xdr:nvSpPr>
        <xdr:cNvPr id="597" name="テキスト ボックス 596"/>
        <xdr:cNvSpPr txBox="1"/>
      </xdr:nvSpPr>
      <xdr:spPr>
        <a:xfrm>
          <a:off x="12547111" y="9460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34,640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8" name="テキスト ボックス 59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9" name="テキスト ボックス 59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0" name="テキスト ボックス 59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1" name="テキスト ボックス 60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2" name="テキスト ボックス 60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51</xdr:row>
      <xdr:rowOff>121492</xdr:rowOff>
    </xdr:from>
    <xdr:to>
      <xdr:col>23</xdr:col>
      <xdr:colOff>568325</xdr:colOff>
      <xdr:row>52</xdr:row>
      <xdr:rowOff>51642</xdr:rowOff>
    </xdr:to>
    <xdr:sp macro="" textlink="">
      <xdr:nvSpPr>
        <xdr:cNvPr id="603" name="円/楕円 602"/>
        <xdr:cNvSpPr/>
      </xdr:nvSpPr>
      <xdr:spPr>
        <a:xfrm>
          <a:off x="16268700" y="8865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50</xdr:row>
      <xdr:rowOff>144369</xdr:rowOff>
    </xdr:from>
    <xdr:ext cx="534377" cy="259045"/>
    <xdr:sp macro="" textlink="">
      <xdr:nvSpPr>
        <xdr:cNvPr id="604" name="教育費該当値テキスト"/>
        <xdr:cNvSpPr txBox="1"/>
      </xdr:nvSpPr>
      <xdr:spPr>
        <a:xfrm>
          <a:off x="16370300" y="8716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59,752</a:t>
          </a:r>
          <a:endParaRPr kumimoji="1" lang="ja-JP" altLang="en-US" sz="1000" b="1">
            <a:solidFill>
              <a:srgbClr val="FF0000"/>
            </a:solidFill>
            <a:latin typeface="ＭＳ Ｐゴシック"/>
          </a:endParaRPr>
        </a:p>
      </xdr:txBody>
    </xdr:sp>
    <xdr:clientData/>
  </xdr:oneCellAnchor>
  <xdr:twoCellAnchor>
    <xdr:from>
      <xdr:col>22</xdr:col>
      <xdr:colOff>314325</xdr:colOff>
      <xdr:row>52</xdr:row>
      <xdr:rowOff>50136</xdr:rowOff>
    </xdr:from>
    <xdr:to>
      <xdr:col>22</xdr:col>
      <xdr:colOff>415925</xdr:colOff>
      <xdr:row>52</xdr:row>
      <xdr:rowOff>151736</xdr:rowOff>
    </xdr:to>
    <xdr:sp macro="" textlink="">
      <xdr:nvSpPr>
        <xdr:cNvPr id="605" name="円/楕円 604"/>
        <xdr:cNvSpPr/>
      </xdr:nvSpPr>
      <xdr:spPr>
        <a:xfrm>
          <a:off x="15430500" y="8965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50</xdr:row>
      <xdr:rowOff>168263</xdr:rowOff>
    </xdr:from>
    <xdr:ext cx="534377" cy="259045"/>
    <xdr:sp macro="" textlink="">
      <xdr:nvSpPr>
        <xdr:cNvPr id="606" name="テキスト ボックス 605"/>
        <xdr:cNvSpPr txBox="1"/>
      </xdr:nvSpPr>
      <xdr:spPr>
        <a:xfrm>
          <a:off x="15214111" y="8740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56,687</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17381</xdr:rowOff>
    </xdr:from>
    <xdr:to>
      <xdr:col>21</xdr:col>
      <xdr:colOff>212725</xdr:colOff>
      <xdr:row>57</xdr:row>
      <xdr:rowOff>118981</xdr:rowOff>
    </xdr:to>
    <xdr:sp macro="" textlink="">
      <xdr:nvSpPr>
        <xdr:cNvPr id="607" name="円/楕円 606"/>
        <xdr:cNvSpPr/>
      </xdr:nvSpPr>
      <xdr:spPr>
        <a:xfrm>
          <a:off x="14541500" y="9790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110108</xdr:rowOff>
    </xdr:from>
    <xdr:ext cx="534377" cy="259045"/>
    <xdr:sp macro="" textlink="">
      <xdr:nvSpPr>
        <xdr:cNvPr id="608" name="テキスト ボックス 607"/>
        <xdr:cNvSpPr txBox="1"/>
      </xdr:nvSpPr>
      <xdr:spPr>
        <a:xfrm>
          <a:off x="14325111" y="9882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31,440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52879</xdr:rowOff>
    </xdr:from>
    <xdr:to>
      <xdr:col>20</xdr:col>
      <xdr:colOff>9525</xdr:colOff>
      <xdr:row>58</xdr:row>
      <xdr:rowOff>154479</xdr:rowOff>
    </xdr:to>
    <xdr:sp macro="" textlink="">
      <xdr:nvSpPr>
        <xdr:cNvPr id="609" name="円/楕円 608"/>
        <xdr:cNvSpPr/>
      </xdr:nvSpPr>
      <xdr:spPr>
        <a:xfrm>
          <a:off x="13652500" y="9996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145606</xdr:rowOff>
    </xdr:from>
    <xdr:ext cx="534377" cy="259045"/>
    <xdr:sp macro="" textlink="">
      <xdr:nvSpPr>
        <xdr:cNvPr id="610" name="テキスト ボックス 609"/>
        <xdr:cNvSpPr txBox="1"/>
      </xdr:nvSpPr>
      <xdr:spPr>
        <a:xfrm>
          <a:off x="13436111" y="10089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25,103</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93374</xdr:rowOff>
    </xdr:from>
    <xdr:to>
      <xdr:col>18</xdr:col>
      <xdr:colOff>492125</xdr:colOff>
      <xdr:row>59</xdr:row>
      <xdr:rowOff>23524</xdr:rowOff>
    </xdr:to>
    <xdr:sp macro="" textlink="">
      <xdr:nvSpPr>
        <xdr:cNvPr id="611" name="円/楕円 610"/>
        <xdr:cNvSpPr/>
      </xdr:nvSpPr>
      <xdr:spPr>
        <a:xfrm>
          <a:off x="12763500" y="10037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59</xdr:row>
      <xdr:rowOff>14651</xdr:rowOff>
    </xdr:from>
    <xdr:ext cx="534377" cy="259045"/>
    <xdr:sp macro="" textlink="">
      <xdr:nvSpPr>
        <xdr:cNvPr id="612" name="テキスト ボックス 611"/>
        <xdr:cNvSpPr txBox="1"/>
      </xdr:nvSpPr>
      <xdr:spPr>
        <a:xfrm>
          <a:off x="12547111" y="10130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23,863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3" name="正方形/長方形 61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4" name="正方形/長方形 61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5" name="正方形/長方形 61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6" name="正方形/長方形 61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7" name="正方形/長方形 61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8" name="正方形/長方形 61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9" name="正方形/長方形 61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0" name="正方形/長方形 61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1" name="テキスト ボックス 62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2" name="直線コネクタ 62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23" name="直線コネクタ 622"/>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24" name="テキスト ボックス 623"/>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5" name="直線コネクタ 624"/>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75</xdr:row>
      <xdr:rowOff>54627</xdr:rowOff>
    </xdr:from>
    <xdr:ext cx="467179" cy="259045"/>
    <xdr:sp macro="" textlink="">
      <xdr:nvSpPr>
        <xdr:cNvPr id="626" name="テキスト ボックス 625"/>
        <xdr:cNvSpPr txBox="1"/>
      </xdr:nvSpPr>
      <xdr:spPr>
        <a:xfrm>
          <a:off x="11978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7" name="直線コネクタ 626"/>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72</xdr:row>
      <xdr:rowOff>111777</xdr:rowOff>
    </xdr:from>
    <xdr:ext cx="467179" cy="259045"/>
    <xdr:sp macro="" textlink="">
      <xdr:nvSpPr>
        <xdr:cNvPr id="628" name="テキスト ボックス 627"/>
        <xdr:cNvSpPr txBox="1"/>
      </xdr:nvSpPr>
      <xdr:spPr>
        <a:xfrm>
          <a:off x="11978821" y="1245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9" name="直線コネクタ 628"/>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69</xdr:row>
      <xdr:rowOff>168927</xdr:rowOff>
    </xdr:from>
    <xdr:ext cx="467179" cy="259045"/>
    <xdr:sp macro="" textlink="">
      <xdr:nvSpPr>
        <xdr:cNvPr id="630" name="テキスト ボックス 629"/>
        <xdr:cNvSpPr txBox="1"/>
      </xdr:nvSpPr>
      <xdr:spPr>
        <a:xfrm>
          <a:off x="11978821" y="1199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1" name="直線コネクタ 63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67</xdr:row>
      <xdr:rowOff>54627</xdr:rowOff>
    </xdr:from>
    <xdr:ext cx="467179" cy="259045"/>
    <xdr:sp macro="" textlink="">
      <xdr:nvSpPr>
        <xdr:cNvPr id="632" name="テキスト ボックス 631"/>
        <xdr:cNvSpPr txBox="1"/>
      </xdr:nvSpPr>
      <xdr:spPr>
        <a:xfrm>
          <a:off x="11978821" y="1154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3"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40945</xdr:rowOff>
    </xdr:from>
    <xdr:to>
      <xdr:col>23</xdr:col>
      <xdr:colOff>516889</xdr:colOff>
      <xdr:row>78</xdr:row>
      <xdr:rowOff>139700</xdr:rowOff>
    </xdr:to>
    <xdr:cxnSp macro="">
      <xdr:nvCxnSpPr>
        <xdr:cNvPr id="634" name="直線コネクタ 633"/>
        <xdr:cNvCxnSpPr/>
      </xdr:nvCxnSpPr>
      <xdr:spPr>
        <a:xfrm flipV="1">
          <a:off x="16317595" y="12385345"/>
          <a:ext cx="1269" cy="11274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35"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6" name="直線コネクタ 635"/>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159072</xdr:rowOff>
    </xdr:from>
    <xdr:ext cx="469744" cy="259045"/>
    <xdr:sp macro="" textlink="">
      <xdr:nvSpPr>
        <xdr:cNvPr id="637" name="災害復旧費最大値テキスト"/>
        <xdr:cNvSpPr txBox="1"/>
      </xdr:nvSpPr>
      <xdr:spPr>
        <a:xfrm>
          <a:off x="16370300" y="12160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2,466</a:t>
          </a:r>
          <a:endParaRPr kumimoji="1" lang="ja-JP" altLang="en-US" sz="1000" b="1">
            <a:latin typeface="ＭＳ Ｐゴシック"/>
          </a:endParaRPr>
        </a:p>
      </xdr:txBody>
    </xdr:sp>
    <xdr:clientData/>
  </xdr:oneCellAnchor>
  <xdr:twoCellAnchor>
    <xdr:from>
      <xdr:col>23</xdr:col>
      <xdr:colOff>428625</xdr:colOff>
      <xdr:row>72</xdr:row>
      <xdr:rowOff>40945</xdr:rowOff>
    </xdr:from>
    <xdr:to>
      <xdr:col>23</xdr:col>
      <xdr:colOff>606425</xdr:colOff>
      <xdr:row>72</xdr:row>
      <xdr:rowOff>40945</xdr:rowOff>
    </xdr:to>
    <xdr:cxnSp macro="">
      <xdr:nvCxnSpPr>
        <xdr:cNvPr id="638" name="直線コネクタ 637"/>
        <xdr:cNvCxnSpPr/>
      </xdr:nvCxnSpPr>
      <xdr:spPr>
        <a:xfrm>
          <a:off x="16230600" y="12385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121869</xdr:rowOff>
    </xdr:from>
    <xdr:to>
      <xdr:col>23</xdr:col>
      <xdr:colOff>517525</xdr:colOff>
      <xdr:row>78</xdr:row>
      <xdr:rowOff>139700</xdr:rowOff>
    </xdr:to>
    <xdr:cxnSp macro="">
      <xdr:nvCxnSpPr>
        <xdr:cNvPr id="639" name="直線コネクタ 638"/>
        <xdr:cNvCxnSpPr/>
      </xdr:nvCxnSpPr>
      <xdr:spPr>
        <a:xfrm>
          <a:off x="15481300" y="13494969"/>
          <a:ext cx="838200" cy="17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143781</xdr:rowOff>
    </xdr:from>
    <xdr:ext cx="378565" cy="259045"/>
    <xdr:sp macro="" textlink="">
      <xdr:nvSpPr>
        <xdr:cNvPr id="640" name="災害復旧費平均値テキスト"/>
        <xdr:cNvSpPr txBox="1"/>
      </xdr:nvSpPr>
      <xdr:spPr>
        <a:xfrm>
          <a:off x="16370300" y="1317398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120904</xdr:rowOff>
    </xdr:from>
    <xdr:to>
      <xdr:col>23</xdr:col>
      <xdr:colOff>568325</xdr:colOff>
      <xdr:row>78</xdr:row>
      <xdr:rowOff>51054</xdr:rowOff>
    </xdr:to>
    <xdr:sp macro="" textlink="">
      <xdr:nvSpPr>
        <xdr:cNvPr id="641" name="フローチャート : 判断 640"/>
        <xdr:cNvSpPr/>
      </xdr:nvSpPr>
      <xdr:spPr>
        <a:xfrm>
          <a:off x="16268700" y="13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121869</xdr:rowOff>
    </xdr:from>
    <xdr:to>
      <xdr:col>22</xdr:col>
      <xdr:colOff>365125</xdr:colOff>
      <xdr:row>78</xdr:row>
      <xdr:rowOff>128727</xdr:rowOff>
    </xdr:to>
    <xdr:cxnSp macro="">
      <xdr:nvCxnSpPr>
        <xdr:cNvPr id="642" name="直線コネクタ 641"/>
        <xdr:cNvCxnSpPr/>
      </xdr:nvCxnSpPr>
      <xdr:spPr>
        <a:xfrm flipV="1">
          <a:off x="14592300" y="13494969"/>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112218</xdr:rowOff>
    </xdr:from>
    <xdr:to>
      <xdr:col>22</xdr:col>
      <xdr:colOff>415925</xdr:colOff>
      <xdr:row>78</xdr:row>
      <xdr:rowOff>42368</xdr:rowOff>
    </xdr:to>
    <xdr:sp macro="" textlink="">
      <xdr:nvSpPr>
        <xdr:cNvPr id="643" name="フローチャート : 判断 642"/>
        <xdr:cNvSpPr/>
      </xdr:nvSpPr>
      <xdr:spPr>
        <a:xfrm>
          <a:off x="15430500" y="13313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76</xdr:row>
      <xdr:rowOff>58895</xdr:rowOff>
    </xdr:from>
    <xdr:ext cx="378565" cy="259045"/>
    <xdr:sp macro="" textlink="">
      <xdr:nvSpPr>
        <xdr:cNvPr id="644" name="テキスト ボックス 643"/>
        <xdr:cNvSpPr txBox="1"/>
      </xdr:nvSpPr>
      <xdr:spPr>
        <a:xfrm>
          <a:off x="15292017" y="130890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324</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128727</xdr:rowOff>
    </xdr:from>
    <xdr:to>
      <xdr:col>21</xdr:col>
      <xdr:colOff>161925</xdr:colOff>
      <xdr:row>78</xdr:row>
      <xdr:rowOff>130099</xdr:rowOff>
    </xdr:to>
    <xdr:cxnSp macro="">
      <xdr:nvCxnSpPr>
        <xdr:cNvPr id="645" name="直線コネクタ 644"/>
        <xdr:cNvCxnSpPr/>
      </xdr:nvCxnSpPr>
      <xdr:spPr>
        <a:xfrm flipV="1">
          <a:off x="13703300" y="13501827"/>
          <a:ext cx="889000" cy="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61925</xdr:rowOff>
    </xdr:from>
    <xdr:to>
      <xdr:col>21</xdr:col>
      <xdr:colOff>212725</xdr:colOff>
      <xdr:row>77</xdr:row>
      <xdr:rowOff>163525</xdr:rowOff>
    </xdr:to>
    <xdr:sp macro="" textlink="">
      <xdr:nvSpPr>
        <xdr:cNvPr id="646" name="フローチャート : 判断 645"/>
        <xdr:cNvSpPr/>
      </xdr:nvSpPr>
      <xdr:spPr>
        <a:xfrm>
          <a:off x="14541500" y="13263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76</xdr:row>
      <xdr:rowOff>8602</xdr:rowOff>
    </xdr:from>
    <xdr:ext cx="378565" cy="259045"/>
    <xdr:sp macro="" textlink="">
      <xdr:nvSpPr>
        <xdr:cNvPr id="647" name="テキスト ボックス 646"/>
        <xdr:cNvSpPr txBox="1"/>
      </xdr:nvSpPr>
      <xdr:spPr>
        <a:xfrm>
          <a:off x="14403017" y="130388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29514</xdr:rowOff>
    </xdr:from>
    <xdr:to>
      <xdr:col>19</xdr:col>
      <xdr:colOff>644525</xdr:colOff>
      <xdr:row>78</xdr:row>
      <xdr:rowOff>130099</xdr:rowOff>
    </xdr:to>
    <xdr:cxnSp macro="">
      <xdr:nvCxnSpPr>
        <xdr:cNvPr id="648" name="直線コネクタ 647"/>
        <xdr:cNvCxnSpPr/>
      </xdr:nvCxnSpPr>
      <xdr:spPr>
        <a:xfrm>
          <a:off x="12814300" y="13402614"/>
          <a:ext cx="889000" cy="100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157480</xdr:rowOff>
    </xdr:from>
    <xdr:to>
      <xdr:col>20</xdr:col>
      <xdr:colOff>9525</xdr:colOff>
      <xdr:row>76</xdr:row>
      <xdr:rowOff>87630</xdr:rowOff>
    </xdr:to>
    <xdr:sp macro="" textlink="">
      <xdr:nvSpPr>
        <xdr:cNvPr id="649" name="フローチャート : 判断 648"/>
        <xdr:cNvSpPr/>
      </xdr:nvSpPr>
      <xdr:spPr>
        <a:xfrm>
          <a:off x="13652500" y="1301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74</xdr:row>
      <xdr:rowOff>104157</xdr:rowOff>
    </xdr:from>
    <xdr:ext cx="378565" cy="259045"/>
    <xdr:sp macro="" textlink="">
      <xdr:nvSpPr>
        <xdr:cNvPr id="650" name="テキスト ボックス 649"/>
        <xdr:cNvSpPr txBox="1"/>
      </xdr:nvSpPr>
      <xdr:spPr>
        <a:xfrm>
          <a:off x="13514017" y="127914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141936</xdr:rowOff>
    </xdr:from>
    <xdr:to>
      <xdr:col>18</xdr:col>
      <xdr:colOff>492125</xdr:colOff>
      <xdr:row>76</xdr:row>
      <xdr:rowOff>72086</xdr:rowOff>
    </xdr:to>
    <xdr:sp macro="" textlink="">
      <xdr:nvSpPr>
        <xdr:cNvPr id="651" name="フローチャート : 判断 650"/>
        <xdr:cNvSpPr/>
      </xdr:nvSpPr>
      <xdr:spPr>
        <a:xfrm>
          <a:off x="12763500" y="130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74</xdr:row>
      <xdr:rowOff>88613</xdr:rowOff>
    </xdr:from>
    <xdr:ext cx="469744" cy="259045"/>
    <xdr:sp macro="" textlink="">
      <xdr:nvSpPr>
        <xdr:cNvPr id="652" name="テキスト ボックス 651"/>
        <xdr:cNvSpPr txBox="1"/>
      </xdr:nvSpPr>
      <xdr:spPr>
        <a:xfrm>
          <a:off x="12579427" y="12775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3" name="テキスト ボックス 65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4" name="テキスト ボックス 65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5" name="テキスト ボックス 65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6" name="テキスト ボックス 65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7" name="テキスト ボックス 65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88900</xdr:rowOff>
    </xdr:from>
    <xdr:to>
      <xdr:col>23</xdr:col>
      <xdr:colOff>568325</xdr:colOff>
      <xdr:row>79</xdr:row>
      <xdr:rowOff>19050</xdr:rowOff>
    </xdr:to>
    <xdr:sp macro="" textlink="">
      <xdr:nvSpPr>
        <xdr:cNvPr id="658" name="円/楕円 657"/>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3827</xdr:rowOff>
    </xdr:from>
    <xdr:ext cx="249299" cy="259045"/>
    <xdr:sp macro="" textlink="">
      <xdr:nvSpPr>
        <xdr:cNvPr id="659" name="災害復旧費該当値テキスト"/>
        <xdr:cNvSpPr txBox="1"/>
      </xdr:nvSpPr>
      <xdr:spPr>
        <a:xfrm>
          <a:off x="16370300" y="13376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71069</xdr:rowOff>
    </xdr:from>
    <xdr:to>
      <xdr:col>22</xdr:col>
      <xdr:colOff>415925</xdr:colOff>
      <xdr:row>79</xdr:row>
      <xdr:rowOff>1219</xdr:rowOff>
    </xdr:to>
    <xdr:sp macro="" textlink="">
      <xdr:nvSpPr>
        <xdr:cNvPr id="660" name="円/楕円 659"/>
        <xdr:cNvSpPr/>
      </xdr:nvSpPr>
      <xdr:spPr>
        <a:xfrm>
          <a:off x="15430500" y="13444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78</xdr:row>
      <xdr:rowOff>163796</xdr:rowOff>
    </xdr:from>
    <xdr:ext cx="313932" cy="259045"/>
    <xdr:sp macro="" textlink="">
      <xdr:nvSpPr>
        <xdr:cNvPr id="661" name="テキスト ボックス 660"/>
        <xdr:cNvSpPr txBox="1"/>
      </xdr:nvSpPr>
      <xdr:spPr>
        <a:xfrm>
          <a:off x="15324333" y="135368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77927</xdr:rowOff>
    </xdr:from>
    <xdr:to>
      <xdr:col>21</xdr:col>
      <xdr:colOff>212725</xdr:colOff>
      <xdr:row>79</xdr:row>
      <xdr:rowOff>8077</xdr:rowOff>
    </xdr:to>
    <xdr:sp macro="" textlink="">
      <xdr:nvSpPr>
        <xdr:cNvPr id="662" name="円/楕円 661"/>
        <xdr:cNvSpPr/>
      </xdr:nvSpPr>
      <xdr:spPr>
        <a:xfrm>
          <a:off x="14541500" y="13451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78</xdr:row>
      <xdr:rowOff>170654</xdr:rowOff>
    </xdr:from>
    <xdr:ext cx="313932" cy="259045"/>
    <xdr:sp macro="" textlink="">
      <xdr:nvSpPr>
        <xdr:cNvPr id="663" name="テキスト ボックス 662"/>
        <xdr:cNvSpPr txBox="1"/>
      </xdr:nvSpPr>
      <xdr:spPr>
        <a:xfrm>
          <a:off x="14435333" y="1354375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79299</xdr:rowOff>
    </xdr:from>
    <xdr:to>
      <xdr:col>20</xdr:col>
      <xdr:colOff>9525</xdr:colOff>
      <xdr:row>79</xdr:row>
      <xdr:rowOff>9449</xdr:rowOff>
    </xdr:to>
    <xdr:sp macro="" textlink="">
      <xdr:nvSpPr>
        <xdr:cNvPr id="664" name="円/楕円 663"/>
        <xdr:cNvSpPr/>
      </xdr:nvSpPr>
      <xdr:spPr>
        <a:xfrm>
          <a:off x="13652500" y="1345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79</xdr:row>
      <xdr:rowOff>576</xdr:rowOff>
    </xdr:from>
    <xdr:ext cx="313932" cy="259045"/>
    <xdr:sp macro="" textlink="">
      <xdr:nvSpPr>
        <xdr:cNvPr id="665" name="テキスト ボックス 664"/>
        <xdr:cNvSpPr txBox="1"/>
      </xdr:nvSpPr>
      <xdr:spPr>
        <a:xfrm>
          <a:off x="13546333" y="1354512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150164</xdr:rowOff>
    </xdr:from>
    <xdr:to>
      <xdr:col>18</xdr:col>
      <xdr:colOff>492125</xdr:colOff>
      <xdr:row>78</xdr:row>
      <xdr:rowOff>80314</xdr:rowOff>
    </xdr:to>
    <xdr:sp macro="" textlink="">
      <xdr:nvSpPr>
        <xdr:cNvPr id="666" name="円/楕円 665"/>
        <xdr:cNvSpPr/>
      </xdr:nvSpPr>
      <xdr:spPr>
        <a:xfrm>
          <a:off x="12763500" y="1335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78</xdr:row>
      <xdr:rowOff>71441</xdr:rowOff>
    </xdr:from>
    <xdr:ext cx="378565" cy="259045"/>
    <xdr:sp macro="" textlink="">
      <xdr:nvSpPr>
        <xdr:cNvPr id="667" name="テキスト ボックス 666"/>
        <xdr:cNvSpPr txBox="1"/>
      </xdr:nvSpPr>
      <xdr:spPr>
        <a:xfrm>
          <a:off x="12625017" y="134445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8" name="正方形/長方形 66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9" name="正方形/長方形 66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0" name="正方形/長方形 66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1" name="正方形/長方形 67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2" name="正方形/長方形 67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3" name="正方形/長方形 67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4" name="正方形/長方形 67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5" name="正方形/長方形 67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6" name="テキスト ボックス 67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7" name="直線コネクタ 67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8" name="直線コネクタ 677"/>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9" name="テキスト ボックス 678"/>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80" name="直線コネクタ 679"/>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81" name="テキスト ボックス 680"/>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82" name="直線コネクタ 68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83" name="テキスト ボックス 682"/>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84" name="直線コネクタ 683"/>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85" name="テキスト ボックス 684"/>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6" name="直線コネクタ 685"/>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87" name="テキスト ボックス 686"/>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8" name="直線コネクタ 68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9" name="テキスト ボックス 68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0"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43117</xdr:rowOff>
    </xdr:from>
    <xdr:to>
      <xdr:col>23</xdr:col>
      <xdr:colOff>516889</xdr:colOff>
      <xdr:row>97</xdr:row>
      <xdr:rowOff>104724</xdr:rowOff>
    </xdr:to>
    <xdr:cxnSp macro="">
      <xdr:nvCxnSpPr>
        <xdr:cNvPr id="691" name="直線コネクタ 690"/>
        <xdr:cNvCxnSpPr/>
      </xdr:nvCxnSpPr>
      <xdr:spPr>
        <a:xfrm flipV="1">
          <a:off x="16317595" y="15645067"/>
          <a:ext cx="1269" cy="10903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108551</xdr:rowOff>
    </xdr:from>
    <xdr:ext cx="534377" cy="259045"/>
    <xdr:sp macro="" textlink="">
      <xdr:nvSpPr>
        <xdr:cNvPr id="692" name="公債費最小値テキスト"/>
        <xdr:cNvSpPr txBox="1"/>
      </xdr:nvSpPr>
      <xdr:spPr>
        <a:xfrm>
          <a:off x="16370300" y="16739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14,836</a:t>
          </a:r>
          <a:endParaRPr kumimoji="1" lang="ja-JP" altLang="en-US" sz="1000" b="1">
            <a:latin typeface="ＭＳ Ｐゴシック"/>
          </a:endParaRPr>
        </a:p>
      </xdr:txBody>
    </xdr:sp>
    <xdr:clientData/>
  </xdr:oneCellAnchor>
  <xdr:twoCellAnchor>
    <xdr:from>
      <xdr:col>23</xdr:col>
      <xdr:colOff>428625</xdr:colOff>
      <xdr:row>97</xdr:row>
      <xdr:rowOff>104724</xdr:rowOff>
    </xdr:from>
    <xdr:to>
      <xdr:col>23</xdr:col>
      <xdr:colOff>606425</xdr:colOff>
      <xdr:row>97</xdr:row>
      <xdr:rowOff>104724</xdr:rowOff>
    </xdr:to>
    <xdr:cxnSp macro="">
      <xdr:nvCxnSpPr>
        <xdr:cNvPr id="693" name="直線コネクタ 692"/>
        <xdr:cNvCxnSpPr/>
      </xdr:nvCxnSpPr>
      <xdr:spPr>
        <a:xfrm>
          <a:off x="16230600" y="16735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161244</xdr:rowOff>
    </xdr:from>
    <xdr:ext cx="534377" cy="259045"/>
    <xdr:sp macro="" textlink="">
      <xdr:nvSpPr>
        <xdr:cNvPr id="694" name="公債費最大値テキスト"/>
        <xdr:cNvSpPr txBox="1"/>
      </xdr:nvSpPr>
      <xdr:spPr>
        <a:xfrm>
          <a:off x="16370300" y="15420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72,070</a:t>
          </a:r>
          <a:endParaRPr kumimoji="1" lang="ja-JP" altLang="en-US" sz="1000" b="1">
            <a:latin typeface="ＭＳ Ｐゴシック"/>
          </a:endParaRPr>
        </a:p>
      </xdr:txBody>
    </xdr:sp>
    <xdr:clientData/>
  </xdr:oneCellAnchor>
  <xdr:twoCellAnchor>
    <xdr:from>
      <xdr:col>23</xdr:col>
      <xdr:colOff>428625</xdr:colOff>
      <xdr:row>91</xdr:row>
      <xdr:rowOff>43117</xdr:rowOff>
    </xdr:from>
    <xdr:to>
      <xdr:col>23</xdr:col>
      <xdr:colOff>606425</xdr:colOff>
      <xdr:row>91</xdr:row>
      <xdr:rowOff>43117</xdr:rowOff>
    </xdr:to>
    <xdr:cxnSp macro="">
      <xdr:nvCxnSpPr>
        <xdr:cNvPr id="695" name="直線コネクタ 694"/>
        <xdr:cNvCxnSpPr/>
      </xdr:nvCxnSpPr>
      <xdr:spPr>
        <a:xfrm>
          <a:off x="16230600" y="1564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13779</xdr:rowOff>
    </xdr:from>
    <xdr:to>
      <xdr:col>23</xdr:col>
      <xdr:colOff>517525</xdr:colOff>
      <xdr:row>97</xdr:row>
      <xdr:rowOff>40563</xdr:rowOff>
    </xdr:to>
    <xdr:cxnSp macro="">
      <xdr:nvCxnSpPr>
        <xdr:cNvPr id="696" name="直線コネクタ 695"/>
        <xdr:cNvCxnSpPr/>
      </xdr:nvCxnSpPr>
      <xdr:spPr>
        <a:xfrm>
          <a:off x="15481300" y="16644429"/>
          <a:ext cx="838200" cy="26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63409</xdr:rowOff>
    </xdr:from>
    <xdr:ext cx="534377" cy="259045"/>
    <xdr:sp macro="" textlink="">
      <xdr:nvSpPr>
        <xdr:cNvPr id="697" name="公債費平均値テキスト"/>
        <xdr:cNvSpPr txBox="1"/>
      </xdr:nvSpPr>
      <xdr:spPr>
        <a:xfrm>
          <a:off x="16370300" y="161797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33,539</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40532</xdr:rowOff>
    </xdr:from>
    <xdr:to>
      <xdr:col>23</xdr:col>
      <xdr:colOff>568325</xdr:colOff>
      <xdr:row>95</xdr:row>
      <xdr:rowOff>142132</xdr:rowOff>
    </xdr:to>
    <xdr:sp macro="" textlink="">
      <xdr:nvSpPr>
        <xdr:cNvPr id="698" name="フローチャート : 判断 697"/>
        <xdr:cNvSpPr/>
      </xdr:nvSpPr>
      <xdr:spPr>
        <a:xfrm>
          <a:off x="16268700" y="1632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254</xdr:rowOff>
    </xdr:from>
    <xdr:to>
      <xdr:col>22</xdr:col>
      <xdr:colOff>365125</xdr:colOff>
      <xdr:row>97</xdr:row>
      <xdr:rowOff>13779</xdr:rowOff>
    </xdr:to>
    <xdr:cxnSp macro="">
      <xdr:nvCxnSpPr>
        <xdr:cNvPr id="699" name="直線コネクタ 698"/>
        <xdr:cNvCxnSpPr/>
      </xdr:nvCxnSpPr>
      <xdr:spPr>
        <a:xfrm>
          <a:off x="14592300" y="16630904"/>
          <a:ext cx="889000" cy="13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5784</xdr:rowOff>
    </xdr:from>
    <xdr:to>
      <xdr:col>22</xdr:col>
      <xdr:colOff>415925</xdr:colOff>
      <xdr:row>95</xdr:row>
      <xdr:rowOff>107384</xdr:rowOff>
    </xdr:to>
    <xdr:sp macro="" textlink="">
      <xdr:nvSpPr>
        <xdr:cNvPr id="700" name="フローチャート : 判断 699"/>
        <xdr:cNvSpPr/>
      </xdr:nvSpPr>
      <xdr:spPr>
        <a:xfrm>
          <a:off x="15430500" y="1629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123911</xdr:rowOff>
    </xdr:from>
    <xdr:ext cx="534377" cy="259045"/>
    <xdr:sp macro="" textlink="">
      <xdr:nvSpPr>
        <xdr:cNvPr id="701" name="テキスト ボックス 700"/>
        <xdr:cNvSpPr txBox="1"/>
      </xdr:nvSpPr>
      <xdr:spPr>
        <a:xfrm>
          <a:off x="15214111" y="16068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35,363</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254</xdr:rowOff>
    </xdr:from>
    <xdr:to>
      <xdr:col>21</xdr:col>
      <xdr:colOff>161925</xdr:colOff>
      <xdr:row>97</xdr:row>
      <xdr:rowOff>654</xdr:rowOff>
    </xdr:to>
    <xdr:cxnSp macro="">
      <xdr:nvCxnSpPr>
        <xdr:cNvPr id="702" name="直線コネクタ 701"/>
        <xdr:cNvCxnSpPr/>
      </xdr:nvCxnSpPr>
      <xdr:spPr>
        <a:xfrm flipV="1">
          <a:off x="13703300" y="16630904"/>
          <a:ext cx="889000" cy="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7308</xdr:rowOff>
    </xdr:from>
    <xdr:to>
      <xdr:col>21</xdr:col>
      <xdr:colOff>212725</xdr:colOff>
      <xdr:row>95</xdr:row>
      <xdr:rowOff>108908</xdr:rowOff>
    </xdr:to>
    <xdr:sp macro="" textlink="">
      <xdr:nvSpPr>
        <xdr:cNvPr id="703" name="フローチャート : 判断 702"/>
        <xdr:cNvSpPr/>
      </xdr:nvSpPr>
      <xdr:spPr>
        <a:xfrm>
          <a:off x="14541500" y="16295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125435</xdr:rowOff>
    </xdr:from>
    <xdr:ext cx="534377" cy="259045"/>
    <xdr:sp macro="" textlink="">
      <xdr:nvSpPr>
        <xdr:cNvPr id="704" name="テキスト ボックス 703"/>
        <xdr:cNvSpPr txBox="1"/>
      </xdr:nvSpPr>
      <xdr:spPr>
        <a:xfrm>
          <a:off x="14325111" y="16070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35,283</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166942</xdr:rowOff>
    </xdr:from>
    <xdr:to>
      <xdr:col>19</xdr:col>
      <xdr:colOff>644525</xdr:colOff>
      <xdr:row>97</xdr:row>
      <xdr:rowOff>654</xdr:rowOff>
    </xdr:to>
    <xdr:cxnSp macro="">
      <xdr:nvCxnSpPr>
        <xdr:cNvPr id="705" name="直線コネクタ 704"/>
        <xdr:cNvCxnSpPr/>
      </xdr:nvCxnSpPr>
      <xdr:spPr>
        <a:xfrm>
          <a:off x="12814300" y="16626142"/>
          <a:ext cx="889000" cy="5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11881</xdr:rowOff>
    </xdr:from>
    <xdr:to>
      <xdr:col>20</xdr:col>
      <xdr:colOff>9525</xdr:colOff>
      <xdr:row>95</xdr:row>
      <xdr:rowOff>113481</xdr:rowOff>
    </xdr:to>
    <xdr:sp macro="" textlink="">
      <xdr:nvSpPr>
        <xdr:cNvPr id="706" name="フローチャート : 判断 705"/>
        <xdr:cNvSpPr/>
      </xdr:nvSpPr>
      <xdr:spPr>
        <a:xfrm>
          <a:off x="13652500" y="16299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130008</xdr:rowOff>
    </xdr:from>
    <xdr:ext cx="534377" cy="259045"/>
    <xdr:sp macro="" textlink="">
      <xdr:nvSpPr>
        <xdr:cNvPr id="707" name="テキスト ボックス 706"/>
        <xdr:cNvSpPr txBox="1"/>
      </xdr:nvSpPr>
      <xdr:spPr>
        <a:xfrm>
          <a:off x="13436111" y="16074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35,043</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12128</xdr:rowOff>
    </xdr:from>
    <xdr:to>
      <xdr:col>18</xdr:col>
      <xdr:colOff>492125</xdr:colOff>
      <xdr:row>95</xdr:row>
      <xdr:rowOff>113728</xdr:rowOff>
    </xdr:to>
    <xdr:sp macro="" textlink="">
      <xdr:nvSpPr>
        <xdr:cNvPr id="708" name="フローチャート : 判断 707"/>
        <xdr:cNvSpPr/>
      </xdr:nvSpPr>
      <xdr:spPr>
        <a:xfrm>
          <a:off x="12763500" y="16299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130255</xdr:rowOff>
    </xdr:from>
    <xdr:ext cx="534377" cy="259045"/>
    <xdr:sp macro="" textlink="">
      <xdr:nvSpPr>
        <xdr:cNvPr id="709" name="テキスト ボックス 708"/>
        <xdr:cNvSpPr txBox="1"/>
      </xdr:nvSpPr>
      <xdr:spPr>
        <a:xfrm>
          <a:off x="12547111" y="16075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35,030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0" name="テキスト ボックス 70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1" name="テキスト ボックス 71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2" name="テキスト ボックス 71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3" name="テキスト ボックス 71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4" name="テキスト ボックス 71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161213</xdr:rowOff>
    </xdr:from>
    <xdr:to>
      <xdr:col>23</xdr:col>
      <xdr:colOff>568325</xdr:colOff>
      <xdr:row>97</xdr:row>
      <xdr:rowOff>91363</xdr:rowOff>
    </xdr:to>
    <xdr:sp macro="" textlink="">
      <xdr:nvSpPr>
        <xdr:cNvPr id="715" name="円/楕円 714"/>
        <xdr:cNvSpPr/>
      </xdr:nvSpPr>
      <xdr:spPr>
        <a:xfrm>
          <a:off x="16268700" y="16620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76140</xdr:rowOff>
    </xdr:from>
    <xdr:ext cx="534377" cy="259045"/>
    <xdr:sp macro="" textlink="">
      <xdr:nvSpPr>
        <xdr:cNvPr id="716" name="公債費該当値テキスト"/>
        <xdr:cNvSpPr txBox="1"/>
      </xdr:nvSpPr>
      <xdr:spPr>
        <a:xfrm>
          <a:off x="16370300" y="16535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18,204</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134429</xdr:rowOff>
    </xdr:from>
    <xdr:to>
      <xdr:col>22</xdr:col>
      <xdr:colOff>415925</xdr:colOff>
      <xdr:row>97</xdr:row>
      <xdr:rowOff>64579</xdr:rowOff>
    </xdr:to>
    <xdr:sp macro="" textlink="">
      <xdr:nvSpPr>
        <xdr:cNvPr id="717" name="円/楕円 716"/>
        <xdr:cNvSpPr/>
      </xdr:nvSpPr>
      <xdr:spPr>
        <a:xfrm>
          <a:off x="15430500" y="1659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55706</xdr:rowOff>
    </xdr:from>
    <xdr:ext cx="534377" cy="259045"/>
    <xdr:sp macro="" textlink="">
      <xdr:nvSpPr>
        <xdr:cNvPr id="718" name="テキスト ボックス 717"/>
        <xdr:cNvSpPr txBox="1"/>
      </xdr:nvSpPr>
      <xdr:spPr>
        <a:xfrm>
          <a:off x="15214111" y="16686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19,610</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120904</xdr:rowOff>
    </xdr:from>
    <xdr:to>
      <xdr:col>21</xdr:col>
      <xdr:colOff>212725</xdr:colOff>
      <xdr:row>97</xdr:row>
      <xdr:rowOff>51054</xdr:rowOff>
    </xdr:to>
    <xdr:sp macro="" textlink="">
      <xdr:nvSpPr>
        <xdr:cNvPr id="719" name="円/楕円 718"/>
        <xdr:cNvSpPr/>
      </xdr:nvSpPr>
      <xdr:spPr>
        <a:xfrm>
          <a:off x="14541500" y="16580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42181</xdr:rowOff>
    </xdr:from>
    <xdr:ext cx="534377" cy="259045"/>
    <xdr:sp macro="" textlink="">
      <xdr:nvSpPr>
        <xdr:cNvPr id="720" name="テキスト ボックス 719"/>
        <xdr:cNvSpPr txBox="1"/>
      </xdr:nvSpPr>
      <xdr:spPr>
        <a:xfrm>
          <a:off x="14325111" y="16672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20,320</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121304</xdr:rowOff>
    </xdr:from>
    <xdr:to>
      <xdr:col>20</xdr:col>
      <xdr:colOff>9525</xdr:colOff>
      <xdr:row>97</xdr:row>
      <xdr:rowOff>51454</xdr:rowOff>
    </xdr:to>
    <xdr:sp macro="" textlink="">
      <xdr:nvSpPr>
        <xdr:cNvPr id="721" name="円/楕円 720"/>
        <xdr:cNvSpPr/>
      </xdr:nvSpPr>
      <xdr:spPr>
        <a:xfrm>
          <a:off x="13652500" y="1658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42581</xdr:rowOff>
    </xdr:from>
    <xdr:ext cx="534377" cy="259045"/>
    <xdr:sp macro="" textlink="">
      <xdr:nvSpPr>
        <xdr:cNvPr id="722" name="テキスト ボックス 721"/>
        <xdr:cNvSpPr txBox="1"/>
      </xdr:nvSpPr>
      <xdr:spPr>
        <a:xfrm>
          <a:off x="13436111" y="16673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20,299</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116142</xdr:rowOff>
    </xdr:from>
    <xdr:to>
      <xdr:col>18</xdr:col>
      <xdr:colOff>492125</xdr:colOff>
      <xdr:row>97</xdr:row>
      <xdr:rowOff>46292</xdr:rowOff>
    </xdr:to>
    <xdr:sp macro="" textlink="">
      <xdr:nvSpPr>
        <xdr:cNvPr id="723" name="円/楕円 722"/>
        <xdr:cNvSpPr/>
      </xdr:nvSpPr>
      <xdr:spPr>
        <a:xfrm>
          <a:off x="12763500" y="16575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37419</xdr:rowOff>
    </xdr:from>
    <xdr:ext cx="534377" cy="259045"/>
    <xdr:sp macro="" textlink="">
      <xdr:nvSpPr>
        <xdr:cNvPr id="724" name="テキスト ボックス 723"/>
        <xdr:cNvSpPr txBox="1"/>
      </xdr:nvSpPr>
      <xdr:spPr>
        <a:xfrm>
          <a:off x="12547111" y="16668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20,570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5" name="正方形/長方形 72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6" name="正方形/長方形 72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7" name="正方形/長方形 72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8" name="正方形/長方形 72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9" name="正方形/長方形 72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0" name="正方形/長方形 72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1" name="正方形/長方形 73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2" name="正方形/長方形 73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3" name="テキスト ボックス 73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4" name="直線コネクタ 73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5" name="直線コネクタ 734"/>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6" name="テキスト ボックス 735"/>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7" name="直線コネクタ 736"/>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8" name="テキスト ボックス 737"/>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9" name="直線コネクタ 73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0" name="テキスト ボックス 739"/>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1" name="直線コネクタ 740"/>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2" name="テキスト ボックス 741"/>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3" name="直線コネクタ 742"/>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4" name="テキスト ボックス 743"/>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5" name="直線コネクタ 74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6" name="テキスト ボックス 745"/>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7"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29</xdr:row>
      <xdr:rowOff>123317</xdr:rowOff>
    </xdr:from>
    <xdr:to>
      <xdr:col>32</xdr:col>
      <xdr:colOff>186689</xdr:colOff>
      <xdr:row>39</xdr:row>
      <xdr:rowOff>44450</xdr:rowOff>
    </xdr:to>
    <xdr:cxnSp macro="">
      <xdr:nvCxnSpPr>
        <xdr:cNvPr id="748" name="直線コネクタ 747"/>
        <xdr:cNvCxnSpPr/>
      </xdr:nvCxnSpPr>
      <xdr:spPr>
        <a:xfrm flipV="1">
          <a:off x="22159595" y="5095367"/>
          <a:ext cx="1269" cy="1635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9"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0" name="直線コネクタ 749"/>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69994</xdr:rowOff>
    </xdr:from>
    <xdr:ext cx="469744" cy="259045"/>
    <xdr:sp macro="" textlink="">
      <xdr:nvSpPr>
        <xdr:cNvPr id="751" name="諸支出金最大値テキスト"/>
        <xdr:cNvSpPr txBox="1"/>
      </xdr:nvSpPr>
      <xdr:spPr>
        <a:xfrm>
          <a:off x="22212300" y="4870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4,293</a:t>
          </a:r>
          <a:endParaRPr kumimoji="1" lang="ja-JP" altLang="en-US" sz="1000" b="1">
            <a:latin typeface="ＭＳ Ｐゴシック"/>
          </a:endParaRPr>
        </a:p>
      </xdr:txBody>
    </xdr:sp>
    <xdr:clientData/>
  </xdr:oneCellAnchor>
  <xdr:twoCellAnchor>
    <xdr:from>
      <xdr:col>32</xdr:col>
      <xdr:colOff>98425</xdr:colOff>
      <xdr:row>29</xdr:row>
      <xdr:rowOff>123317</xdr:rowOff>
    </xdr:from>
    <xdr:to>
      <xdr:col>32</xdr:col>
      <xdr:colOff>276225</xdr:colOff>
      <xdr:row>29</xdr:row>
      <xdr:rowOff>123317</xdr:rowOff>
    </xdr:to>
    <xdr:cxnSp macro="">
      <xdr:nvCxnSpPr>
        <xdr:cNvPr id="752" name="直線コネクタ 751"/>
        <xdr:cNvCxnSpPr/>
      </xdr:nvCxnSpPr>
      <xdr:spPr>
        <a:xfrm>
          <a:off x="22072600" y="5095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3" name="直線コネクタ 752"/>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83964</xdr:rowOff>
    </xdr:from>
    <xdr:ext cx="378565" cy="259045"/>
    <xdr:sp macro="" textlink="">
      <xdr:nvSpPr>
        <xdr:cNvPr id="754" name="諸支出金平均値テキスト"/>
        <xdr:cNvSpPr txBox="1"/>
      </xdr:nvSpPr>
      <xdr:spPr>
        <a:xfrm>
          <a:off x="22212300" y="642761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61087</xdr:rowOff>
    </xdr:from>
    <xdr:to>
      <xdr:col>32</xdr:col>
      <xdr:colOff>238125</xdr:colOff>
      <xdr:row>38</xdr:row>
      <xdr:rowOff>162687</xdr:rowOff>
    </xdr:to>
    <xdr:sp macro="" textlink="">
      <xdr:nvSpPr>
        <xdr:cNvPr id="755" name="フローチャート : 判断 754"/>
        <xdr:cNvSpPr/>
      </xdr:nvSpPr>
      <xdr:spPr>
        <a:xfrm>
          <a:off x="22110700" y="6576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6" name="直線コネクタ 755"/>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26797</xdr:rowOff>
    </xdr:from>
    <xdr:to>
      <xdr:col>31</xdr:col>
      <xdr:colOff>85725</xdr:colOff>
      <xdr:row>38</xdr:row>
      <xdr:rowOff>128397</xdr:rowOff>
    </xdr:to>
    <xdr:sp macro="" textlink="">
      <xdr:nvSpPr>
        <xdr:cNvPr id="757" name="フローチャート : 判断 756"/>
        <xdr:cNvSpPr/>
      </xdr:nvSpPr>
      <xdr:spPr>
        <a:xfrm>
          <a:off x="21272500" y="6541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144924</xdr:rowOff>
    </xdr:from>
    <xdr:ext cx="378565" cy="259045"/>
    <xdr:sp macro="" textlink="">
      <xdr:nvSpPr>
        <xdr:cNvPr id="758" name="テキスト ボックス 757"/>
        <xdr:cNvSpPr txBox="1"/>
      </xdr:nvSpPr>
      <xdr:spPr>
        <a:xfrm>
          <a:off x="21134017" y="6317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363</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9" name="直線コネクタ 758"/>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154051</xdr:rowOff>
    </xdr:from>
    <xdr:to>
      <xdr:col>29</xdr:col>
      <xdr:colOff>568325</xdr:colOff>
      <xdr:row>38</xdr:row>
      <xdr:rowOff>84201</xdr:rowOff>
    </xdr:to>
    <xdr:sp macro="" textlink="">
      <xdr:nvSpPr>
        <xdr:cNvPr id="760" name="フローチャート : 判断 759"/>
        <xdr:cNvSpPr/>
      </xdr:nvSpPr>
      <xdr:spPr>
        <a:xfrm>
          <a:off x="20383500" y="6497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100728</xdr:rowOff>
    </xdr:from>
    <xdr:ext cx="378565" cy="259045"/>
    <xdr:sp macro="" textlink="">
      <xdr:nvSpPr>
        <xdr:cNvPr id="761" name="テキスト ボックス 760"/>
        <xdr:cNvSpPr txBox="1"/>
      </xdr:nvSpPr>
      <xdr:spPr>
        <a:xfrm>
          <a:off x="20245017" y="62729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479</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2" name="直線コネクタ 761"/>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107569</xdr:rowOff>
    </xdr:from>
    <xdr:to>
      <xdr:col>28</xdr:col>
      <xdr:colOff>365125</xdr:colOff>
      <xdr:row>38</xdr:row>
      <xdr:rowOff>37719</xdr:rowOff>
    </xdr:to>
    <xdr:sp macro="" textlink="">
      <xdr:nvSpPr>
        <xdr:cNvPr id="763" name="フローチャート : 判断 762"/>
        <xdr:cNvSpPr/>
      </xdr:nvSpPr>
      <xdr:spPr>
        <a:xfrm>
          <a:off x="19494500" y="6451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54246</xdr:rowOff>
    </xdr:from>
    <xdr:ext cx="378565" cy="259045"/>
    <xdr:sp macro="" textlink="">
      <xdr:nvSpPr>
        <xdr:cNvPr id="764" name="テキスト ボックス 763"/>
        <xdr:cNvSpPr txBox="1"/>
      </xdr:nvSpPr>
      <xdr:spPr>
        <a:xfrm>
          <a:off x="19356017" y="62264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10414</xdr:rowOff>
    </xdr:from>
    <xdr:to>
      <xdr:col>27</xdr:col>
      <xdr:colOff>161925</xdr:colOff>
      <xdr:row>37</xdr:row>
      <xdr:rowOff>112014</xdr:rowOff>
    </xdr:to>
    <xdr:sp macro="" textlink="">
      <xdr:nvSpPr>
        <xdr:cNvPr id="765" name="フローチャート : 判断 764"/>
        <xdr:cNvSpPr/>
      </xdr:nvSpPr>
      <xdr:spPr>
        <a:xfrm>
          <a:off x="18605500" y="6354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35</xdr:row>
      <xdr:rowOff>128541</xdr:rowOff>
    </xdr:from>
    <xdr:ext cx="378565" cy="259045"/>
    <xdr:sp macro="" textlink="">
      <xdr:nvSpPr>
        <xdr:cNvPr id="766" name="テキスト ボックス 765"/>
        <xdr:cNvSpPr txBox="1"/>
      </xdr:nvSpPr>
      <xdr:spPr>
        <a:xfrm>
          <a:off x="18467017" y="61292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7" name="テキスト ボックス 76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8" name="テキスト ボックス 76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9" name="テキスト ボックス 76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0" name="テキスト ボックス 76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1" name="テキスト ボックス 77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2" name="円/楕円 771"/>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80027</xdr:rowOff>
    </xdr:from>
    <xdr:ext cx="249299" cy="259045"/>
    <xdr:sp macro="" textlink="">
      <xdr:nvSpPr>
        <xdr:cNvPr id="773" name="諸支出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4" name="円/楕円 773"/>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5" name="テキスト ボックス 774"/>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6" name="円/楕円 775"/>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7" name="テキスト ボックス 776"/>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8" name="円/楕円 777"/>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9" name="テキスト ボックス 778"/>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0" name="円/楕円 779"/>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1" name="テキスト ボックス 780"/>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2" name="正方形/長方形 78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3" name="正方形/長方形 78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4" name="正方形/長方形 78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5" name="正方形/長方形 78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6" name="正方形/長方形 78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7" name="正方形/長方形 78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8" name="正方形/長方形 78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9" name="正方形/長方形 78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0" name="テキスト ボックス 78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1" name="直線コネクタ 79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2" name="直線コネクタ 79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3" name="テキスト ボックス 792"/>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4" name="直線コネクタ 79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5" name="テキスト ボックス 794"/>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7" name="直線コネクタ 796"/>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8"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0"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1" name="直線コネクタ 80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2" name="直線コネクタ 801"/>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3"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4" name="フローチャート : 判断 803"/>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5" name="直線コネクタ 804"/>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6" name="フローチャート : 判断 805"/>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7" name="テキスト ボックス 806"/>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8" name="直線コネクタ 807"/>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9" name="フローチャート : 判断 808"/>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0" name="テキスト ボックス 809"/>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1" name="直線コネクタ 810"/>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2" name="フローチャート : 判断 811"/>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3" name="テキスト ボックス 812"/>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4" name="フローチャート : 判断 813"/>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5" name="テキスト ボックス 814"/>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6" name="テキスト ボックス 81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7" name="テキスト ボックス 81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8" name="テキスト ボックス 81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9" name="テキスト ボックス 81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0" name="テキスト ボックス 81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1" name="円/楕円 820"/>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2"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3" name="円/楕円 822"/>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4" name="テキスト ボックス 823"/>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5" name="円/楕円 824"/>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6" name="テキスト ボックス 825"/>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7" name="円/楕円 826"/>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8" name="テキスト ボックス 827"/>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9" name="円/楕円 828"/>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0" name="テキスト ボックス 829"/>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1" name="正方形/長方形 83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2" name="正方形/長方形 83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3" name="テキスト ボックス 83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歳出は、</a:t>
          </a:r>
          <a:r>
            <a:rPr kumimoji="1" lang="en-US" altLang="ja-JP" sz="1300">
              <a:latin typeface="ＭＳ Ｐゴシック"/>
            </a:rPr>
            <a:t>25</a:t>
          </a:r>
          <a:r>
            <a:rPr kumimoji="1" lang="ja-JP" altLang="en-US" sz="1300">
              <a:latin typeface="ＭＳ Ｐゴシック"/>
            </a:rPr>
            <a:t>年度以降、民生費や教育費の伸びにより増加傾向にあり、</a:t>
          </a:r>
          <a:r>
            <a:rPr kumimoji="1" lang="en-US" altLang="ja-JP" sz="1300">
              <a:latin typeface="ＭＳ Ｐゴシック"/>
            </a:rPr>
            <a:t>27</a:t>
          </a:r>
          <a:r>
            <a:rPr kumimoji="1" lang="ja-JP" altLang="en-US" sz="1300">
              <a:latin typeface="ＭＳ Ｐゴシック"/>
            </a:rPr>
            <a:t>年度は前年比</a:t>
          </a:r>
          <a:r>
            <a:rPr kumimoji="1" lang="en-US" altLang="ja-JP" sz="1300">
              <a:latin typeface="ＭＳ Ｐゴシック"/>
            </a:rPr>
            <a:t>1.3</a:t>
          </a:r>
          <a:r>
            <a:rPr kumimoji="1" lang="ja-JP" altLang="en-US" sz="1300">
              <a:latin typeface="ＭＳ Ｐゴシック"/>
            </a:rPr>
            <a:t>ポイントの増加となった。</a:t>
          </a:r>
          <a:endParaRPr kumimoji="1" lang="en-US" altLang="ja-JP" sz="1300">
            <a:latin typeface="ＭＳ Ｐゴシック"/>
          </a:endParaRPr>
        </a:p>
        <a:p>
          <a:r>
            <a:rPr kumimoji="1" lang="ja-JP" altLang="en-US" sz="1300">
              <a:latin typeface="ＭＳ Ｐゴシック"/>
            </a:rPr>
            <a:t>民生費は、保育関連経費や臨時福祉給付金などの増が要因となり増加傾向にある。教育費は、文化創造拠点整備関連経費の増加により、</a:t>
          </a:r>
          <a:r>
            <a:rPr kumimoji="1" lang="en-US" altLang="ja-JP" sz="1300">
              <a:latin typeface="ＭＳ Ｐゴシック"/>
            </a:rPr>
            <a:t>25</a:t>
          </a:r>
          <a:r>
            <a:rPr kumimoji="1" lang="ja-JP" altLang="en-US" sz="1300">
              <a:latin typeface="ＭＳ Ｐゴシック"/>
            </a:rPr>
            <a:t>年度以降増加している。</a:t>
          </a:r>
          <a:endParaRPr kumimoji="1" lang="en-US" altLang="ja-JP" sz="1300">
            <a:latin typeface="ＭＳ Ｐゴシック"/>
          </a:endParaRPr>
        </a:p>
        <a:p>
          <a:r>
            <a:rPr kumimoji="1" lang="ja-JP" altLang="en-US" sz="1300">
              <a:latin typeface="ＭＳ Ｐゴシック"/>
            </a:rPr>
            <a:t>また、議会費は平成</a:t>
          </a:r>
          <a:r>
            <a:rPr kumimoji="1" lang="en-US" altLang="ja-JP" sz="1300">
              <a:latin typeface="ＭＳ Ｐゴシック"/>
            </a:rPr>
            <a:t>24</a:t>
          </a:r>
          <a:r>
            <a:rPr kumimoji="1" lang="ja-JP" altLang="en-US" sz="1300">
              <a:latin typeface="ＭＳ Ｐゴシック"/>
            </a:rPr>
            <a:t>年度に議員共済会負担金の減により減少して以降横ばい、総務費は</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年度以降</a:t>
          </a:r>
          <a:r>
            <a:rPr kumimoji="1" lang="ja-JP" altLang="en-US" sz="1300">
              <a:latin typeface="ＭＳ Ｐゴシック"/>
            </a:rPr>
            <a:t>退職手当の増などにより増加、消防費は</a:t>
          </a:r>
          <a:r>
            <a:rPr kumimoji="1" lang="en-US" altLang="ja-JP" sz="1300">
              <a:latin typeface="ＭＳ Ｐゴシック"/>
            </a:rPr>
            <a:t>25</a:t>
          </a:r>
          <a:r>
            <a:rPr kumimoji="1" lang="ja-JP" altLang="en-US" sz="1300">
              <a:latin typeface="ＭＳ Ｐゴシック"/>
            </a:rPr>
            <a:t>年度以降、避難所等整備事業の増などにより増加、また、公債費は元金償還の減少により、わずかに減少傾向にある。その他は、おおむね横ばいとなっている。</a:t>
          </a:r>
          <a:endParaRPr kumimoji="1" lang="en-US" altLang="ja-JP"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神奈川県大和市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実質収支は、平成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年度以降</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億円程度で推移していたが、平成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29</a:t>
          </a:r>
          <a:r>
            <a:rPr lang="ja-JP" altLang="ja-JP" sz="1100" b="0" i="0" baseline="0">
              <a:solidFill>
                <a:schemeClr val="dk1"/>
              </a:solidFill>
              <a:effectLst/>
              <a:latin typeface="+mn-lt"/>
              <a:ea typeface="+mn-ea"/>
              <a:cs typeface="+mn-cs"/>
            </a:rPr>
            <a:t>億円となった。</a:t>
          </a:r>
          <a:endParaRPr lang="ja-JP" altLang="ja-JP" sz="1400">
            <a:effectLst/>
          </a:endParaRPr>
        </a:p>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年度は、歳入が</a:t>
          </a:r>
          <a:r>
            <a:rPr lang="ja-JP" altLang="en-US" sz="1100" b="0" i="0" baseline="0">
              <a:solidFill>
                <a:schemeClr val="dk1"/>
              </a:solidFill>
              <a:effectLst/>
              <a:latin typeface="+mn-lt"/>
              <a:ea typeface="+mn-ea"/>
              <a:cs typeface="+mn-cs"/>
            </a:rPr>
            <a:t>地方消費税交付金</a:t>
          </a:r>
          <a:r>
            <a:rPr lang="ja-JP" altLang="ja-JP" sz="1100" b="0" i="0" baseline="0">
              <a:solidFill>
                <a:schemeClr val="dk1"/>
              </a:solidFill>
              <a:effectLst/>
              <a:latin typeface="+mn-lt"/>
              <a:ea typeface="+mn-ea"/>
              <a:cs typeface="+mn-cs"/>
            </a:rPr>
            <a:t>の増加</a:t>
          </a:r>
          <a:r>
            <a:rPr lang="ja-JP" altLang="en-US" sz="1100" b="0" i="0" baseline="0">
              <a:solidFill>
                <a:schemeClr val="dk1"/>
              </a:solidFill>
              <a:effectLst/>
              <a:latin typeface="+mn-lt"/>
              <a:ea typeface="+mn-ea"/>
              <a:cs typeface="+mn-cs"/>
            </a:rPr>
            <a:t>など</a:t>
          </a:r>
          <a:r>
            <a:rPr lang="ja-JP" altLang="ja-JP" sz="1100" b="0" i="0" baseline="0">
              <a:solidFill>
                <a:schemeClr val="dk1"/>
              </a:solidFill>
              <a:effectLst/>
              <a:latin typeface="+mn-lt"/>
              <a:ea typeface="+mn-ea"/>
              <a:cs typeface="+mn-cs"/>
            </a:rPr>
            <a:t>により</a:t>
          </a:r>
          <a:r>
            <a:rPr lang="en-US" altLang="ja-JP" sz="1100" b="0" i="0" baseline="0">
              <a:solidFill>
                <a:schemeClr val="dk1"/>
              </a:solidFill>
              <a:effectLst/>
              <a:latin typeface="+mn-lt"/>
              <a:ea typeface="+mn-ea"/>
              <a:cs typeface="+mn-cs"/>
            </a:rPr>
            <a:t>7.4</a:t>
          </a:r>
          <a:r>
            <a:rPr lang="ja-JP" altLang="ja-JP" sz="1100" b="0" i="0" baseline="0">
              <a:solidFill>
                <a:schemeClr val="dk1"/>
              </a:solidFill>
              <a:effectLst/>
              <a:latin typeface="+mn-lt"/>
              <a:ea typeface="+mn-ea"/>
              <a:cs typeface="+mn-cs"/>
            </a:rPr>
            <a:t>億円増加し、</a:t>
          </a:r>
          <a:r>
            <a:rPr lang="ja-JP" altLang="en-US" sz="1100" b="0" i="0" baseline="0">
              <a:solidFill>
                <a:schemeClr val="dk1"/>
              </a:solidFill>
              <a:effectLst/>
              <a:latin typeface="+mn-lt"/>
              <a:ea typeface="+mn-ea"/>
              <a:cs typeface="+mn-cs"/>
            </a:rPr>
            <a:t>歳出が扶助費</a:t>
          </a:r>
          <a:r>
            <a:rPr lang="ja-JP" altLang="ja-JP" sz="1100" b="0" i="0" baseline="0">
              <a:solidFill>
                <a:schemeClr val="dk1"/>
              </a:solidFill>
              <a:effectLst/>
              <a:latin typeface="+mn-lt"/>
              <a:ea typeface="+mn-ea"/>
              <a:cs typeface="+mn-cs"/>
            </a:rPr>
            <a:t>の増加</a:t>
          </a:r>
          <a:r>
            <a:rPr lang="ja-JP" altLang="en-US" sz="1100" b="0" i="0" baseline="0">
              <a:solidFill>
                <a:schemeClr val="dk1"/>
              </a:solidFill>
              <a:effectLst/>
              <a:latin typeface="+mn-lt"/>
              <a:ea typeface="+mn-ea"/>
              <a:cs typeface="+mn-cs"/>
            </a:rPr>
            <a:t>など</a:t>
          </a:r>
          <a:r>
            <a:rPr lang="ja-JP" altLang="ja-JP" sz="1100" b="0" i="0" baseline="0">
              <a:solidFill>
                <a:schemeClr val="dk1"/>
              </a:solidFill>
              <a:effectLst/>
              <a:latin typeface="+mn-lt"/>
              <a:ea typeface="+mn-ea"/>
              <a:cs typeface="+mn-cs"/>
            </a:rPr>
            <a:t>により</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億円増加し</a:t>
          </a:r>
          <a:r>
            <a:rPr lang="ja-JP" altLang="en-US" sz="1100" b="0" i="0" baseline="0">
              <a:solidFill>
                <a:schemeClr val="dk1"/>
              </a:solidFill>
              <a:effectLst/>
              <a:latin typeface="+mn-lt"/>
              <a:ea typeface="+mn-ea"/>
              <a:cs typeface="+mn-cs"/>
            </a:rPr>
            <a:t>、標準財政規模は増加したが、平成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年度に比べ</a:t>
          </a:r>
          <a:r>
            <a:rPr lang="ja-JP" altLang="ja-JP" sz="1100" b="0" i="0" baseline="0">
              <a:solidFill>
                <a:schemeClr val="dk1"/>
              </a:solidFill>
              <a:effectLst/>
              <a:latin typeface="+mn-lt"/>
              <a:ea typeface="+mn-ea"/>
              <a:cs typeface="+mn-cs"/>
            </a:rPr>
            <a:t>実質収支</a:t>
          </a:r>
          <a:r>
            <a:rPr lang="ja-JP" altLang="en-US" sz="1100" b="0" i="0" baseline="0">
              <a:solidFill>
                <a:schemeClr val="dk1"/>
              </a:solidFill>
              <a:effectLst/>
              <a:latin typeface="+mn-lt"/>
              <a:ea typeface="+mn-ea"/>
              <a:cs typeface="+mn-cs"/>
            </a:rPr>
            <a:t>が</a:t>
          </a:r>
          <a:r>
            <a:rPr lang="en-US" altLang="ja-JP" sz="1100" b="0" i="0" baseline="0">
              <a:solidFill>
                <a:schemeClr val="dk1"/>
              </a:solidFill>
              <a:effectLst/>
              <a:latin typeface="+mn-lt"/>
              <a:ea typeface="+mn-ea"/>
              <a:cs typeface="+mn-cs"/>
            </a:rPr>
            <a:t>3</a:t>
          </a:r>
          <a:r>
            <a:rPr lang="ja-JP" altLang="en-US" sz="1100" b="0" i="0" baseline="0">
              <a:solidFill>
                <a:schemeClr val="dk1"/>
              </a:solidFill>
              <a:effectLst/>
              <a:latin typeface="+mn-lt"/>
              <a:ea typeface="+mn-ea"/>
              <a:cs typeface="+mn-cs"/>
            </a:rPr>
            <a:t>億円減少したことにより、</a:t>
          </a:r>
          <a:r>
            <a:rPr lang="ja-JP" altLang="ja-JP" sz="1100" b="0" i="0" baseline="0">
              <a:solidFill>
                <a:schemeClr val="dk1"/>
              </a:solidFill>
              <a:effectLst/>
              <a:latin typeface="+mn-lt"/>
              <a:ea typeface="+mn-ea"/>
              <a:cs typeface="+mn-cs"/>
            </a:rPr>
            <a:t>実質収支比率が</a:t>
          </a:r>
          <a:r>
            <a:rPr lang="ja-JP" altLang="en-US" sz="1100" b="0" i="0" baseline="0">
              <a:solidFill>
                <a:schemeClr val="dk1"/>
              </a:solidFill>
              <a:effectLst/>
              <a:latin typeface="+mn-lt"/>
              <a:ea typeface="+mn-ea"/>
              <a:cs typeface="+mn-cs"/>
            </a:rPr>
            <a:t>減少した</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a:solidFill>
                <a:schemeClr val="dk1"/>
              </a:solidFill>
              <a:effectLst/>
              <a:latin typeface="+mn-lt"/>
              <a:ea typeface="+mn-ea"/>
              <a:cs typeface="+mn-cs"/>
            </a:rPr>
            <a:t>実質単年度収支は、財政調整基金</a:t>
          </a:r>
          <a:r>
            <a:rPr lang="ja-JP" altLang="en-US" sz="1100">
              <a:solidFill>
                <a:schemeClr val="dk1"/>
              </a:solidFill>
              <a:effectLst/>
              <a:latin typeface="+mn-lt"/>
              <a:ea typeface="+mn-ea"/>
              <a:cs typeface="+mn-cs"/>
            </a:rPr>
            <a:t>や退職手当引当基金</a:t>
          </a:r>
          <a:r>
            <a:rPr lang="ja-JP" altLang="ja-JP" sz="1100">
              <a:solidFill>
                <a:schemeClr val="dk1"/>
              </a:solidFill>
              <a:effectLst/>
              <a:latin typeface="+mn-lt"/>
              <a:ea typeface="+mn-ea"/>
              <a:cs typeface="+mn-cs"/>
            </a:rPr>
            <a:t>の取崩し</a:t>
          </a:r>
          <a:r>
            <a:rPr lang="ja-JP" altLang="en-US" sz="1100">
              <a:solidFill>
                <a:schemeClr val="dk1"/>
              </a:solidFill>
              <a:effectLst/>
              <a:latin typeface="+mn-lt"/>
              <a:ea typeface="+mn-ea"/>
              <a:cs typeface="+mn-cs"/>
            </a:rPr>
            <a:t>など</a:t>
          </a:r>
          <a:r>
            <a:rPr lang="ja-JP" altLang="ja-JP" sz="1100">
              <a:solidFill>
                <a:schemeClr val="dk1"/>
              </a:solidFill>
              <a:effectLst/>
              <a:latin typeface="+mn-lt"/>
              <a:ea typeface="+mn-ea"/>
              <a:cs typeface="+mn-cs"/>
            </a:rPr>
            <a:t>により</a:t>
          </a:r>
          <a:r>
            <a:rPr lang="en-US" altLang="ja-JP" sz="1100">
              <a:solidFill>
                <a:schemeClr val="dk1"/>
              </a:solidFill>
              <a:effectLst/>
              <a:latin typeface="+mn-lt"/>
              <a:ea typeface="+mn-ea"/>
              <a:cs typeface="+mn-cs"/>
            </a:rPr>
            <a:t>3.1</a:t>
          </a:r>
          <a:r>
            <a:rPr lang="ja-JP" altLang="ja-JP" sz="1100">
              <a:solidFill>
                <a:schemeClr val="dk1"/>
              </a:solidFill>
              <a:effectLst/>
              <a:latin typeface="+mn-lt"/>
              <a:ea typeface="+mn-ea"/>
              <a:cs typeface="+mn-cs"/>
            </a:rPr>
            <a:t>ポイント下がった。</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神奈川県大和市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全会計の実質収支が黒字のため、実質赤字は発生せず、連結実質赤字比率は算定されていない。</a:t>
          </a:r>
          <a:endParaRPr lang="ja-JP" altLang="ja-JP" sz="1400">
            <a:effectLst/>
          </a:endParaRPr>
        </a:p>
        <a:p>
          <a:pPr rtl="0"/>
          <a:r>
            <a:rPr lang="ja-JP" altLang="ja-JP" sz="1100">
              <a:solidFill>
                <a:schemeClr val="dk1"/>
              </a:solidFill>
              <a:effectLst/>
              <a:latin typeface="+mn-lt"/>
              <a:ea typeface="+mn-ea"/>
              <a:cs typeface="+mn-cs"/>
            </a:rPr>
            <a:t>公営企業会計では、病院事業会計及び下水道事業特別会計のいずれも黒字となっている。病院事業の資金剰余額は前年度に比べ</a:t>
          </a:r>
          <a:r>
            <a:rPr lang="en-US" altLang="ja-JP" sz="1100">
              <a:solidFill>
                <a:schemeClr val="dk1"/>
              </a:solidFill>
              <a:effectLst/>
              <a:latin typeface="+mn-lt"/>
              <a:ea typeface="+mn-ea"/>
              <a:cs typeface="+mn-cs"/>
            </a:rPr>
            <a:t>212,636</a:t>
          </a:r>
          <a:r>
            <a:rPr lang="ja-JP" altLang="ja-JP" sz="1100">
              <a:solidFill>
                <a:schemeClr val="dk1"/>
              </a:solidFill>
              <a:effectLst/>
              <a:latin typeface="+mn-lt"/>
              <a:ea typeface="+mn-ea"/>
              <a:cs typeface="+mn-cs"/>
            </a:rPr>
            <a:t>千円</a:t>
          </a:r>
          <a:r>
            <a:rPr lang="ja-JP" altLang="en-US" sz="1100">
              <a:solidFill>
                <a:schemeClr val="dk1"/>
              </a:solidFill>
              <a:effectLst/>
              <a:latin typeface="+mn-lt"/>
              <a:ea typeface="+mn-ea"/>
              <a:cs typeface="+mn-cs"/>
            </a:rPr>
            <a:t>減少</a:t>
          </a:r>
          <a:r>
            <a:rPr lang="ja-JP" altLang="ja-JP" sz="1100">
              <a:solidFill>
                <a:schemeClr val="dk1"/>
              </a:solidFill>
              <a:effectLst/>
              <a:latin typeface="+mn-lt"/>
              <a:ea typeface="+mn-ea"/>
              <a:cs typeface="+mn-cs"/>
            </a:rPr>
            <a:t>し、</a:t>
          </a:r>
          <a:r>
            <a:rPr lang="ja-JP" altLang="en-US" sz="1100">
              <a:solidFill>
                <a:schemeClr val="dk1"/>
              </a:solidFill>
              <a:effectLst/>
              <a:latin typeface="+mn-lt"/>
              <a:ea typeface="+mn-ea"/>
              <a:cs typeface="+mn-cs"/>
            </a:rPr>
            <a:t>純</a:t>
          </a:r>
          <a:r>
            <a:rPr lang="ja-JP" altLang="ja-JP" sz="1100">
              <a:solidFill>
                <a:schemeClr val="dk1"/>
              </a:solidFill>
              <a:effectLst/>
              <a:latin typeface="+mn-lt"/>
              <a:ea typeface="+mn-ea"/>
              <a:cs typeface="+mn-cs"/>
            </a:rPr>
            <a:t>利益は</a:t>
          </a:r>
          <a:r>
            <a:rPr lang="en-US" altLang="ja-JP" sz="1100">
              <a:solidFill>
                <a:schemeClr val="dk1"/>
              </a:solidFill>
              <a:effectLst/>
              <a:latin typeface="+mn-lt"/>
              <a:ea typeface="+mn-ea"/>
              <a:cs typeface="+mn-cs"/>
            </a:rPr>
            <a:t>334,318</a:t>
          </a:r>
          <a:r>
            <a:rPr lang="ja-JP" altLang="ja-JP" sz="1100">
              <a:solidFill>
                <a:schemeClr val="dk1"/>
              </a:solidFill>
              <a:effectLst/>
              <a:latin typeface="+mn-lt"/>
              <a:ea typeface="+mn-ea"/>
              <a:cs typeface="+mn-cs"/>
            </a:rPr>
            <a:t>千円となり引き続き黒字を計上している。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x14ac:dyDescent="0.15">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79512239</v>
      </c>
      <c r="BO4" s="379"/>
      <c r="BP4" s="379"/>
      <c r="BQ4" s="379"/>
      <c r="BR4" s="379"/>
      <c r="BS4" s="379"/>
      <c r="BT4" s="379"/>
      <c r="BU4" s="380"/>
      <c r="BV4" s="378">
        <v>78769580</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7.3</v>
      </c>
      <c r="CU4" s="385"/>
      <c r="CV4" s="385"/>
      <c r="CW4" s="385"/>
      <c r="CX4" s="385"/>
      <c r="CY4" s="385"/>
      <c r="CZ4" s="385"/>
      <c r="DA4" s="386"/>
      <c r="DB4" s="384">
        <v>8.1</v>
      </c>
      <c r="DC4" s="385"/>
      <c r="DD4" s="385"/>
      <c r="DE4" s="385"/>
      <c r="DF4" s="385"/>
      <c r="DG4" s="385"/>
      <c r="DH4" s="385"/>
      <c r="DI4" s="386"/>
      <c r="DJ4" s="137"/>
      <c r="DK4" s="137"/>
      <c r="DL4" s="137"/>
      <c r="DM4" s="137"/>
      <c r="DN4" s="137"/>
      <c r="DO4" s="137"/>
    </row>
    <row r="5" spans="1:119" ht="18.75" customHeight="1" x14ac:dyDescent="0.15">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76431822</v>
      </c>
      <c r="BO5" s="416"/>
      <c r="BP5" s="416"/>
      <c r="BQ5" s="416"/>
      <c r="BR5" s="416"/>
      <c r="BS5" s="416"/>
      <c r="BT5" s="416"/>
      <c r="BU5" s="417"/>
      <c r="BV5" s="415">
        <v>75434578</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92.7</v>
      </c>
      <c r="CU5" s="413"/>
      <c r="CV5" s="413"/>
      <c r="CW5" s="413"/>
      <c r="CX5" s="413"/>
      <c r="CY5" s="413"/>
      <c r="CZ5" s="413"/>
      <c r="DA5" s="414"/>
      <c r="DB5" s="412">
        <v>94.4</v>
      </c>
      <c r="DC5" s="413"/>
      <c r="DD5" s="413"/>
      <c r="DE5" s="413"/>
      <c r="DF5" s="413"/>
      <c r="DG5" s="413"/>
      <c r="DH5" s="413"/>
      <c r="DI5" s="414"/>
      <c r="DJ5" s="137"/>
      <c r="DK5" s="137"/>
      <c r="DL5" s="137"/>
      <c r="DM5" s="137"/>
      <c r="DN5" s="137"/>
      <c r="DO5" s="137"/>
    </row>
    <row r="6" spans="1:119" ht="18.75" customHeight="1" x14ac:dyDescent="0.15">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3080417</v>
      </c>
      <c r="BO6" s="416"/>
      <c r="BP6" s="416"/>
      <c r="BQ6" s="416"/>
      <c r="BR6" s="416"/>
      <c r="BS6" s="416"/>
      <c r="BT6" s="416"/>
      <c r="BU6" s="417"/>
      <c r="BV6" s="415">
        <v>3335002</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95.6</v>
      </c>
      <c r="CU6" s="453"/>
      <c r="CV6" s="453"/>
      <c r="CW6" s="453"/>
      <c r="CX6" s="453"/>
      <c r="CY6" s="453"/>
      <c r="CZ6" s="453"/>
      <c r="DA6" s="454"/>
      <c r="DB6" s="452">
        <v>99.9</v>
      </c>
      <c r="DC6" s="453"/>
      <c r="DD6" s="453"/>
      <c r="DE6" s="453"/>
      <c r="DF6" s="453"/>
      <c r="DG6" s="453"/>
      <c r="DH6" s="453"/>
      <c r="DI6" s="454"/>
      <c r="DJ6" s="137"/>
      <c r="DK6" s="137"/>
      <c r="DL6" s="137"/>
      <c r="DM6" s="137"/>
      <c r="DN6" s="137"/>
      <c r="DO6" s="137"/>
    </row>
    <row r="7" spans="1:119" ht="18.75" customHeight="1" x14ac:dyDescent="0.15">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88</v>
      </c>
      <c r="AV7" s="448"/>
      <c r="AW7" s="448"/>
      <c r="AX7" s="448"/>
      <c r="AY7" s="449" t="s">
        <v>89</v>
      </c>
      <c r="AZ7" s="450"/>
      <c r="BA7" s="450"/>
      <c r="BB7" s="450"/>
      <c r="BC7" s="450"/>
      <c r="BD7" s="450"/>
      <c r="BE7" s="450"/>
      <c r="BF7" s="450"/>
      <c r="BG7" s="450"/>
      <c r="BH7" s="450"/>
      <c r="BI7" s="450"/>
      <c r="BJ7" s="450"/>
      <c r="BK7" s="450"/>
      <c r="BL7" s="450"/>
      <c r="BM7" s="451"/>
      <c r="BN7" s="415">
        <v>150275</v>
      </c>
      <c r="BO7" s="416"/>
      <c r="BP7" s="416"/>
      <c r="BQ7" s="416"/>
      <c r="BR7" s="416"/>
      <c r="BS7" s="416"/>
      <c r="BT7" s="416"/>
      <c r="BU7" s="417"/>
      <c r="BV7" s="415">
        <v>104605</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40356281</v>
      </c>
      <c r="CU7" s="416"/>
      <c r="CV7" s="416"/>
      <c r="CW7" s="416"/>
      <c r="CX7" s="416"/>
      <c r="CY7" s="416"/>
      <c r="CZ7" s="416"/>
      <c r="DA7" s="417"/>
      <c r="DB7" s="415">
        <v>40010283</v>
      </c>
      <c r="DC7" s="416"/>
      <c r="DD7" s="416"/>
      <c r="DE7" s="416"/>
      <c r="DF7" s="416"/>
      <c r="DG7" s="416"/>
      <c r="DH7" s="416"/>
      <c r="DI7" s="417"/>
      <c r="DJ7" s="137"/>
      <c r="DK7" s="137"/>
      <c r="DL7" s="137"/>
      <c r="DM7" s="137"/>
      <c r="DN7" s="137"/>
      <c r="DO7" s="137"/>
    </row>
    <row r="8" spans="1:119" ht="18.75" customHeight="1" thickBot="1" x14ac:dyDescent="0.2">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77</v>
      </c>
      <c r="AV8" s="448"/>
      <c r="AW8" s="448"/>
      <c r="AX8" s="448"/>
      <c r="AY8" s="449" t="s">
        <v>92</v>
      </c>
      <c r="AZ8" s="450"/>
      <c r="BA8" s="450"/>
      <c r="BB8" s="450"/>
      <c r="BC8" s="450"/>
      <c r="BD8" s="450"/>
      <c r="BE8" s="450"/>
      <c r="BF8" s="450"/>
      <c r="BG8" s="450"/>
      <c r="BH8" s="450"/>
      <c r="BI8" s="450"/>
      <c r="BJ8" s="450"/>
      <c r="BK8" s="450"/>
      <c r="BL8" s="450"/>
      <c r="BM8" s="451"/>
      <c r="BN8" s="415">
        <v>2930142</v>
      </c>
      <c r="BO8" s="416"/>
      <c r="BP8" s="416"/>
      <c r="BQ8" s="416"/>
      <c r="BR8" s="416"/>
      <c r="BS8" s="416"/>
      <c r="BT8" s="416"/>
      <c r="BU8" s="417"/>
      <c r="BV8" s="415">
        <v>3230397</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0.96</v>
      </c>
      <c r="CU8" s="456"/>
      <c r="CV8" s="456"/>
      <c r="CW8" s="456"/>
      <c r="CX8" s="456"/>
      <c r="CY8" s="456"/>
      <c r="CZ8" s="456"/>
      <c r="DA8" s="457"/>
      <c r="DB8" s="455">
        <v>0.95</v>
      </c>
      <c r="DC8" s="456"/>
      <c r="DD8" s="456"/>
      <c r="DE8" s="456"/>
      <c r="DF8" s="456"/>
      <c r="DG8" s="456"/>
      <c r="DH8" s="456"/>
      <c r="DI8" s="457"/>
      <c r="DJ8" s="137"/>
      <c r="DK8" s="137"/>
      <c r="DL8" s="137"/>
      <c r="DM8" s="137"/>
      <c r="DN8" s="137"/>
      <c r="DO8" s="137"/>
    </row>
    <row r="9" spans="1:119" ht="18.75" customHeight="1" thickBot="1" x14ac:dyDescent="0.2">
      <c r="A9" s="138"/>
      <c r="B9" s="409" t="s">
        <v>94</v>
      </c>
      <c r="C9" s="410"/>
      <c r="D9" s="410"/>
      <c r="E9" s="410"/>
      <c r="F9" s="410"/>
      <c r="G9" s="410"/>
      <c r="H9" s="410"/>
      <c r="I9" s="410"/>
      <c r="J9" s="410"/>
      <c r="K9" s="458"/>
      <c r="L9" s="459" t="s">
        <v>95</v>
      </c>
      <c r="M9" s="460"/>
      <c r="N9" s="460"/>
      <c r="O9" s="460"/>
      <c r="P9" s="460"/>
      <c r="Q9" s="461"/>
      <c r="R9" s="462">
        <v>232922</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77</v>
      </c>
      <c r="AV9" s="448"/>
      <c r="AW9" s="448"/>
      <c r="AX9" s="448"/>
      <c r="AY9" s="449" t="s">
        <v>98</v>
      </c>
      <c r="AZ9" s="450"/>
      <c r="BA9" s="450"/>
      <c r="BB9" s="450"/>
      <c r="BC9" s="450"/>
      <c r="BD9" s="450"/>
      <c r="BE9" s="450"/>
      <c r="BF9" s="450"/>
      <c r="BG9" s="450"/>
      <c r="BH9" s="450"/>
      <c r="BI9" s="450"/>
      <c r="BJ9" s="450"/>
      <c r="BK9" s="450"/>
      <c r="BL9" s="450"/>
      <c r="BM9" s="451"/>
      <c r="BN9" s="415">
        <v>-300255</v>
      </c>
      <c r="BO9" s="416"/>
      <c r="BP9" s="416"/>
      <c r="BQ9" s="416"/>
      <c r="BR9" s="416"/>
      <c r="BS9" s="416"/>
      <c r="BT9" s="416"/>
      <c r="BU9" s="417"/>
      <c r="BV9" s="415">
        <v>1139476</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8.5</v>
      </c>
      <c r="CU9" s="413"/>
      <c r="CV9" s="413"/>
      <c r="CW9" s="413"/>
      <c r="CX9" s="413"/>
      <c r="CY9" s="413"/>
      <c r="CZ9" s="413"/>
      <c r="DA9" s="414"/>
      <c r="DB9" s="412">
        <v>9.1999999999999993</v>
      </c>
      <c r="DC9" s="413"/>
      <c r="DD9" s="413"/>
      <c r="DE9" s="413"/>
      <c r="DF9" s="413"/>
      <c r="DG9" s="413"/>
      <c r="DH9" s="413"/>
      <c r="DI9" s="414"/>
      <c r="DJ9" s="137"/>
      <c r="DK9" s="137"/>
      <c r="DL9" s="137"/>
      <c r="DM9" s="137"/>
      <c r="DN9" s="137"/>
      <c r="DO9" s="137"/>
    </row>
    <row r="10" spans="1:119" ht="18.75" customHeight="1" thickBot="1" x14ac:dyDescent="0.2">
      <c r="A10" s="138"/>
      <c r="B10" s="409"/>
      <c r="C10" s="410"/>
      <c r="D10" s="410"/>
      <c r="E10" s="410"/>
      <c r="F10" s="410"/>
      <c r="G10" s="410"/>
      <c r="H10" s="410"/>
      <c r="I10" s="410"/>
      <c r="J10" s="410"/>
      <c r="K10" s="458"/>
      <c r="L10" s="465" t="s">
        <v>100</v>
      </c>
      <c r="M10" s="445"/>
      <c r="N10" s="445"/>
      <c r="O10" s="445"/>
      <c r="P10" s="445"/>
      <c r="Q10" s="446"/>
      <c r="R10" s="466">
        <v>228186</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77</v>
      </c>
      <c r="AV10" s="448"/>
      <c r="AW10" s="448"/>
      <c r="AX10" s="448"/>
      <c r="AY10" s="449" t="s">
        <v>102</v>
      </c>
      <c r="AZ10" s="450"/>
      <c r="BA10" s="450"/>
      <c r="BB10" s="450"/>
      <c r="BC10" s="450"/>
      <c r="BD10" s="450"/>
      <c r="BE10" s="450"/>
      <c r="BF10" s="450"/>
      <c r="BG10" s="450"/>
      <c r="BH10" s="450"/>
      <c r="BI10" s="450"/>
      <c r="BJ10" s="450"/>
      <c r="BK10" s="450"/>
      <c r="BL10" s="450"/>
      <c r="BM10" s="451"/>
      <c r="BN10" s="415">
        <v>6458</v>
      </c>
      <c r="BO10" s="416"/>
      <c r="BP10" s="416"/>
      <c r="BQ10" s="416"/>
      <c r="BR10" s="416"/>
      <c r="BS10" s="416"/>
      <c r="BT10" s="416"/>
      <c r="BU10" s="417"/>
      <c r="BV10" s="415">
        <v>5196</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77</v>
      </c>
      <c r="AV11" s="448"/>
      <c r="AW11" s="448"/>
      <c r="AX11" s="448"/>
      <c r="AY11" s="449" t="s">
        <v>107</v>
      </c>
      <c r="AZ11" s="450"/>
      <c r="BA11" s="450"/>
      <c r="BB11" s="450"/>
      <c r="BC11" s="450"/>
      <c r="BD11" s="450"/>
      <c r="BE11" s="450"/>
      <c r="BF11" s="450"/>
      <c r="BG11" s="450"/>
      <c r="BH11" s="450"/>
      <c r="BI11" s="450"/>
      <c r="BJ11" s="450"/>
      <c r="BK11" s="450"/>
      <c r="BL11" s="450"/>
      <c r="BM11" s="451"/>
      <c r="BN11" s="415" t="s">
        <v>108</v>
      </c>
      <c r="BO11" s="416"/>
      <c r="BP11" s="416"/>
      <c r="BQ11" s="416"/>
      <c r="BR11" s="416"/>
      <c r="BS11" s="416"/>
      <c r="BT11" s="416"/>
      <c r="BU11" s="417"/>
      <c r="BV11" s="415" t="s">
        <v>108</v>
      </c>
      <c r="BW11" s="416"/>
      <c r="BX11" s="416"/>
      <c r="BY11" s="416"/>
      <c r="BZ11" s="416"/>
      <c r="CA11" s="416"/>
      <c r="CB11" s="416"/>
      <c r="CC11" s="417"/>
      <c r="CD11" s="418" t="s">
        <v>109</v>
      </c>
      <c r="CE11" s="419"/>
      <c r="CF11" s="419"/>
      <c r="CG11" s="419"/>
      <c r="CH11" s="419"/>
      <c r="CI11" s="419"/>
      <c r="CJ11" s="419"/>
      <c r="CK11" s="419"/>
      <c r="CL11" s="419"/>
      <c r="CM11" s="419"/>
      <c r="CN11" s="419"/>
      <c r="CO11" s="419"/>
      <c r="CP11" s="419"/>
      <c r="CQ11" s="419"/>
      <c r="CR11" s="419"/>
      <c r="CS11" s="420"/>
      <c r="CT11" s="455" t="s">
        <v>108</v>
      </c>
      <c r="CU11" s="456"/>
      <c r="CV11" s="456"/>
      <c r="CW11" s="456"/>
      <c r="CX11" s="456"/>
      <c r="CY11" s="456"/>
      <c r="CZ11" s="456"/>
      <c r="DA11" s="457"/>
      <c r="DB11" s="455" t="s">
        <v>108</v>
      </c>
      <c r="DC11" s="456"/>
      <c r="DD11" s="456"/>
      <c r="DE11" s="456"/>
      <c r="DF11" s="456"/>
      <c r="DG11" s="456"/>
      <c r="DH11" s="456"/>
      <c r="DI11" s="457"/>
      <c r="DJ11" s="137"/>
      <c r="DK11" s="137"/>
      <c r="DL11" s="137"/>
      <c r="DM11" s="137"/>
      <c r="DN11" s="137"/>
      <c r="DO11" s="137"/>
    </row>
    <row r="12" spans="1:119" ht="18.75" customHeight="1" x14ac:dyDescent="0.15">
      <c r="A12" s="138"/>
      <c r="B12" s="475" t="s">
        <v>110</v>
      </c>
      <c r="C12" s="476"/>
      <c r="D12" s="476"/>
      <c r="E12" s="476"/>
      <c r="F12" s="476"/>
      <c r="G12" s="476"/>
      <c r="H12" s="476"/>
      <c r="I12" s="476"/>
      <c r="J12" s="476"/>
      <c r="K12" s="477"/>
      <c r="L12" s="484" t="s">
        <v>111</v>
      </c>
      <c r="M12" s="485"/>
      <c r="N12" s="485"/>
      <c r="O12" s="485"/>
      <c r="P12" s="485"/>
      <c r="Q12" s="486"/>
      <c r="R12" s="487">
        <v>234627</v>
      </c>
      <c r="S12" s="488"/>
      <c r="T12" s="488"/>
      <c r="U12" s="488"/>
      <c r="V12" s="489"/>
      <c r="W12" s="490" t="s">
        <v>1</v>
      </c>
      <c r="X12" s="448"/>
      <c r="Y12" s="448"/>
      <c r="Z12" s="448"/>
      <c r="AA12" s="448"/>
      <c r="AB12" s="491"/>
      <c r="AC12" s="447" t="s">
        <v>112</v>
      </c>
      <c r="AD12" s="448"/>
      <c r="AE12" s="448"/>
      <c r="AF12" s="448"/>
      <c r="AG12" s="491"/>
      <c r="AH12" s="447" t="s">
        <v>113</v>
      </c>
      <c r="AI12" s="448"/>
      <c r="AJ12" s="448"/>
      <c r="AK12" s="448"/>
      <c r="AL12" s="492"/>
      <c r="AM12" s="444" t="s">
        <v>114</v>
      </c>
      <c r="AN12" s="445"/>
      <c r="AO12" s="445"/>
      <c r="AP12" s="445"/>
      <c r="AQ12" s="445"/>
      <c r="AR12" s="445"/>
      <c r="AS12" s="445"/>
      <c r="AT12" s="446"/>
      <c r="AU12" s="447" t="s">
        <v>115</v>
      </c>
      <c r="AV12" s="448"/>
      <c r="AW12" s="448"/>
      <c r="AX12" s="448"/>
      <c r="AY12" s="449" t="s">
        <v>116</v>
      </c>
      <c r="AZ12" s="450"/>
      <c r="BA12" s="450"/>
      <c r="BB12" s="450"/>
      <c r="BC12" s="450"/>
      <c r="BD12" s="450"/>
      <c r="BE12" s="450"/>
      <c r="BF12" s="450"/>
      <c r="BG12" s="450"/>
      <c r="BH12" s="450"/>
      <c r="BI12" s="450"/>
      <c r="BJ12" s="450"/>
      <c r="BK12" s="450"/>
      <c r="BL12" s="450"/>
      <c r="BM12" s="451"/>
      <c r="BN12" s="415">
        <v>1500000</v>
      </c>
      <c r="BO12" s="416"/>
      <c r="BP12" s="416"/>
      <c r="BQ12" s="416"/>
      <c r="BR12" s="416"/>
      <c r="BS12" s="416"/>
      <c r="BT12" s="416"/>
      <c r="BU12" s="417"/>
      <c r="BV12" s="415">
        <v>1682000</v>
      </c>
      <c r="BW12" s="416"/>
      <c r="BX12" s="416"/>
      <c r="BY12" s="416"/>
      <c r="BZ12" s="416"/>
      <c r="CA12" s="416"/>
      <c r="CB12" s="416"/>
      <c r="CC12" s="417"/>
      <c r="CD12" s="418" t="s">
        <v>117</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x14ac:dyDescent="0.15">
      <c r="A13" s="138"/>
      <c r="B13" s="478"/>
      <c r="C13" s="479"/>
      <c r="D13" s="479"/>
      <c r="E13" s="479"/>
      <c r="F13" s="479"/>
      <c r="G13" s="479"/>
      <c r="H13" s="479"/>
      <c r="I13" s="479"/>
      <c r="J13" s="479"/>
      <c r="K13" s="480"/>
      <c r="L13" s="148"/>
      <c r="M13" s="503" t="s">
        <v>119</v>
      </c>
      <c r="N13" s="504"/>
      <c r="O13" s="504"/>
      <c r="P13" s="504"/>
      <c r="Q13" s="505"/>
      <c r="R13" s="496">
        <v>228779</v>
      </c>
      <c r="S13" s="497"/>
      <c r="T13" s="497"/>
      <c r="U13" s="497"/>
      <c r="V13" s="498"/>
      <c r="W13" s="431" t="s">
        <v>120</v>
      </c>
      <c r="X13" s="432"/>
      <c r="Y13" s="432"/>
      <c r="Z13" s="432"/>
      <c r="AA13" s="432"/>
      <c r="AB13" s="422"/>
      <c r="AC13" s="466">
        <v>453</v>
      </c>
      <c r="AD13" s="467"/>
      <c r="AE13" s="467"/>
      <c r="AF13" s="467"/>
      <c r="AG13" s="506"/>
      <c r="AH13" s="466">
        <v>586</v>
      </c>
      <c r="AI13" s="467"/>
      <c r="AJ13" s="467"/>
      <c r="AK13" s="467"/>
      <c r="AL13" s="468"/>
      <c r="AM13" s="444" t="s">
        <v>121</v>
      </c>
      <c r="AN13" s="445"/>
      <c r="AO13" s="445"/>
      <c r="AP13" s="445"/>
      <c r="AQ13" s="445"/>
      <c r="AR13" s="445"/>
      <c r="AS13" s="445"/>
      <c r="AT13" s="446"/>
      <c r="AU13" s="447" t="s">
        <v>122</v>
      </c>
      <c r="AV13" s="448"/>
      <c r="AW13" s="448"/>
      <c r="AX13" s="448"/>
      <c r="AY13" s="449" t="s">
        <v>123</v>
      </c>
      <c r="AZ13" s="450"/>
      <c r="BA13" s="450"/>
      <c r="BB13" s="450"/>
      <c r="BC13" s="450"/>
      <c r="BD13" s="450"/>
      <c r="BE13" s="450"/>
      <c r="BF13" s="450"/>
      <c r="BG13" s="450"/>
      <c r="BH13" s="450"/>
      <c r="BI13" s="450"/>
      <c r="BJ13" s="450"/>
      <c r="BK13" s="450"/>
      <c r="BL13" s="450"/>
      <c r="BM13" s="451"/>
      <c r="BN13" s="415">
        <v>-1793797</v>
      </c>
      <c r="BO13" s="416"/>
      <c r="BP13" s="416"/>
      <c r="BQ13" s="416"/>
      <c r="BR13" s="416"/>
      <c r="BS13" s="416"/>
      <c r="BT13" s="416"/>
      <c r="BU13" s="417"/>
      <c r="BV13" s="415">
        <v>-537328</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1.3</v>
      </c>
      <c r="CU13" s="413"/>
      <c r="CV13" s="413"/>
      <c r="CW13" s="413"/>
      <c r="CX13" s="413"/>
      <c r="CY13" s="413"/>
      <c r="CZ13" s="413"/>
      <c r="DA13" s="414"/>
      <c r="DB13" s="412">
        <v>2</v>
      </c>
      <c r="DC13" s="413"/>
      <c r="DD13" s="413"/>
      <c r="DE13" s="413"/>
      <c r="DF13" s="413"/>
      <c r="DG13" s="413"/>
      <c r="DH13" s="413"/>
      <c r="DI13" s="414"/>
      <c r="DJ13" s="137"/>
      <c r="DK13" s="137"/>
      <c r="DL13" s="137"/>
      <c r="DM13" s="137"/>
      <c r="DN13" s="137"/>
      <c r="DO13" s="137"/>
    </row>
    <row r="14" spans="1:119" ht="18.75" customHeight="1" thickBot="1" x14ac:dyDescent="0.2">
      <c r="A14" s="138"/>
      <c r="B14" s="478"/>
      <c r="C14" s="479"/>
      <c r="D14" s="479"/>
      <c r="E14" s="479"/>
      <c r="F14" s="479"/>
      <c r="G14" s="479"/>
      <c r="H14" s="479"/>
      <c r="I14" s="479"/>
      <c r="J14" s="479"/>
      <c r="K14" s="480"/>
      <c r="L14" s="493" t="s">
        <v>125</v>
      </c>
      <c r="M14" s="494"/>
      <c r="N14" s="494"/>
      <c r="O14" s="494"/>
      <c r="P14" s="494"/>
      <c r="Q14" s="495"/>
      <c r="R14" s="496">
        <v>233586</v>
      </c>
      <c r="S14" s="497"/>
      <c r="T14" s="497"/>
      <c r="U14" s="497"/>
      <c r="V14" s="498"/>
      <c r="W14" s="405"/>
      <c r="X14" s="406"/>
      <c r="Y14" s="406"/>
      <c r="Z14" s="406"/>
      <c r="AA14" s="406"/>
      <c r="AB14" s="395"/>
      <c r="AC14" s="499">
        <v>0.5</v>
      </c>
      <c r="AD14" s="500"/>
      <c r="AE14" s="500"/>
      <c r="AF14" s="500"/>
      <c r="AG14" s="501"/>
      <c r="AH14" s="499">
        <v>0.5</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v>25.1</v>
      </c>
      <c r="CU14" s="511"/>
      <c r="CV14" s="511"/>
      <c r="CW14" s="511"/>
      <c r="CX14" s="511"/>
      <c r="CY14" s="511"/>
      <c r="CZ14" s="511"/>
      <c r="DA14" s="512"/>
      <c r="DB14" s="510">
        <v>18</v>
      </c>
      <c r="DC14" s="511"/>
      <c r="DD14" s="511"/>
      <c r="DE14" s="511"/>
      <c r="DF14" s="511"/>
      <c r="DG14" s="511"/>
      <c r="DH14" s="511"/>
      <c r="DI14" s="512"/>
      <c r="DJ14" s="137"/>
      <c r="DK14" s="137"/>
      <c r="DL14" s="137"/>
      <c r="DM14" s="137"/>
      <c r="DN14" s="137"/>
      <c r="DO14" s="137"/>
    </row>
    <row r="15" spans="1:119" ht="18.75" customHeight="1" x14ac:dyDescent="0.15">
      <c r="A15" s="138"/>
      <c r="B15" s="478"/>
      <c r="C15" s="479"/>
      <c r="D15" s="479"/>
      <c r="E15" s="479"/>
      <c r="F15" s="479"/>
      <c r="G15" s="479"/>
      <c r="H15" s="479"/>
      <c r="I15" s="479"/>
      <c r="J15" s="479"/>
      <c r="K15" s="480"/>
      <c r="L15" s="148"/>
      <c r="M15" s="503" t="s">
        <v>119</v>
      </c>
      <c r="N15" s="504"/>
      <c r="O15" s="504"/>
      <c r="P15" s="504"/>
      <c r="Q15" s="505"/>
      <c r="R15" s="496">
        <v>227953</v>
      </c>
      <c r="S15" s="497"/>
      <c r="T15" s="497"/>
      <c r="U15" s="497"/>
      <c r="V15" s="498"/>
      <c r="W15" s="431" t="s">
        <v>127</v>
      </c>
      <c r="X15" s="432"/>
      <c r="Y15" s="432"/>
      <c r="Z15" s="432"/>
      <c r="AA15" s="432"/>
      <c r="AB15" s="422"/>
      <c r="AC15" s="466">
        <v>23892</v>
      </c>
      <c r="AD15" s="467"/>
      <c r="AE15" s="467"/>
      <c r="AF15" s="467"/>
      <c r="AG15" s="506"/>
      <c r="AH15" s="466">
        <v>28740</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29044655</v>
      </c>
      <c r="BO15" s="379"/>
      <c r="BP15" s="379"/>
      <c r="BQ15" s="379"/>
      <c r="BR15" s="379"/>
      <c r="BS15" s="379"/>
      <c r="BT15" s="379"/>
      <c r="BU15" s="380"/>
      <c r="BV15" s="378">
        <v>28224810</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24.6</v>
      </c>
      <c r="AD16" s="500"/>
      <c r="AE16" s="500"/>
      <c r="AF16" s="500"/>
      <c r="AG16" s="501"/>
      <c r="AH16" s="499">
        <v>26.7</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30084005</v>
      </c>
      <c r="BO16" s="416"/>
      <c r="BP16" s="416"/>
      <c r="BQ16" s="416"/>
      <c r="BR16" s="416"/>
      <c r="BS16" s="416"/>
      <c r="BT16" s="416"/>
      <c r="BU16" s="417"/>
      <c r="BV16" s="415">
        <v>29326474</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x14ac:dyDescent="0.2">
      <c r="A17" s="138"/>
      <c r="B17" s="481"/>
      <c r="C17" s="482"/>
      <c r="D17" s="482"/>
      <c r="E17" s="482"/>
      <c r="F17" s="482"/>
      <c r="G17" s="482"/>
      <c r="H17" s="482"/>
      <c r="I17" s="482"/>
      <c r="J17" s="482"/>
      <c r="K17" s="483"/>
      <c r="L17" s="153"/>
      <c r="M17" s="519" t="s">
        <v>133</v>
      </c>
      <c r="N17" s="520"/>
      <c r="O17" s="520"/>
      <c r="P17" s="520"/>
      <c r="Q17" s="521"/>
      <c r="R17" s="516" t="s">
        <v>131</v>
      </c>
      <c r="S17" s="517"/>
      <c r="T17" s="517"/>
      <c r="U17" s="517"/>
      <c r="V17" s="518"/>
      <c r="W17" s="431" t="s">
        <v>134</v>
      </c>
      <c r="X17" s="432"/>
      <c r="Y17" s="432"/>
      <c r="Z17" s="432"/>
      <c r="AA17" s="432"/>
      <c r="AB17" s="422"/>
      <c r="AC17" s="466">
        <v>72590</v>
      </c>
      <c r="AD17" s="467"/>
      <c r="AE17" s="467"/>
      <c r="AF17" s="467"/>
      <c r="AG17" s="506"/>
      <c r="AH17" s="466">
        <v>75278</v>
      </c>
      <c r="AI17" s="467"/>
      <c r="AJ17" s="467"/>
      <c r="AK17" s="467"/>
      <c r="AL17" s="468"/>
      <c r="AM17" s="444"/>
      <c r="AN17" s="445"/>
      <c r="AO17" s="445"/>
      <c r="AP17" s="445"/>
      <c r="AQ17" s="445"/>
      <c r="AR17" s="445"/>
      <c r="AS17" s="445"/>
      <c r="AT17" s="446"/>
      <c r="AU17" s="447"/>
      <c r="AV17" s="448"/>
      <c r="AW17" s="448"/>
      <c r="AX17" s="448"/>
      <c r="AY17" s="449" t="s">
        <v>135</v>
      </c>
      <c r="AZ17" s="450"/>
      <c r="BA17" s="450"/>
      <c r="BB17" s="450"/>
      <c r="BC17" s="450"/>
      <c r="BD17" s="450"/>
      <c r="BE17" s="450"/>
      <c r="BF17" s="450"/>
      <c r="BG17" s="450"/>
      <c r="BH17" s="450"/>
      <c r="BI17" s="450"/>
      <c r="BJ17" s="450"/>
      <c r="BK17" s="450"/>
      <c r="BL17" s="450"/>
      <c r="BM17" s="451"/>
      <c r="BN17" s="415">
        <v>37353312</v>
      </c>
      <c r="BO17" s="416"/>
      <c r="BP17" s="416"/>
      <c r="BQ17" s="416"/>
      <c r="BR17" s="416"/>
      <c r="BS17" s="416"/>
      <c r="BT17" s="416"/>
      <c r="BU17" s="417"/>
      <c r="BV17" s="415">
        <v>36622152</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x14ac:dyDescent="0.2">
      <c r="A18" s="138"/>
      <c r="B18" s="526" t="s">
        <v>136</v>
      </c>
      <c r="C18" s="458"/>
      <c r="D18" s="458"/>
      <c r="E18" s="527"/>
      <c r="F18" s="527"/>
      <c r="G18" s="527"/>
      <c r="H18" s="527"/>
      <c r="I18" s="527"/>
      <c r="J18" s="527"/>
      <c r="K18" s="527"/>
      <c r="L18" s="528">
        <v>27.09</v>
      </c>
      <c r="M18" s="528"/>
      <c r="N18" s="528"/>
      <c r="O18" s="528"/>
      <c r="P18" s="528"/>
      <c r="Q18" s="528"/>
      <c r="R18" s="529"/>
      <c r="S18" s="529"/>
      <c r="T18" s="529"/>
      <c r="U18" s="529"/>
      <c r="V18" s="530"/>
      <c r="W18" s="433"/>
      <c r="X18" s="434"/>
      <c r="Y18" s="434"/>
      <c r="Z18" s="434"/>
      <c r="AA18" s="434"/>
      <c r="AB18" s="425"/>
      <c r="AC18" s="531">
        <v>74.900000000000006</v>
      </c>
      <c r="AD18" s="532"/>
      <c r="AE18" s="532"/>
      <c r="AF18" s="532"/>
      <c r="AG18" s="533"/>
      <c r="AH18" s="531">
        <v>69.900000000000006</v>
      </c>
      <c r="AI18" s="532"/>
      <c r="AJ18" s="532"/>
      <c r="AK18" s="532"/>
      <c r="AL18" s="534"/>
      <c r="AM18" s="444"/>
      <c r="AN18" s="445"/>
      <c r="AO18" s="445"/>
      <c r="AP18" s="445"/>
      <c r="AQ18" s="445"/>
      <c r="AR18" s="445"/>
      <c r="AS18" s="445"/>
      <c r="AT18" s="446"/>
      <c r="AU18" s="447"/>
      <c r="AV18" s="448"/>
      <c r="AW18" s="448"/>
      <c r="AX18" s="448"/>
      <c r="AY18" s="449" t="s">
        <v>137</v>
      </c>
      <c r="AZ18" s="450"/>
      <c r="BA18" s="450"/>
      <c r="BB18" s="450"/>
      <c r="BC18" s="450"/>
      <c r="BD18" s="450"/>
      <c r="BE18" s="450"/>
      <c r="BF18" s="450"/>
      <c r="BG18" s="450"/>
      <c r="BH18" s="450"/>
      <c r="BI18" s="450"/>
      <c r="BJ18" s="450"/>
      <c r="BK18" s="450"/>
      <c r="BL18" s="450"/>
      <c r="BM18" s="451"/>
      <c r="BN18" s="415">
        <v>38599900</v>
      </c>
      <c r="BO18" s="416"/>
      <c r="BP18" s="416"/>
      <c r="BQ18" s="416"/>
      <c r="BR18" s="416"/>
      <c r="BS18" s="416"/>
      <c r="BT18" s="416"/>
      <c r="BU18" s="417"/>
      <c r="BV18" s="415">
        <v>38816976</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x14ac:dyDescent="0.2">
      <c r="A19" s="138"/>
      <c r="B19" s="526" t="s">
        <v>138</v>
      </c>
      <c r="C19" s="458"/>
      <c r="D19" s="458"/>
      <c r="E19" s="527"/>
      <c r="F19" s="527"/>
      <c r="G19" s="527"/>
      <c r="H19" s="527"/>
      <c r="I19" s="527"/>
      <c r="J19" s="527"/>
      <c r="K19" s="527"/>
      <c r="L19" s="535">
        <v>8598</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139</v>
      </c>
      <c r="AZ19" s="450"/>
      <c r="BA19" s="450"/>
      <c r="BB19" s="450"/>
      <c r="BC19" s="450"/>
      <c r="BD19" s="450"/>
      <c r="BE19" s="450"/>
      <c r="BF19" s="450"/>
      <c r="BG19" s="450"/>
      <c r="BH19" s="450"/>
      <c r="BI19" s="450"/>
      <c r="BJ19" s="450"/>
      <c r="BK19" s="450"/>
      <c r="BL19" s="450"/>
      <c r="BM19" s="451"/>
      <c r="BN19" s="415">
        <v>48522357</v>
      </c>
      <c r="BO19" s="416"/>
      <c r="BP19" s="416"/>
      <c r="BQ19" s="416"/>
      <c r="BR19" s="416"/>
      <c r="BS19" s="416"/>
      <c r="BT19" s="416"/>
      <c r="BU19" s="417"/>
      <c r="BV19" s="415">
        <v>48145117</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x14ac:dyDescent="0.2">
      <c r="A20" s="138"/>
      <c r="B20" s="526" t="s">
        <v>140</v>
      </c>
      <c r="C20" s="458"/>
      <c r="D20" s="458"/>
      <c r="E20" s="527"/>
      <c r="F20" s="527"/>
      <c r="G20" s="527"/>
      <c r="H20" s="527"/>
      <c r="I20" s="527"/>
      <c r="J20" s="527"/>
      <c r="K20" s="527"/>
      <c r="L20" s="535">
        <v>102020</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x14ac:dyDescent="0.15">
      <c r="A21" s="138"/>
      <c r="B21" s="542" t="s">
        <v>141</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x14ac:dyDescent="0.2">
      <c r="A22" s="138"/>
      <c r="B22" s="545" t="s">
        <v>142</v>
      </c>
      <c r="C22" s="546"/>
      <c r="D22" s="547"/>
      <c r="E22" s="427" t="s">
        <v>1</v>
      </c>
      <c r="F22" s="432"/>
      <c r="G22" s="432"/>
      <c r="H22" s="432"/>
      <c r="I22" s="432"/>
      <c r="J22" s="432"/>
      <c r="K22" s="422"/>
      <c r="L22" s="427" t="s">
        <v>143</v>
      </c>
      <c r="M22" s="432"/>
      <c r="N22" s="432"/>
      <c r="O22" s="432"/>
      <c r="P22" s="422"/>
      <c r="Q22" s="554" t="s">
        <v>144</v>
      </c>
      <c r="R22" s="555"/>
      <c r="S22" s="555"/>
      <c r="T22" s="555"/>
      <c r="U22" s="555"/>
      <c r="V22" s="556"/>
      <c r="W22" s="560" t="s">
        <v>145</v>
      </c>
      <c r="X22" s="546"/>
      <c r="Y22" s="547"/>
      <c r="Z22" s="427" t="s">
        <v>1</v>
      </c>
      <c r="AA22" s="432"/>
      <c r="AB22" s="432"/>
      <c r="AC22" s="432"/>
      <c r="AD22" s="432"/>
      <c r="AE22" s="432"/>
      <c r="AF22" s="432"/>
      <c r="AG22" s="422"/>
      <c r="AH22" s="573" t="s">
        <v>146</v>
      </c>
      <c r="AI22" s="432"/>
      <c r="AJ22" s="432"/>
      <c r="AK22" s="432"/>
      <c r="AL22" s="422"/>
      <c r="AM22" s="573" t="s">
        <v>147</v>
      </c>
      <c r="AN22" s="574"/>
      <c r="AO22" s="574"/>
      <c r="AP22" s="574"/>
      <c r="AQ22" s="574"/>
      <c r="AR22" s="575"/>
      <c r="AS22" s="554" t="s">
        <v>144</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x14ac:dyDescent="0.15">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148</v>
      </c>
      <c r="AZ23" s="376"/>
      <c r="BA23" s="376"/>
      <c r="BB23" s="376"/>
      <c r="BC23" s="376"/>
      <c r="BD23" s="376"/>
      <c r="BE23" s="376"/>
      <c r="BF23" s="376"/>
      <c r="BG23" s="376"/>
      <c r="BH23" s="376"/>
      <c r="BI23" s="376"/>
      <c r="BJ23" s="376"/>
      <c r="BK23" s="376"/>
      <c r="BL23" s="376"/>
      <c r="BM23" s="377"/>
      <c r="BN23" s="415">
        <v>51992860</v>
      </c>
      <c r="BO23" s="416"/>
      <c r="BP23" s="416"/>
      <c r="BQ23" s="416"/>
      <c r="BR23" s="416"/>
      <c r="BS23" s="416"/>
      <c r="BT23" s="416"/>
      <c r="BU23" s="417"/>
      <c r="BV23" s="415">
        <v>47592015</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x14ac:dyDescent="0.2">
      <c r="A24" s="138"/>
      <c r="B24" s="548"/>
      <c r="C24" s="549"/>
      <c r="D24" s="550"/>
      <c r="E24" s="465" t="s">
        <v>149</v>
      </c>
      <c r="F24" s="445"/>
      <c r="G24" s="445"/>
      <c r="H24" s="445"/>
      <c r="I24" s="445"/>
      <c r="J24" s="445"/>
      <c r="K24" s="446"/>
      <c r="L24" s="466">
        <v>1</v>
      </c>
      <c r="M24" s="467"/>
      <c r="N24" s="467"/>
      <c r="O24" s="467"/>
      <c r="P24" s="506"/>
      <c r="Q24" s="466">
        <v>9430</v>
      </c>
      <c r="R24" s="467"/>
      <c r="S24" s="467"/>
      <c r="T24" s="467"/>
      <c r="U24" s="467"/>
      <c r="V24" s="506"/>
      <c r="W24" s="561"/>
      <c r="X24" s="549"/>
      <c r="Y24" s="550"/>
      <c r="Z24" s="465" t="s">
        <v>150</v>
      </c>
      <c r="AA24" s="445"/>
      <c r="AB24" s="445"/>
      <c r="AC24" s="445"/>
      <c r="AD24" s="445"/>
      <c r="AE24" s="445"/>
      <c r="AF24" s="445"/>
      <c r="AG24" s="446"/>
      <c r="AH24" s="466">
        <v>1221</v>
      </c>
      <c r="AI24" s="467"/>
      <c r="AJ24" s="467"/>
      <c r="AK24" s="467"/>
      <c r="AL24" s="506"/>
      <c r="AM24" s="466">
        <v>3841266</v>
      </c>
      <c r="AN24" s="467"/>
      <c r="AO24" s="467"/>
      <c r="AP24" s="467"/>
      <c r="AQ24" s="467"/>
      <c r="AR24" s="506"/>
      <c r="AS24" s="466">
        <v>3146</v>
      </c>
      <c r="AT24" s="467"/>
      <c r="AU24" s="467"/>
      <c r="AV24" s="467"/>
      <c r="AW24" s="467"/>
      <c r="AX24" s="468"/>
      <c r="AY24" s="581" t="s">
        <v>151</v>
      </c>
      <c r="AZ24" s="582"/>
      <c r="BA24" s="582"/>
      <c r="BB24" s="582"/>
      <c r="BC24" s="582"/>
      <c r="BD24" s="582"/>
      <c r="BE24" s="582"/>
      <c r="BF24" s="582"/>
      <c r="BG24" s="582"/>
      <c r="BH24" s="582"/>
      <c r="BI24" s="582"/>
      <c r="BJ24" s="582"/>
      <c r="BK24" s="582"/>
      <c r="BL24" s="582"/>
      <c r="BM24" s="583"/>
      <c r="BN24" s="415">
        <v>36330913</v>
      </c>
      <c r="BO24" s="416"/>
      <c r="BP24" s="416"/>
      <c r="BQ24" s="416"/>
      <c r="BR24" s="416"/>
      <c r="BS24" s="416"/>
      <c r="BT24" s="416"/>
      <c r="BU24" s="417"/>
      <c r="BV24" s="415">
        <v>35733948</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x14ac:dyDescent="0.15">
      <c r="A25" s="138"/>
      <c r="B25" s="548"/>
      <c r="C25" s="549"/>
      <c r="D25" s="550"/>
      <c r="E25" s="465" t="s">
        <v>152</v>
      </c>
      <c r="F25" s="445"/>
      <c r="G25" s="445"/>
      <c r="H25" s="445"/>
      <c r="I25" s="445"/>
      <c r="J25" s="445"/>
      <c r="K25" s="446"/>
      <c r="L25" s="466">
        <v>2</v>
      </c>
      <c r="M25" s="467"/>
      <c r="N25" s="467"/>
      <c r="O25" s="467"/>
      <c r="P25" s="506"/>
      <c r="Q25" s="466">
        <v>7640</v>
      </c>
      <c r="R25" s="467"/>
      <c r="S25" s="467"/>
      <c r="T25" s="467"/>
      <c r="U25" s="467"/>
      <c r="V25" s="506"/>
      <c r="W25" s="561"/>
      <c r="X25" s="549"/>
      <c r="Y25" s="550"/>
      <c r="Z25" s="465" t="s">
        <v>153</v>
      </c>
      <c r="AA25" s="445"/>
      <c r="AB25" s="445"/>
      <c r="AC25" s="445"/>
      <c r="AD25" s="445"/>
      <c r="AE25" s="445"/>
      <c r="AF25" s="445"/>
      <c r="AG25" s="446"/>
      <c r="AH25" s="466">
        <v>235</v>
      </c>
      <c r="AI25" s="467"/>
      <c r="AJ25" s="467"/>
      <c r="AK25" s="467"/>
      <c r="AL25" s="506"/>
      <c r="AM25" s="466">
        <v>758110</v>
      </c>
      <c r="AN25" s="467"/>
      <c r="AO25" s="467"/>
      <c r="AP25" s="467"/>
      <c r="AQ25" s="467"/>
      <c r="AR25" s="506"/>
      <c r="AS25" s="466">
        <v>3226</v>
      </c>
      <c r="AT25" s="467"/>
      <c r="AU25" s="467"/>
      <c r="AV25" s="467"/>
      <c r="AW25" s="467"/>
      <c r="AX25" s="468"/>
      <c r="AY25" s="375" t="s">
        <v>154</v>
      </c>
      <c r="AZ25" s="376"/>
      <c r="BA25" s="376"/>
      <c r="BB25" s="376"/>
      <c r="BC25" s="376"/>
      <c r="BD25" s="376"/>
      <c r="BE25" s="376"/>
      <c r="BF25" s="376"/>
      <c r="BG25" s="376"/>
      <c r="BH25" s="376"/>
      <c r="BI25" s="376"/>
      <c r="BJ25" s="376"/>
      <c r="BK25" s="376"/>
      <c r="BL25" s="376"/>
      <c r="BM25" s="377"/>
      <c r="BN25" s="378">
        <v>15307222</v>
      </c>
      <c r="BO25" s="379"/>
      <c r="BP25" s="379"/>
      <c r="BQ25" s="379"/>
      <c r="BR25" s="379"/>
      <c r="BS25" s="379"/>
      <c r="BT25" s="379"/>
      <c r="BU25" s="380"/>
      <c r="BV25" s="378">
        <v>18103955</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x14ac:dyDescent="0.15">
      <c r="A26" s="138"/>
      <c r="B26" s="548"/>
      <c r="C26" s="549"/>
      <c r="D26" s="550"/>
      <c r="E26" s="465" t="s">
        <v>155</v>
      </c>
      <c r="F26" s="445"/>
      <c r="G26" s="445"/>
      <c r="H26" s="445"/>
      <c r="I26" s="445"/>
      <c r="J26" s="445"/>
      <c r="K26" s="446"/>
      <c r="L26" s="466">
        <v>1</v>
      </c>
      <c r="M26" s="467"/>
      <c r="N26" s="467"/>
      <c r="O26" s="467"/>
      <c r="P26" s="506"/>
      <c r="Q26" s="466">
        <v>6820</v>
      </c>
      <c r="R26" s="467"/>
      <c r="S26" s="467"/>
      <c r="T26" s="467"/>
      <c r="U26" s="467"/>
      <c r="V26" s="506"/>
      <c r="W26" s="561"/>
      <c r="X26" s="549"/>
      <c r="Y26" s="550"/>
      <c r="Z26" s="465" t="s">
        <v>156</v>
      </c>
      <c r="AA26" s="571"/>
      <c r="AB26" s="571"/>
      <c r="AC26" s="571"/>
      <c r="AD26" s="571"/>
      <c r="AE26" s="571"/>
      <c r="AF26" s="571"/>
      <c r="AG26" s="572"/>
      <c r="AH26" s="466">
        <v>108</v>
      </c>
      <c r="AI26" s="467"/>
      <c r="AJ26" s="467"/>
      <c r="AK26" s="467"/>
      <c r="AL26" s="506"/>
      <c r="AM26" s="466">
        <v>363528</v>
      </c>
      <c r="AN26" s="467"/>
      <c r="AO26" s="467"/>
      <c r="AP26" s="467"/>
      <c r="AQ26" s="467"/>
      <c r="AR26" s="506"/>
      <c r="AS26" s="466">
        <v>3366</v>
      </c>
      <c r="AT26" s="467"/>
      <c r="AU26" s="467"/>
      <c r="AV26" s="467"/>
      <c r="AW26" s="467"/>
      <c r="AX26" s="468"/>
      <c r="AY26" s="418" t="s">
        <v>157</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x14ac:dyDescent="0.2">
      <c r="A27" s="138"/>
      <c r="B27" s="548"/>
      <c r="C27" s="549"/>
      <c r="D27" s="550"/>
      <c r="E27" s="465" t="s">
        <v>158</v>
      </c>
      <c r="F27" s="445"/>
      <c r="G27" s="445"/>
      <c r="H27" s="445"/>
      <c r="I27" s="445"/>
      <c r="J27" s="445"/>
      <c r="K27" s="446"/>
      <c r="L27" s="466">
        <v>1</v>
      </c>
      <c r="M27" s="467"/>
      <c r="N27" s="467"/>
      <c r="O27" s="467"/>
      <c r="P27" s="506"/>
      <c r="Q27" s="466">
        <v>5490</v>
      </c>
      <c r="R27" s="467"/>
      <c r="S27" s="467"/>
      <c r="T27" s="467"/>
      <c r="U27" s="467"/>
      <c r="V27" s="506"/>
      <c r="W27" s="561"/>
      <c r="X27" s="549"/>
      <c r="Y27" s="550"/>
      <c r="Z27" s="465" t="s">
        <v>159</v>
      </c>
      <c r="AA27" s="445"/>
      <c r="AB27" s="445"/>
      <c r="AC27" s="445"/>
      <c r="AD27" s="445"/>
      <c r="AE27" s="445"/>
      <c r="AF27" s="445"/>
      <c r="AG27" s="446"/>
      <c r="AH27" s="466">
        <v>22</v>
      </c>
      <c r="AI27" s="467"/>
      <c r="AJ27" s="467"/>
      <c r="AK27" s="467"/>
      <c r="AL27" s="506"/>
      <c r="AM27" s="466">
        <v>83116</v>
      </c>
      <c r="AN27" s="467"/>
      <c r="AO27" s="467"/>
      <c r="AP27" s="467"/>
      <c r="AQ27" s="467"/>
      <c r="AR27" s="506"/>
      <c r="AS27" s="466">
        <v>3778</v>
      </c>
      <c r="AT27" s="467"/>
      <c r="AU27" s="467"/>
      <c r="AV27" s="467"/>
      <c r="AW27" s="467"/>
      <c r="AX27" s="468"/>
      <c r="AY27" s="507" t="s">
        <v>160</v>
      </c>
      <c r="AZ27" s="508"/>
      <c r="BA27" s="508"/>
      <c r="BB27" s="508"/>
      <c r="BC27" s="508"/>
      <c r="BD27" s="508"/>
      <c r="BE27" s="508"/>
      <c r="BF27" s="508"/>
      <c r="BG27" s="508"/>
      <c r="BH27" s="508"/>
      <c r="BI27" s="508"/>
      <c r="BJ27" s="508"/>
      <c r="BK27" s="508"/>
      <c r="BL27" s="508"/>
      <c r="BM27" s="509"/>
      <c r="BN27" s="584" t="s">
        <v>118</v>
      </c>
      <c r="BO27" s="585"/>
      <c r="BP27" s="585"/>
      <c r="BQ27" s="585"/>
      <c r="BR27" s="585"/>
      <c r="BS27" s="585"/>
      <c r="BT27" s="585"/>
      <c r="BU27" s="586"/>
      <c r="BV27" s="584" t="s">
        <v>118</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x14ac:dyDescent="0.15">
      <c r="A28" s="138"/>
      <c r="B28" s="548"/>
      <c r="C28" s="549"/>
      <c r="D28" s="550"/>
      <c r="E28" s="465" t="s">
        <v>161</v>
      </c>
      <c r="F28" s="445"/>
      <c r="G28" s="445"/>
      <c r="H28" s="445"/>
      <c r="I28" s="445"/>
      <c r="J28" s="445"/>
      <c r="K28" s="446"/>
      <c r="L28" s="466">
        <v>1</v>
      </c>
      <c r="M28" s="467"/>
      <c r="N28" s="467"/>
      <c r="O28" s="467"/>
      <c r="P28" s="506"/>
      <c r="Q28" s="466">
        <v>4660</v>
      </c>
      <c r="R28" s="467"/>
      <c r="S28" s="467"/>
      <c r="T28" s="467"/>
      <c r="U28" s="467"/>
      <c r="V28" s="506"/>
      <c r="W28" s="561"/>
      <c r="X28" s="549"/>
      <c r="Y28" s="550"/>
      <c r="Z28" s="465" t="s">
        <v>162</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163</v>
      </c>
      <c r="AZ28" s="588"/>
      <c r="BA28" s="588"/>
      <c r="BB28" s="589"/>
      <c r="BC28" s="375" t="s">
        <v>164</v>
      </c>
      <c r="BD28" s="376"/>
      <c r="BE28" s="376"/>
      <c r="BF28" s="376"/>
      <c r="BG28" s="376"/>
      <c r="BH28" s="376"/>
      <c r="BI28" s="376"/>
      <c r="BJ28" s="376"/>
      <c r="BK28" s="376"/>
      <c r="BL28" s="376"/>
      <c r="BM28" s="377"/>
      <c r="BN28" s="378">
        <v>5891396</v>
      </c>
      <c r="BO28" s="379"/>
      <c r="BP28" s="379"/>
      <c r="BQ28" s="379"/>
      <c r="BR28" s="379"/>
      <c r="BS28" s="379"/>
      <c r="BT28" s="379"/>
      <c r="BU28" s="380"/>
      <c r="BV28" s="378">
        <v>5894938</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x14ac:dyDescent="0.15">
      <c r="A29" s="138"/>
      <c r="B29" s="548"/>
      <c r="C29" s="549"/>
      <c r="D29" s="550"/>
      <c r="E29" s="465" t="s">
        <v>165</v>
      </c>
      <c r="F29" s="445"/>
      <c r="G29" s="445"/>
      <c r="H29" s="445"/>
      <c r="I29" s="445"/>
      <c r="J29" s="445"/>
      <c r="K29" s="446"/>
      <c r="L29" s="466">
        <v>26</v>
      </c>
      <c r="M29" s="467"/>
      <c r="N29" s="467"/>
      <c r="O29" s="467"/>
      <c r="P29" s="506"/>
      <c r="Q29" s="466">
        <v>4390</v>
      </c>
      <c r="R29" s="467"/>
      <c r="S29" s="467"/>
      <c r="T29" s="467"/>
      <c r="U29" s="467"/>
      <c r="V29" s="506"/>
      <c r="W29" s="562"/>
      <c r="X29" s="563"/>
      <c r="Y29" s="564"/>
      <c r="Z29" s="465" t="s">
        <v>166</v>
      </c>
      <c r="AA29" s="445"/>
      <c r="AB29" s="445"/>
      <c r="AC29" s="445"/>
      <c r="AD29" s="445"/>
      <c r="AE29" s="445"/>
      <c r="AF29" s="445"/>
      <c r="AG29" s="446"/>
      <c r="AH29" s="466">
        <v>1243</v>
      </c>
      <c r="AI29" s="467"/>
      <c r="AJ29" s="467"/>
      <c r="AK29" s="467"/>
      <c r="AL29" s="506"/>
      <c r="AM29" s="466">
        <v>3924382</v>
      </c>
      <c r="AN29" s="467"/>
      <c r="AO29" s="467"/>
      <c r="AP29" s="467"/>
      <c r="AQ29" s="467"/>
      <c r="AR29" s="506"/>
      <c r="AS29" s="466">
        <v>3157</v>
      </c>
      <c r="AT29" s="467"/>
      <c r="AU29" s="467"/>
      <c r="AV29" s="467"/>
      <c r="AW29" s="467"/>
      <c r="AX29" s="468"/>
      <c r="AY29" s="590"/>
      <c r="AZ29" s="591"/>
      <c r="BA29" s="591"/>
      <c r="BB29" s="592"/>
      <c r="BC29" s="449" t="s">
        <v>167</v>
      </c>
      <c r="BD29" s="450"/>
      <c r="BE29" s="450"/>
      <c r="BF29" s="450"/>
      <c r="BG29" s="450"/>
      <c r="BH29" s="450"/>
      <c r="BI29" s="450"/>
      <c r="BJ29" s="450"/>
      <c r="BK29" s="450"/>
      <c r="BL29" s="450"/>
      <c r="BM29" s="451"/>
      <c r="BN29" s="415" t="s">
        <v>118</v>
      </c>
      <c r="BO29" s="416"/>
      <c r="BP29" s="416"/>
      <c r="BQ29" s="416"/>
      <c r="BR29" s="416"/>
      <c r="BS29" s="416"/>
      <c r="BT29" s="416"/>
      <c r="BU29" s="417"/>
      <c r="BV29" s="415" t="s">
        <v>118</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x14ac:dyDescent="0.2">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168</v>
      </c>
      <c r="X30" s="569"/>
      <c r="Y30" s="569"/>
      <c r="Z30" s="569"/>
      <c r="AA30" s="569"/>
      <c r="AB30" s="569"/>
      <c r="AC30" s="569"/>
      <c r="AD30" s="569"/>
      <c r="AE30" s="569"/>
      <c r="AF30" s="569"/>
      <c r="AG30" s="570"/>
      <c r="AH30" s="531">
        <v>99</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169</v>
      </c>
      <c r="BD30" s="582"/>
      <c r="BE30" s="582"/>
      <c r="BF30" s="582"/>
      <c r="BG30" s="582"/>
      <c r="BH30" s="582"/>
      <c r="BI30" s="582"/>
      <c r="BJ30" s="582"/>
      <c r="BK30" s="582"/>
      <c r="BL30" s="582"/>
      <c r="BM30" s="583"/>
      <c r="BN30" s="584">
        <v>1475745</v>
      </c>
      <c r="BO30" s="585"/>
      <c r="BP30" s="585"/>
      <c r="BQ30" s="585"/>
      <c r="BR30" s="585"/>
      <c r="BS30" s="585"/>
      <c r="BT30" s="585"/>
      <c r="BU30" s="586"/>
      <c r="BV30" s="584">
        <v>1521910</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170</v>
      </c>
      <c r="D32" s="165"/>
      <c r="E32" s="165"/>
      <c r="F32" s="162"/>
      <c r="G32" s="162"/>
      <c r="H32" s="162"/>
      <c r="I32" s="162"/>
      <c r="J32" s="162"/>
      <c r="K32" s="162"/>
      <c r="L32" s="162"/>
      <c r="M32" s="162"/>
      <c r="N32" s="162"/>
      <c r="O32" s="162"/>
      <c r="P32" s="162"/>
      <c r="Q32" s="162"/>
      <c r="R32" s="162"/>
      <c r="S32" s="162"/>
      <c r="T32" s="162"/>
      <c r="U32" s="162" t="s">
        <v>171</v>
      </c>
      <c r="V32" s="162"/>
      <c r="W32" s="162"/>
      <c r="X32" s="162"/>
      <c r="Y32" s="162"/>
      <c r="Z32" s="162"/>
      <c r="AA32" s="162"/>
      <c r="AB32" s="162"/>
      <c r="AC32" s="162"/>
      <c r="AD32" s="162"/>
      <c r="AE32" s="162"/>
      <c r="AF32" s="162"/>
      <c r="AG32" s="162"/>
      <c r="AH32" s="162"/>
      <c r="AI32" s="162"/>
      <c r="AJ32" s="162"/>
      <c r="AK32" s="162"/>
      <c r="AL32" s="162"/>
      <c r="AM32" s="166" t="s">
        <v>172</v>
      </c>
      <c r="AN32" s="162"/>
      <c r="AO32" s="162"/>
      <c r="AP32" s="162"/>
      <c r="AQ32" s="162"/>
      <c r="AR32" s="162"/>
      <c r="AS32" s="166"/>
      <c r="AT32" s="166"/>
      <c r="AU32" s="166"/>
      <c r="AV32" s="166"/>
      <c r="AW32" s="166"/>
      <c r="AX32" s="166"/>
      <c r="AY32" s="166"/>
      <c r="AZ32" s="166"/>
      <c r="BA32" s="166"/>
      <c r="BB32" s="162"/>
      <c r="BC32" s="166"/>
      <c r="BD32" s="162"/>
      <c r="BE32" s="166" t="s">
        <v>173</v>
      </c>
      <c r="BF32" s="162"/>
      <c r="BG32" s="162"/>
      <c r="BH32" s="162"/>
      <c r="BI32" s="162"/>
      <c r="BJ32" s="166"/>
      <c r="BK32" s="166"/>
      <c r="BL32" s="166"/>
      <c r="BM32" s="166"/>
      <c r="BN32" s="166"/>
      <c r="BO32" s="166"/>
      <c r="BP32" s="166"/>
      <c r="BQ32" s="166"/>
      <c r="BR32" s="162"/>
      <c r="BS32" s="162"/>
      <c r="BT32" s="162"/>
      <c r="BU32" s="162"/>
      <c r="BV32" s="162"/>
      <c r="BW32" s="162" t="s">
        <v>174</v>
      </c>
      <c r="BX32" s="162"/>
      <c r="BY32" s="162"/>
      <c r="BZ32" s="162"/>
      <c r="CA32" s="162"/>
      <c r="CB32" s="166"/>
      <c r="CC32" s="166"/>
      <c r="CD32" s="166"/>
      <c r="CE32" s="166"/>
      <c r="CF32" s="166"/>
      <c r="CG32" s="166"/>
      <c r="CH32" s="166"/>
      <c r="CI32" s="166"/>
      <c r="CJ32" s="166"/>
      <c r="CK32" s="166"/>
      <c r="CL32" s="166"/>
      <c r="CM32" s="166"/>
      <c r="CN32" s="166"/>
      <c r="CO32" s="166" t="s">
        <v>175</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39" t="s">
        <v>176</v>
      </c>
      <c r="D33" s="439"/>
      <c r="E33" s="404" t="s">
        <v>177</v>
      </c>
      <c r="F33" s="404"/>
      <c r="G33" s="404"/>
      <c r="H33" s="404"/>
      <c r="I33" s="404"/>
      <c r="J33" s="404"/>
      <c r="K33" s="404"/>
      <c r="L33" s="404"/>
      <c r="M33" s="404"/>
      <c r="N33" s="404"/>
      <c r="O33" s="404"/>
      <c r="P33" s="404"/>
      <c r="Q33" s="404"/>
      <c r="R33" s="404"/>
      <c r="S33" s="404"/>
      <c r="T33" s="167"/>
      <c r="U33" s="439" t="s">
        <v>176</v>
      </c>
      <c r="V33" s="439"/>
      <c r="W33" s="404" t="s">
        <v>177</v>
      </c>
      <c r="X33" s="404"/>
      <c r="Y33" s="404"/>
      <c r="Z33" s="404"/>
      <c r="AA33" s="404"/>
      <c r="AB33" s="404"/>
      <c r="AC33" s="404"/>
      <c r="AD33" s="404"/>
      <c r="AE33" s="404"/>
      <c r="AF33" s="404"/>
      <c r="AG33" s="404"/>
      <c r="AH33" s="404"/>
      <c r="AI33" s="404"/>
      <c r="AJ33" s="404"/>
      <c r="AK33" s="404"/>
      <c r="AL33" s="167"/>
      <c r="AM33" s="439" t="s">
        <v>176</v>
      </c>
      <c r="AN33" s="439"/>
      <c r="AO33" s="404" t="s">
        <v>177</v>
      </c>
      <c r="AP33" s="404"/>
      <c r="AQ33" s="404"/>
      <c r="AR33" s="404"/>
      <c r="AS33" s="404"/>
      <c r="AT33" s="404"/>
      <c r="AU33" s="404"/>
      <c r="AV33" s="404"/>
      <c r="AW33" s="404"/>
      <c r="AX33" s="404"/>
      <c r="AY33" s="404"/>
      <c r="AZ33" s="404"/>
      <c r="BA33" s="404"/>
      <c r="BB33" s="404"/>
      <c r="BC33" s="404"/>
      <c r="BD33" s="168"/>
      <c r="BE33" s="404" t="s">
        <v>178</v>
      </c>
      <c r="BF33" s="404"/>
      <c r="BG33" s="404" t="s">
        <v>179</v>
      </c>
      <c r="BH33" s="404"/>
      <c r="BI33" s="404"/>
      <c r="BJ33" s="404"/>
      <c r="BK33" s="404"/>
      <c r="BL33" s="404"/>
      <c r="BM33" s="404"/>
      <c r="BN33" s="404"/>
      <c r="BO33" s="404"/>
      <c r="BP33" s="404"/>
      <c r="BQ33" s="404"/>
      <c r="BR33" s="404"/>
      <c r="BS33" s="404"/>
      <c r="BT33" s="404"/>
      <c r="BU33" s="404"/>
      <c r="BV33" s="168"/>
      <c r="BW33" s="439" t="s">
        <v>178</v>
      </c>
      <c r="BX33" s="439"/>
      <c r="BY33" s="404" t="s">
        <v>180</v>
      </c>
      <c r="BZ33" s="404"/>
      <c r="CA33" s="404"/>
      <c r="CB33" s="404"/>
      <c r="CC33" s="404"/>
      <c r="CD33" s="404"/>
      <c r="CE33" s="404"/>
      <c r="CF33" s="404"/>
      <c r="CG33" s="404"/>
      <c r="CH33" s="404"/>
      <c r="CI33" s="404"/>
      <c r="CJ33" s="404"/>
      <c r="CK33" s="404"/>
      <c r="CL33" s="404"/>
      <c r="CM33" s="404"/>
      <c r="CN33" s="167"/>
      <c r="CO33" s="439" t="s">
        <v>176</v>
      </c>
      <c r="CP33" s="439"/>
      <c r="CQ33" s="404" t="s">
        <v>181</v>
      </c>
      <c r="CR33" s="404"/>
      <c r="CS33" s="404"/>
      <c r="CT33" s="404"/>
      <c r="CU33" s="404"/>
      <c r="CV33" s="404"/>
      <c r="CW33" s="404"/>
      <c r="CX33" s="404"/>
      <c r="CY33" s="404"/>
      <c r="CZ33" s="404"/>
      <c r="DA33" s="404"/>
      <c r="DB33" s="404"/>
      <c r="DC33" s="404"/>
      <c r="DD33" s="404"/>
      <c r="DE33" s="404"/>
      <c r="DF33" s="167"/>
      <c r="DG33" s="404" t="s">
        <v>182</v>
      </c>
      <c r="DH33" s="404"/>
      <c r="DI33" s="169"/>
      <c r="DJ33" s="137"/>
      <c r="DK33" s="137"/>
      <c r="DL33" s="137"/>
      <c r="DM33" s="137"/>
      <c r="DN33" s="137"/>
      <c r="DO33" s="137"/>
    </row>
    <row r="34" spans="1:119" ht="32.25" customHeight="1" x14ac:dyDescent="0.15">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3</v>
      </c>
      <c r="V34" s="596"/>
      <c r="W34" s="597" t="str">
        <f>IF('各会計、関係団体の財政状況及び健全化判断比率'!B28="","",'各会計、関係団体の財政状況及び健全化判断比率'!B28)</f>
        <v>国民健康保険事業特別会計</v>
      </c>
      <c r="X34" s="597"/>
      <c r="Y34" s="597"/>
      <c r="Z34" s="597"/>
      <c r="AA34" s="597"/>
      <c r="AB34" s="597"/>
      <c r="AC34" s="597"/>
      <c r="AD34" s="597"/>
      <c r="AE34" s="597"/>
      <c r="AF34" s="597"/>
      <c r="AG34" s="597"/>
      <c r="AH34" s="597"/>
      <c r="AI34" s="597"/>
      <c r="AJ34" s="597"/>
      <c r="AK34" s="597"/>
      <c r="AL34" s="165"/>
      <c r="AM34" s="596">
        <f>IF(AO34="","",MAX(C34:D43,U34:V43)+1)</f>
        <v>6</v>
      </c>
      <c r="AN34" s="596"/>
      <c r="AO34" s="597" t="str">
        <f>IF('各会計、関係団体の財政状況及び健全化判断比率'!B31="","",'各会計、関係団体の財政状況及び健全化判断比率'!B31)</f>
        <v>病院事業会計</v>
      </c>
      <c r="AP34" s="597"/>
      <c r="AQ34" s="597"/>
      <c r="AR34" s="597"/>
      <c r="AS34" s="597"/>
      <c r="AT34" s="597"/>
      <c r="AU34" s="597"/>
      <c r="AV34" s="597"/>
      <c r="AW34" s="597"/>
      <c r="AX34" s="597"/>
      <c r="AY34" s="597"/>
      <c r="AZ34" s="597"/>
      <c r="BA34" s="597"/>
      <c r="BB34" s="597"/>
      <c r="BC34" s="597"/>
      <c r="BD34" s="165"/>
      <c r="BE34" s="596">
        <f>IF(BG34="","",MAX(C34:D43,U34:V43,AM34:AN43)+1)</f>
        <v>7</v>
      </c>
      <c r="BF34" s="596"/>
      <c r="BG34" s="597" t="str">
        <f>IF('各会計、関係団体の財政状況及び健全化判断比率'!B32="","",'各会計、関係団体の財政状況及び健全化判断比率'!B32)</f>
        <v>下水道事業特別会計</v>
      </c>
      <c r="BH34" s="597"/>
      <c r="BI34" s="597"/>
      <c r="BJ34" s="597"/>
      <c r="BK34" s="597"/>
      <c r="BL34" s="597"/>
      <c r="BM34" s="597"/>
      <c r="BN34" s="597"/>
      <c r="BO34" s="597"/>
      <c r="BP34" s="597"/>
      <c r="BQ34" s="597"/>
      <c r="BR34" s="597"/>
      <c r="BS34" s="597"/>
      <c r="BT34" s="597"/>
      <c r="BU34" s="597"/>
      <c r="BV34" s="165"/>
      <c r="BW34" s="596">
        <f>IF(BY34="","",MAX(C34:D43,U34:V43,AM34:AN43,BE34:BF43)+1)</f>
        <v>8</v>
      </c>
      <c r="BX34" s="596"/>
      <c r="BY34" s="597" t="str">
        <f>IF('各会計、関係団体の財政状況及び健全化判断比率'!B68="","",'各会計、関係団体の財政状況及び健全化判断比率'!B68)</f>
        <v>広域大和斎場組合</v>
      </c>
      <c r="BZ34" s="597"/>
      <c r="CA34" s="597"/>
      <c r="CB34" s="597"/>
      <c r="CC34" s="597"/>
      <c r="CD34" s="597"/>
      <c r="CE34" s="597"/>
      <c r="CF34" s="597"/>
      <c r="CG34" s="597"/>
      <c r="CH34" s="597"/>
      <c r="CI34" s="597"/>
      <c r="CJ34" s="597"/>
      <c r="CK34" s="597"/>
      <c r="CL34" s="597"/>
      <c r="CM34" s="597"/>
      <c r="CN34" s="165"/>
      <c r="CO34" s="596">
        <f>IF(CQ34="","",MAX(C34:D43,U34:V43,AM34:AN43,BE34:BF43,BW34:BX43)+1)</f>
        <v>11</v>
      </c>
      <c r="CP34" s="596"/>
      <c r="CQ34" s="597" t="str">
        <f>IF('各会計、関係団体の財政状況及び健全化判断比率'!BS7="","",'各会計、関係団体の財政状況及び健全化判断比率'!BS7)</f>
        <v>大和市土地開発公社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v>
      </c>
      <c r="DH34" s="598"/>
      <c r="DI34" s="169"/>
      <c r="DJ34" s="137"/>
      <c r="DK34" s="137"/>
      <c r="DL34" s="137"/>
      <c r="DM34" s="137"/>
      <c r="DN34" s="137"/>
      <c r="DO34" s="137"/>
    </row>
    <row r="35" spans="1:119" ht="32.25" customHeight="1" x14ac:dyDescent="0.15">
      <c r="A35" s="138"/>
      <c r="B35" s="164"/>
      <c r="C35" s="596">
        <f>IF(E35="","",C34+1)</f>
        <v>2</v>
      </c>
      <c r="D35" s="596"/>
      <c r="E35" s="597" t="str">
        <f>IF('各会計、関係団体の財政状況及び健全化判断比率'!B8="","",'各会計、関係団体の財政状況及び健全化判断比率'!B8)</f>
        <v>渋谷土地区画整理事業特別会計</v>
      </c>
      <c r="F35" s="597"/>
      <c r="G35" s="597"/>
      <c r="H35" s="597"/>
      <c r="I35" s="597"/>
      <c r="J35" s="597"/>
      <c r="K35" s="597"/>
      <c r="L35" s="597"/>
      <c r="M35" s="597"/>
      <c r="N35" s="597"/>
      <c r="O35" s="597"/>
      <c r="P35" s="597"/>
      <c r="Q35" s="597"/>
      <c r="R35" s="597"/>
      <c r="S35" s="597"/>
      <c r="T35" s="165"/>
      <c r="U35" s="596">
        <f>IF(W35="","",U34+1)</f>
        <v>4</v>
      </c>
      <c r="V35" s="596"/>
      <c r="W35" s="597" t="str">
        <f>IF('各会計、関係団体の財政状況及び健全化判断比率'!B29="","",'各会計、関係団体の財政状況及び健全化判断比率'!B29)</f>
        <v>介護保険事業特別会計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t="str">
        <f t="shared" ref="BE35:BE43" si="1">IF(BG35="","",BE34+1)</f>
        <v/>
      </c>
      <c r="BF35" s="596"/>
      <c r="BG35" s="597"/>
      <c r="BH35" s="597"/>
      <c r="BI35" s="597"/>
      <c r="BJ35" s="597"/>
      <c r="BK35" s="597"/>
      <c r="BL35" s="597"/>
      <c r="BM35" s="597"/>
      <c r="BN35" s="597"/>
      <c r="BO35" s="597"/>
      <c r="BP35" s="597"/>
      <c r="BQ35" s="597"/>
      <c r="BR35" s="597"/>
      <c r="BS35" s="597"/>
      <c r="BT35" s="597"/>
      <c r="BU35" s="597"/>
      <c r="BV35" s="165"/>
      <c r="BW35" s="596">
        <f t="shared" ref="BW35:BW43" si="2">IF(BY35="","",BW34+1)</f>
        <v>9</v>
      </c>
      <c r="BX35" s="596"/>
      <c r="BY35" s="597" t="str">
        <f>IF('各会計、関係団体の財政状況及び健全化判断比率'!B69="","",'各会計、関係団体の財政状況及び健全化判断比率'!B69)</f>
        <v>神奈川県後期高齢者医療広域連合（一般会計）</v>
      </c>
      <c r="BZ35" s="597"/>
      <c r="CA35" s="597"/>
      <c r="CB35" s="597"/>
      <c r="CC35" s="597"/>
      <c r="CD35" s="597"/>
      <c r="CE35" s="597"/>
      <c r="CF35" s="597"/>
      <c r="CG35" s="597"/>
      <c r="CH35" s="597"/>
      <c r="CI35" s="597"/>
      <c r="CJ35" s="597"/>
      <c r="CK35" s="597"/>
      <c r="CL35" s="597"/>
      <c r="CM35" s="597"/>
      <c r="CN35" s="165"/>
      <c r="CO35" s="596">
        <f t="shared" ref="CO35:CO43" si="3">IF(CQ35="","",CO34+1)</f>
        <v>12</v>
      </c>
      <c r="CP35" s="596"/>
      <c r="CQ35" s="597" t="str">
        <f>IF('各会計、関係団体の財政状況及び健全化判断比率'!BS8="","",'各会計、関係団体の財政状況及び健全化判断比率'!BS8)</f>
        <v>（公財）大和市スポーツ・よか・みどり財団</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x14ac:dyDescent="0.15">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5</v>
      </c>
      <c r="V36" s="596"/>
      <c r="W36" s="597" t="str">
        <f>IF('各会計、関係団体の財政状況及び健全化判断比率'!B30="","",'各会計、関係団体の財政状況及び健全化判断比率'!B30)</f>
        <v>後期高齢者医療事業特別会計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10</v>
      </c>
      <c r="BX36" s="596"/>
      <c r="BY36" s="597" t="str">
        <f>IF('各会計、関係団体の財政状況及び健全化判断比率'!B70="","",'各会計、関係団体の財政状況及び健全化判断比率'!B70)</f>
        <v>神奈川県後期高齢者医療広域連合（特別会計）</v>
      </c>
      <c r="BZ36" s="597"/>
      <c r="CA36" s="597"/>
      <c r="CB36" s="597"/>
      <c r="CC36" s="597"/>
      <c r="CD36" s="597"/>
      <c r="CE36" s="597"/>
      <c r="CF36" s="597"/>
      <c r="CG36" s="597"/>
      <c r="CH36" s="597"/>
      <c r="CI36" s="597"/>
      <c r="CJ36" s="597"/>
      <c r="CK36" s="597"/>
      <c r="CL36" s="597"/>
      <c r="CM36" s="597"/>
      <c r="CN36" s="165"/>
      <c r="CO36" s="596">
        <f t="shared" si="3"/>
        <v>13</v>
      </c>
      <c r="CP36" s="596"/>
      <c r="CQ36" s="597" t="str">
        <f>IF('各会計、関係団体の財政状況及び健全化判断比率'!BS9="","",'各会計、関係団体の財政状況及び健全化判断比率'!BS9)</f>
        <v>（公財）大和市国際化協会</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x14ac:dyDescent="0.15">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t="str">
        <f t="shared" si="2"/>
        <v/>
      </c>
      <c r="BX37" s="596"/>
      <c r="BY37" s="597" t="str">
        <f>IF('各会計、関係団体の財政状況及び健全化判断比率'!B71="","",'各会計、関係団体の財政状況及び健全化判断比率'!B71)</f>
        <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x14ac:dyDescent="0.15">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t="str">
        <f t="shared" si="2"/>
        <v/>
      </c>
      <c r="BX38" s="596"/>
      <c r="BY38" s="597" t="str">
        <f>IF('各会計、関係団体の財政状況及び健全化判断比率'!B72="","",'各会計、関係団体の財政状況及び健全化判断比率'!B72)</f>
        <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x14ac:dyDescent="0.15">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t="str">
        <f t="shared" si="2"/>
        <v/>
      </c>
      <c r="BX39" s="596"/>
      <c r="BY39" s="597" t="str">
        <f>IF('各会計、関係団体の財政状況及び健全化判断比率'!B73="","",'各会計、関係団体の財政状況及び健全化判断比率'!B73)</f>
        <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x14ac:dyDescent="0.15">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t="str">
        <f t="shared" si="2"/>
        <v/>
      </c>
      <c r="BX40" s="596"/>
      <c r="BY40" s="597" t="str">
        <f>IF('各会計、関係団体の財政状況及び健全化判断比率'!B74="","",'各会計、関係団体の財政状況及び健全化判断比率'!B74)</f>
        <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x14ac:dyDescent="0.15">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t="str">
        <f t="shared" si="2"/>
        <v/>
      </c>
      <c r="BX41" s="596"/>
      <c r="BY41" s="597" t="str">
        <f>IF('各会計、関係団体の財政状況及び健全化判断比率'!B75="","",'各会計、関係団体の財政状況及び健全化判断比率'!B75)</f>
        <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x14ac:dyDescent="0.15">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t="str">
        <f t="shared" si="2"/>
        <v/>
      </c>
      <c r="BX42" s="596"/>
      <c r="BY42" s="597" t="str">
        <f>IF('各会計、関係団体の財政状況及び健全化判断比率'!B76="","",'各会計、関係団体の財政状況及び健全化判断比率'!B76)</f>
        <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x14ac:dyDescent="0.15">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t="str">
        <f t="shared" si="2"/>
        <v/>
      </c>
      <c r="BX43" s="596"/>
      <c r="BY43" s="597" t="str">
        <f>IF('各会計、関係団体の財政状況及び健全化判断比率'!B77="","",'各会計、関係団体の財政状況及び健全化判断比率'!B77)</f>
        <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183</v>
      </c>
      <c r="C46" s="137"/>
      <c r="D46" s="137"/>
      <c r="E46" s="137" t="s">
        <v>184</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185</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186</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187</v>
      </c>
    </row>
    <row r="50" spans="5:5" x14ac:dyDescent="0.15">
      <c r="E50" s="139" t="s">
        <v>188</v>
      </c>
    </row>
    <row r="51" spans="5:5" x14ac:dyDescent="0.15">
      <c r="E51" s="139" t="s">
        <v>189</v>
      </c>
    </row>
    <row r="52" spans="5:5" x14ac:dyDescent="0.15">
      <c r="E52" s="139" t="s">
        <v>190</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81" t="s">
        <v>534</v>
      </c>
      <c r="D34" s="1181"/>
      <c r="E34" s="1182"/>
      <c r="F34" s="32">
        <v>6.4</v>
      </c>
      <c r="G34" s="33">
        <v>4.8600000000000003</v>
      </c>
      <c r="H34" s="33">
        <v>4.75</v>
      </c>
      <c r="I34" s="33">
        <v>7.79</v>
      </c>
      <c r="J34" s="34">
        <v>7.05</v>
      </c>
      <c r="K34" s="22"/>
      <c r="L34" s="22"/>
      <c r="M34" s="22"/>
      <c r="N34" s="22"/>
      <c r="O34" s="22"/>
      <c r="P34" s="22"/>
    </row>
    <row r="35" spans="1:16" ht="39" customHeight="1" x14ac:dyDescent="0.15">
      <c r="A35" s="22"/>
      <c r="B35" s="35"/>
      <c r="C35" s="1175" t="s">
        <v>535</v>
      </c>
      <c r="D35" s="1176"/>
      <c r="E35" s="1177"/>
      <c r="F35" s="36">
        <v>4.92</v>
      </c>
      <c r="G35" s="37">
        <v>6.53</v>
      </c>
      <c r="H35" s="37">
        <v>6.86</v>
      </c>
      <c r="I35" s="37">
        <v>7.63</v>
      </c>
      <c r="J35" s="38">
        <v>7.04</v>
      </c>
      <c r="K35" s="22"/>
      <c r="L35" s="22"/>
      <c r="M35" s="22"/>
      <c r="N35" s="22"/>
      <c r="O35" s="22"/>
      <c r="P35" s="22"/>
    </row>
    <row r="36" spans="1:16" ht="39" customHeight="1" x14ac:dyDescent="0.15">
      <c r="A36" s="22"/>
      <c r="B36" s="35"/>
      <c r="C36" s="1175" t="s">
        <v>536</v>
      </c>
      <c r="D36" s="1176"/>
      <c r="E36" s="1177"/>
      <c r="F36" s="36">
        <v>2.23</v>
      </c>
      <c r="G36" s="37">
        <v>2.02</v>
      </c>
      <c r="H36" s="37">
        <v>1.98</v>
      </c>
      <c r="I36" s="37">
        <v>1.24</v>
      </c>
      <c r="J36" s="38">
        <v>1.73</v>
      </c>
      <c r="K36" s="22"/>
      <c r="L36" s="22"/>
      <c r="M36" s="22"/>
      <c r="N36" s="22"/>
      <c r="O36" s="22"/>
      <c r="P36" s="22"/>
    </row>
    <row r="37" spans="1:16" ht="39" customHeight="1" x14ac:dyDescent="0.15">
      <c r="A37" s="22"/>
      <c r="B37" s="35"/>
      <c r="C37" s="1175" t="s">
        <v>537</v>
      </c>
      <c r="D37" s="1176"/>
      <c r="E37" s="1177"/>
      <c r="F37" s="36">
        <v>0.1</v>
      </c>
      <c r="G37" s="37">
        <v>0.17</v>
      </c>
      <c r="H37" s="37">
        <v>0.38</v>
      </c>
      <c r="I37" s="37">
        <v>0.36</v>
      </c>
      <c r="J37" s="38">
        <v>0.4</v>
      </c>
      <c r="K37" s="22"/>
      <c r="L37" s="22"/>
      <c r="M37" s="22"/>
      <c r="N37" s="22"/>
      <c r="O37" s="22"/>
      <c r="P37" s="22"/>
    </row>
    <row r="38" spans="1:16" ht="39" customHeight="1" x14ac:dyDescent="0.15">
      <c r="A38" s="22"/>
      <c r="B38" s="35"/>
      <c r="C38" s="1175" t="s">
        <v>538</v>
      </c>
      <c r="D38" s="1176"/>
      <c r="E38" s="1177"/>
      <c r="F38" s="36">
        <v>0.11</v>
      </c>
      <c r="G38" s="37">
        <v>0.32</v>
      </c>
      <c r="H38" s="37">
        <v>0.43</v>
      </c>
      <c r="I38" s="37">
        <v>0.54</v>
      </c>
      <c r="J38" s="38">
        <v>0.28999999999999998</v>
      </c>
      <c r="K38" s="22"/>
      <c r="L38" s="22"/>
      <c r="M38" s="22"/>
      <c r="N38" s="22"/>
      <c r="O38" s="22"/>
      <c r="P38" s="22"/>
    </row>
    <row r="39" spans="1:16" ht="39" customHeight="1" x14ac:dyDescent="0.15">
      <c r="A39" s="22"/>
      <c r="B39" s="35"/>
      <c r="C39" s="1175" t="s">
        <v>539</v>
      </c>
      <c r="D39" s="1176"/>
      <c r="E39" s="1177"/>
      <c r="F39" s="36">
        <v>0.44</v>
      </c>
      <c r="G39" s="37">
        <v>0.37</v>
      </c>
      <c r="H39" s="37">
        <v>0.47</v>
      </c>
      <c r="I39" s="37">
        <v>0.27</v>
      </c>
      <c r="J39" s="38">
        <v>0.2</v>
      </c>
      <c r="K39" s="22"/>
      <c r="L39" s="22"/>
      <c r="M39" s="22"/>
      <c r="N39" s="22"/>
      <c r="O39" s="22"/>
      <c r="P39" s="22"/>
    </row>
    <row r="40" spans="1:16" ht="39" customHeight="1" x14ac:dyDescent="0.15">
      <c r="A40" s="22"/>
      <c r="B40" s="35"/>
      <c r="C40" s="1175" t="s">
        <v>540</v>
      </c>
      <c r="D40" s="1176"/>
      <c r="E40" s="1177"/>
      <c r="F40" s="36">
        <v>0.09</v>
      </c>
      <c r="G40" s="37">
        <v>0.12</v>
      </c>
      <c r="H40" s="37">
        <v>0.13</v>
      </c>
      <c r="I40" s="37">
        <v>0.16</v>
      </c>
      <c r="J40" s="38">
        <v>0.18</v>
      </c>
      <c r="K40" s="22"/>
      <c r="L40" s="22"/>
      <c r="M40" s="22"/>
      <c r="N40" s="22"/>
      <c r="O40" s="22"/>
      <c r="P40" s="22"/>
    </row>
    <row r="41" spans="1:16" ht="39" customHeight="1" x14ac:dyDescent="0.15">
      <c r="A41" s="22"/>
      <c r="B41" s="35"/>
      <c r="C41" s="1175"/>
      <c r="D41" s="1176"/>
      <c r="E41" s="1177"/>
      <c r="F41" s="36"/>
      <c r="G41" s="37"/>
      <c r="H41" s="37"/>
      <c r="I41" s="37"/>
      <c r="J41" s="38"/>
      <c r="K41" s="22"/>
      <c r="L41" s="22"/>
      <c r="M41" s="22"/>
      <c r="N41" s="22"/>
      <c r="O41" s="22"/>
      <c r="P41" s="22"/>
    </row>
    <row r="42" spans="1:16" ht="39" customHeight="1" x14ac:dyDescent="0.15">
      <c r="A42" s="22"/>
      <c r="B42" s="39"/>
      <c r="C42" s="1175" t="s">
        <v>541</v>
      </c>
      <c r="D42" s="1176"/>
      <c r="E42" s="1177"/>
      <c r="F42" s="36" t="s">
        <v>486</v>
      </c>
      <c r="G42" s="37" t="s">
        <v>486</v>
      </c>
      <c r="H42" s="37" t="s">
        <v>486</v>
      </c>
      <c r="I42" s="37" t="s">
        <v>486</v>
      </c>
      <c r="J42" s="38" t="s">
        <v>486</v>
      </c>
      <c r="K42" s="22"/>
      <c r="L42" s="22"/>
      <c r="M42" s="22"/>
      <c r="N42" s="22"/>
      <c r="O42" s="22"/>
      <c r="P42" s="22"/>
    </row>
    <row r="43" spans="1:16" ht="39" customHeight="1" thickBot="1" x14ac:dyDescent="0.2">
      <c r="A43" s="22"/>
      <c r="B43" s="40"/>
      <c r="C43" s="1178" t="s">
        <v>542</v>
      </c>
      <c r="D43" s="1179"/>
      <c r="E43" s="1180"/>
      <c r="F43" s="41" t="s">
        <v>486</v>
      </c>
      <c r="G43" s="42" t="s">
        <v>486</v>
      </c>
      <c r="H43" s="42" t="s">
        <v>486</v>
      </c>
      <c r="I43" s="42" t="s">
        <v>486</v>
      </c>
      <c r="J43" s="43" t="s">
        <v>486</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91" t="s">
        <v>10</v>
      </c>
      <c r="C45" s="1192"/>
      <c r="D45" s="58"/>
      <c r="E45" s="1197" t="s">
        <v>11</v>
      </c>
      <c r="F45" s="1197"/>
      <c r="G45" s="1197"/>
      <c r="H45" s="1197"/>
      <c r="I45" s="1197"/>
      <c r="J45" s="1198"/>
      <c r="K45" s="59">
        <v>4505</v>
      </c>
      <c r="L45" s="60">
        <v>4584</v>
      </c>
      <c r="M45" s="60">
        <v>4651</v>
      </c>
      <c r="N45" s="60">
        <v>4506</v>
      </c>
      <c r="O45" s="61">
        <v>4197</v>
      </c>
      <c r="P45" s="48"/>
      <c r="Q45" s="48"/>
      <c r="R45" s="48"/>
      <c r="S45" s="48"/>
      <c r="T45" s="48"/>
      <c r="U45" s="48"/>
    </row>
    <row r="46" spans="1:21" ht="30.75" customHeight="1" x14ac:dyDescent="0.15">
      <c r="A46" s="48"/>
      <c r="B46" s="1193"/>
      <c r="C46" s="1194"/>
      <c r="D46" s="62"/>
      <c r="E46" s="1185" t="s">
        <v>12</v>
      </c>
      <c r="F46" s="1185"/>
      <c r="G46" s="1185"/>
      <c r="H46" s="1185"/>
      <c r="I46" s="1185"/>
      <c r="J46" s="1186"/>
      <c r="K46" s="63" t="s">
        <v>486</v>
      </c>
      <c r="L46" s="64" t="s">
        <v>486</v>
      </c>
      <c r="M46" s="64" t="s">
        <v>486</v>
      </c>
      <c r="N46" s="64" t="s">
        <v>486</v>
      </c>
      <c r="O46" s="65" t="s">
        <v>486</v>
      </c>
      <c r="P46" s="48"/>
      <c r="Q46" s="48"/>
      <c r="R46" s="48"/>
      <c r="S46" s="48"/>
      <c r="T46" s="48"/>
      <c r="U46" s="48"/>
    </row>
    <row r="47" spans="1:21" ht="30.75" customHeight="1" x14ac:dyDescent="0.15">
      <c r="A47" s="48"/>
      <c r="B47" s="1193"/>
      <c r="C47" s="1194"/>
      <c r="D47" s="62"/>
      <c r="E47" s="1185" t="s">
        <v>13</v>
      </c>
      <c r="F47" s="1185"/>
      <c r="G47" s="1185"/>
      <c r="H47" s="1185"/>
      <c r="I47" s="1185"/>
      <c r="J47" s="1186"/>
      <c r="K47" s="63">
        <v>50</v>
      </c>
      <c r="L47" s="64">
        <v>49</v>
      </c>
      <c r="M47" s="64">
        <v>47</v>
      </c>
      <c r="N47" s="64">
        <v>49</v>
      </c>
      <c r="O47" s="65">
        <v>53</v>
      </c>
      <c r="P47" s="48"/>
      <c r="Q47" s="48"/>
      <c r="R47" s="48"/>
      <c r="S47" s="48"/>
      <c r="T47" s="48"/>
      <c r="U47" s="48"/>
    </row>
    <row r="48" spans="1:21" ht="30.75" customHeight="1" x14ac:dyDescent="0.15">
      <c r="A48" s="48"/>
      <c r="B48" s="1193"/>
      <c r="C48" s="1194"/>
      <c r="D48" s="62"/>
      <c r="E48" s="1185" t="s">
        <v>14</v>
      </c>
      <c r="F48" s="1185"/>
      <c r="G48" s="1185"/>
      <c r="H48" s="1185"/>
      <c r="I48" s="1185"/>
      <c r="J48" s="1186"/>
      <c r="K48" s="63">
        <v>2402</v>
      </c>
      <c r="L48" s="64">
        <v>2099</v>
      </c>
      <c r="M48" s="64">
        <v>1986</v>
      </c>
      <c r="N48" s="64">
        <v>2006</v>
      </c>
      <c r="O48" s="65">
        <v>2006</v>
      </c>
      <c r="P48" s="48"/>
      <c r="Q48" s="48"/>
      <c r="R48" s="48"/>
      <c r="S48" s="48"/>
      <c r="T48" s="48"/>
      <c r="U48" s="48"/>
    </row>
    <row r="49" spans="1:21" ht="30.75" customHeight="1" x14ac:dyDescent="0.15">
      <c r="A49" s="48"/>
      <c r="B49" s="1193"/>
      <c r="C49" s="1194"/>
      <c r="D49" s="62"/>
      <c r="E49" s="1185" t="s">
        <v>15</v>
      </c>
      <c r="F49" s="1185"/>
      <c r="G49" s="1185"/>
      <c r="H49" s="1185"/>
      <c r="I49" s="1185"/>
      <c r="J49" s="1186"/>
      <c r="K49" s="63">
        <v>7</v>
      </c>
      <c r="L49" s="64">
        <v>7</v>
      </c>
      <c r="M49" s="64">
        <v>7</v>
      </c>
      <c r="N49" s="64">
        <v>4</v>
      </c>
      <c r="O49" s="65" t="s">
        <v>486</v>
      </c>
      <c r="P49" s="48"/>
      <c r="Q49" s="48"/>
      <c r="R49" s="48"/>
      <c r="S49" s="48"/>
      <c r="T49" s="48"/>
      <c r="U49" s="48"/>
    </row>
    <row r="50" spans="1:21" ht="30.75" customHeight="1" x14ac:dyDescent="0.15">
      <c r="A50" s="48"/>
      <c r="B50" s="1193"/>
      <c r="C50" s="1194"/>
      <c r="D50" s="62"/>
      <c r="E50" s="1185" t="s">
        <v>16</v>
      </c>
      <c r="F50" s="1185"/>
      <c r="G50" s="1185"/>
      <c r="H50" s="1185"/>
      <c r="I50" s="1185"/>
      <c r="J50" s="1186"/>
      <c r="K50" s="63">
        <v>446</v>
      </c>
      <c r="L50" s="64">
        <v>382</v>
      </c>
      <c r="M50" s="64">
        <v>417</v>
      </c>
      <c r="N50" s="64">
        <v>71</v>
      </c>
      <c r="O50" s="65">
        <v>73</v>
      </c>
      <c r="P50" s="48"/>
      <c r="Q50" s="48"/>
      <c r="R50" s="48"/>
      <c r="S50" s="48"/>
      <c r="T50" s="48"/>
      <c r="U50" s="48"/>
    </row>
    <row r="51" spans="1:21" ht="30.75" customHeight="1" x14ac:dyDescent="0.15">
      <c r="A51" s="48"/>
      <c r="B51" s="1195"/>
      <c r="C51" s="1196"/>
      <c r="D51" s="66"/>
      <c r="E51" s="1185" t="s">
        <v>17</v>
      </c>
      <c r="F51" s="1185"/>
      <c r="G51" s="1185"/>
      <c r="H51" s="1185"/>
      <c r="I51" s="1185"/>
      <c r="J51" s="1186"/>
      <c r="K51" s="63" t="s">
        <v>486</v>
      </c>
      <c r="L51" s="64" t="s">
        <v>486</v>
      </c>
      <c r="M51" s="64" t="s">
        <v>486</v>
      </c>
      <c r="N51" s="64" t="s">
        <v>486</v>
      </c>
      <c r="O51" s="65" t="s">
        <v>486</v>
      </c>
      <c r="P51" s="48"/>
      <c r="Q51" s="48"/>
      <c r="R51" s="48"/>
      <c r="S51" s="48"/>
      <c r="T51" s="48"/>
      <c r="U51" s="48"/>
    </row>
    <row r="52" spans="1:21" ht="30.75" customHeight="1" x14ac:dyDescent="0.15">
      <c r="A52" s="48"/>
      <c r="B52" s="1183" t="s">
        <v>18</v>
      </c>
      <c r="C52" s="1184"/>
      <c r="D52" s="66"/>
      <c r="E52" s="1185" t="s">
        <v>19</v>
      </c>
      <c r="F52" s="1185"/>
      <c r="G52" s="1185"/>
      <c r="H52" s="1185"/>
      <c r="I52" s="1185"/>
      <c r="J52" s="1186"/>
      <c r="K52" s="63">
        <v>6183</v>
      </c>
      <c r="L52" s="64">
        <v>6039</v>
      </c>
      <c r="M52" s="64">
        <v>6254</v>
      </c>
      <c r="N52" s="64">
        <v>6408</v>
      </c>
      <c r="O52" s="65">
        <v>5956</v>
      </c>
      <c r="P52" s="48"/>
      <c r="Q52" s="48"/>
      <c r="R52" s="48"/>
      <c r="S52" s="48"/>
      <c r="T52" s="48"/>
      <c r="U52" s="48"/>
    </row>
    <row r="53" spans="1:21" ht="30.75" customHeight="1" thickBot="1" x14ac:dyDescent="0.2">
      <c r="A53" s="48"/>
      <c r="B53" s="1187" t="s">
        <v>20</v>
      </c>
      <c r="C53" s="1188"/>
      <c r="D53" s="67"/>
      <c r="E53" s="1189" t="s">
        <v>21</v>
      </c>
      <c r="F53" s="1189"/>
      <c r="G53" s="1189"/>
      <c r="H53" s="1189"/>
      <c r="I53" s="1189"/>
      <c r="J53" s="1190"/>
      <c r="K53" s="68">
        <v>1227</v>
      </c>
      <c r="L53" s="69">
        <v>1082</v>
      </c>
      <c r="M53" s="69">
        <v>854</v>
      </c>
      <c r="N53" s="69">
        <v>228</v>
      </c>
      <c r="O53" s="70">
        <v>373</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525</v>
      </c>
      <c r="J40" s="79" t="s">
        <v>526</v>
      </c>
      <c r="K40" s="79" t="s">
        <v>527</v>
      </c>
      <c r="L40" s="79" t="s">
        <v>528</v>
      </c>
      <c r="M40" s="80" t="s">
        <v>529</v>
      </c>
    </row>
    <row r="41" spans="2:13" ht="27.75" customHeight="1" x14ac:dyDescent="0.15">
      <c r="B41" s="1199" t="s">
        <v>23</v>
      </c>
      <c r="C41" s="1200"/>
      <c r="D41" s="81"/>
      <c r="E41" s="1205" t="s">
        <v>24</v>
      </c>
      <c r="F41" s="1205"/>
      <c r="G41" s="1205"/>
      <c r="H41" s="1206"/>
      <c r="I41" s="82">
        <v>46171</v>
      </c>
      <c r="J41" s="83">
        <v>44415</v>
      </c>
      <c r="K41" s="83">
        <v>44126</v>
      </c>
      <c r="L41" s="83">
        <v>47814</v>
      </c>
      <c r="M41" s="84">
        <v>52187</v>
      </c>
    </row>
    <row r="42" spans="2:13" ht="27.75" customHeight="1" x14ac:dyDescent="0.15">
      <c r="B42" s="1201"/>
      <c r="C42" s="1202"/>
      <c r="D42" s="85"/>
      <c r="E42" s="1207" t="s">
        <v>25</v>
      </c>
      <c r="F42" s="1207"/>
      <c r="G42" s="1207"/>
      <c r="H42" s="1208"/>
      <c r="I42" s="86">
        <v>2751</v>
      </c>
      <c r="J42" s="87">
        <v>2005</v>
      </c>
      <c r="K42" s="87">
        <v>1945</v>
      </c>
      <c r="L42" s="87">
        <v>1436</v>
      </c>
      <c r="M42" s="88">
        <v>1402</v>
      </c>
    </row>
    <row r="43" spans="2:13" ht="27.75" customHeight="1" x14ac:dyDescent="0.15">
      <c r="B43" s="1201"/>
      <c r="C43" s="1202"/>
      <c r="D43" s="85"/>
      <c r="E43" s="1207" t="s">
        <v>26</v>
      </c>
      <c r="F43" s="1207"/>
      <c r="G43" s="1207"/>
      <c r="H43" s="1208"/>
      <c r="I43" s="86">
        <v>25382</v>
      </c>
      <c r="J43" s="87">
        <v>23369</v>
      </c>
      <c r="K43" s="87">
        <v>21865</v>
      </c>
      <c r="L43" s="87">
        <v>20025</v>
      </c>
      <c r="M43" s="88">
        <v>18960</v>
      </c>
    </row>
    <row r="44" spans="2:13" ht="27.75" customHeight="1" x14ac:dyDescent="0.15">
      <c r="B44" s="1201"/>
      <c r="C44" s="1202"/>
      <c r="D44" s="85"/>
      <c r="E44" s="1207" t="s">
        <v>27</v>
      </c>
      <c r="F44" s="1207"/>
      <c r="G44" s="1207"/>
      <c r="H44" s="1208"/>
      <c r="I44" s="86">
        <v>17</v>
      </c>
      <c r="J44" s="87">
        <v>10</v>
      </c>
      <c r="K44" s="87">
        <v>4</v>
      </c>
      <c r="L44" s="87" t="s">
        <v>486</v>
      </c>
      <c r="M44" s="88" t="s">
        <v>486</v>
      </c>
    </row>
    <row r="45" spans="2:13" ht="27.75" customHeight="1" x14ac:dyDescent="0.15">
      <c r="B45" s="1201"/>
      <c r="C45" s="1202"/>
      <c r="D45" s="85"/>
      <c r="E45" s="1207" t="s">
        <v>28</v>
      </c>
      <c r="F45" s="1207"/>
      <c r="G45" s="1207"/>
      <c r="H45" s="1208"/>
      <c r="I45" s="86">
        <v>12290</v>
      </c>
      <c r="J45" s="87">
        <v>11937</v>
      </c>
      <c r="K45" s="87">
        <v>11448</v>
      </c>
      <c r="L45" s="87">
        <v>9986</v>
      </c>
      <c r="M45" s="88">
        <v>9015</v>
      </c>
    </row>
    <row r="46" spans="2:13" ht="27.75" customHeight="1" x14ac:dyDescent="0.15">
      <c r="B46" s="1201"/>
      <c r="C46" s="1202"/>
      <c r="D46" s="85"/>
      <c r="E46" s="1207" t="s">
        <v>29</v>
      </c>
      <c r="F46" s="1207"/>
      <c r="G46" s="1207"/>
      <c r="H46" s="1208"/>
      <c r="I46" s="86">
        <v>65</v>
      </c>
      <c r="J46" s="87">
        <v>34</v>
      </c>
      <c r="K46" s="87" t="s">
        <v>486</v>
      </c>
      <c r="L46" s="87" t="s">
        <v>486</v>
      </c>
      <c r="M46" s="88" t="s">
        <v>486</v>
      </c>
    </row>
    <row r="47" spans="2:13" ht="27.75" customHeight="1" x14ac:dyDescent="0.15">
      <c r="B47" s="1201"/>
      <c r="C47" s="1202"/>
      <c r="D47" s="85"/>
      <c r="E47" s="1207" t="s">
        <v>30</v>
      </c>
      <c r="F47" s="1207"/>
      <c r="G47" s="1207"/>
      <c r="H47" s="1208"/>
      <c r="I47" s="86" t="s">
        <v>486</v>
      </c>
      <c r="J47" s="87" t="s">
        <v>486</v>
      </c>
      <c r="K47" s="87" t="s">
        <v>486</v>
      </c>
      <c r="L47" s="87" t="s">
        <v>486</v>
      </c>
      <c r="M47" s="88" t="s">
        <v>486</v>
      </c>
    </row>
    <row r="48" spans="2:13" ht="27.75" customHeight="1" x14ac:dyDescent="0.15">
      <c r="B48" s="1203"/>
      <c r="C48" s="1204"/>
      <c r="D48" s="85"/>
      <c r="E48" s="1207" t="s">
        <v>31</v>
      </c>
      <c r="F48" s="1207"/>
      <c r="G48" s="1207"/>
      <c r="H48" s="1208"/>
      <c r="I48" s="86" t="s">
        <v>486</v>
      </c>
      <c r="J48" s="87" t="s">
        <v>486</v>
      </c>
      <c r="K48" s="87" t="s">
        <v>486</v>
      </c>
      <c r="L48" s="87" t="s">
        <v>486</v>
      </c>
      <c r="M48" s="88" t="s">
        <v>486</v>
      </c>
    </row>
    <row r="49" spans="2:13" ht="27.75" customHeight="1" x14ac:dyDescent="0.15">
      <c r="B49" s="1209" t="s">
        <v>32</v>
      </c>
      <c r="C49" s="1210"/>
      <c r="D49" s="89"/>
      <c r="E49" s="1207" t="s">
        <v>33</v>
      </c>
      <c r="F49" s="1207"/>
      <c r="G49" s="1207"/>
      <c r="H49" s="1208"/>
      <c r="I49" s="86">
        <v>10793</v>
      </c>
      <c r="J49" s="87">
        <v>11257</v>
      </c>
      <c r="K49" s="87">
        <v>12665</v>
      </c>
      <c r="L49" s="87">
        <v>10361</v>
      </c>
      <c r="M49" s="88">
        <v>10506</v>
      </c>
    </row>
    <row r="50" spans="2:13" ht="27.75" customHeight="1" x14ac:dyDescent="0.15">
      <c r="B50" s="1201"/>
      <c r="C50" s="1202"/>
      <c r="D50" s="85"/>
      <c r="E50" s="1207" t="s">
        <v>34</v>
      </c>
      <c r="F50" s="1207"/>
      <c r="G50" s="1207"/>
      <c r="H50" s="1208"/>
      <c r="I50" s="86">
        <v>16640</v>
      </c>
      <c r="J50" s="87">
        <v>16670</v>
      </c>
      <c r="K50" s="87">
        <v>16984</v>
      </c>
      <c r="L50" s="87">
        <v>16756</v>
      </c>
      <c r="M50" s="88">
        <v>16886</v>
      </c>
    </row>
    <row r="51" spans="2:13" ht="27.75" customHeight="1" x14ac:dyDescent="0.15">
      <c r="B51" s="1203"/>
      <c r="C51" s="1204"/>
      <c r="D51" s="85"/>
      <c r="E51" s="1207" t="s">
        <v>35</v>
      </c>
      <c r="F51" s="1207"/>
      <c r="G51" s="1207"/>
      <c r="H51" s="1208"/>
      <c r="I51" s="86">
        <v>46877</v>
      </c>
      <c r="J51" s="87">
        <v>46600</v>
      </c>
      <c r="K51" s="87">
        <v>46275</v>
      </c>
      <c r="L51" s="87">
        <v>45752</v>
      </c>
      <c r="M51" s="88">
        <v>45092</v>
      </c>
    </row>
    <row r="52" spans="2:13" ht="27.75" customHeight="1" thickBot="1" x14ac:dyDescent="0.2">
      <c r="B52" s="1211" t="s">
        <v>36</v>
      </c>
      <c r="C52" s="1212"/>
      <c r="D52" s="90"/>
      <c r="E52" s="1213" t="s">
        <v>37</v>
      </c>
      <c r="F52" s="1213"/>
      <c r="G52" s="1213"/>
      <c r="H52" s="1214"/>
      <c r="I52" s="91">
        <v>12365</v>
      </c>
      <c r="J52" s="92">
        <v>7245</v>
      </c>
      <c r="K52" s="92">
        <v>3464</v>
      </c>
      <c r="L52" s="92">
        <v>6391</v>
      </c>
      <c r="M52" s="93">
        <v>9080</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556</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556</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557</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558</v>
      </c>
      <c r="I42" s="352"/>
      <c r="J42" s="352"/>
      <c r="K42" s="352"/>
      <c r="L42" s="244"/>
      <c r="M42" s="244"/>
      <c r="N42" s="244"/>
      <c r="O42" s="244"/>
    </row>
    <row r="43" spans="2:17" x14ac:dyDescent="0.15">
      <c r="B43" s="248"/>
      <c r="C43" s="244"/>
      <c r="D43" s="244"/>
      <c r="E43" s="244"/>
      <c r="F43" s="244"/>
      <c r="G43" s="1215"/>
      <c r="H43" s="1216"/>
      <c r="I43" s="1216"/>
      <c r="J43" s="1216"/>
      <c r="K43" s="1216"/>
      <c r="L43" s="1216"/>
      <c r="M43" s="1216"/>
      <c r="N43" s="1216"/>
      <c r="O43" s="1217"/>
    </row>
    <row r="44" spans="2:17" x14ac:dyDescent="0.15">
      <c r="B44" s="248"/>
      <c r="C44" s="244"/>
      <c r="D44" s="244"/>
      <c r="E44" s="244"/>
      <c r="F44" s="244"/>
      <c r="G44" s="1218"/>
      <c r="H44" s="1219"/>
      <c r="I44" s="1219"/>
      <c r="J44" s="1219"/>
      <c r="K44" s="1219"/>
      <c r="L44" s="1219"/>
      <c r="M44" s="1219"/>
      <c r="N44" s="1219"/>
      <c r="O44" s="1220"/>
    </row>
    <row r="45" spans="2:17" x14ac:dyDescent="0.15">
      <c r="B45" s="248"/>
      <c r="C45" s="244"/>
      <c r="D45" s="244"/>
      <c r="E45" s="244"/>
      <c r="F45" s="244"/>
      <c r="G45" s="1218"/>
      <c r="H45" s="1219"/>
      <c r="I45" s="1219"/>
      <c r="J45" s="1219"/>
      <c r="K45" s="1219"/>
      <c r="L45" s="1219"/>
      <c r="M45" s="1219"/>
      <c r="N45" s="1219"/>
      <c r="O45" s="1220"/>
    </row>
    <row r="46" spans="2:17" x14ac:dyDescent="0.15">
      <c r="B46" s="248"/>
      <c r="C46" s="244"/>
      <c r="D46" s="244"/>
      <c r="E46" s="244"/>
      <c r="F46" s="244"/>
      <c r="G46" s="1218"/>
      <c r="H46" s="1219"/>
      <c r="I46" s="1219"/>
      <c r="J46" s="1219"/>
      <c r="K46" s="1219"/>
      <c r="L46" s="1219"/>
      <c r="M46" s="1219"/>
      <c r="N46" s="1219"/>
      <c r="O46" s="1220"/>
    </row>
    <row r="47" spans="2:17" x14ac:dyDescent="0.15">
      <c r="B47" s="248"/>
      <c r="C47" s="244"/>
      <c r="D47" s="244"/>
      <c r="E47" s="244"/>
      <c r="F47" s="244"/>
      <c r="G47" s="1221"/>
      <c r="H47" s="1222"/>
      <c r="I47" s="1222"/>
      <c r="J47" s="1222"/>
      <c r="K47" s="1222"/>
      <c r="L47" s="1222"/>
      <c r="M47" s="1222"/>
      <c r="N47" s="1222"/>
      <c r="O47" s="1223"/>
    </row>
    <row r="48" spans="2:17" x14ac:dyDescent="0.15">
      <c r="B48" s="248"/>
      <c r="C48" s="244"/>
      <c r="D48" s="244"/>
      <c r="E48" s="244"/>
      <c r="F48" s="244"/>
      <c r="G48" s="244"/>
      <c r="H48" s="353"/>
      <c r="I48" s="353"/>
      <c r="J48" s="353"/>
    </row>
    <row r="49" spans="1:17" x14ac:dyDescent="0.15">
      <c r="B49" s="248"/>
      <c r="C49" s="244"/>
      <c r="D49" s="244"/>
      <c r="E49" s="244"/>
      <c r="F49" s="244"/>
      <c r="G49" s="243" t="s">
        <v>559</v>
      </c>
    </row>
    <row r="50" spans="1:17" x14ac:dyDescent="0.15">
      <c r="B50" s="248"/>
      <c r="C50" s="244"/>
      <c r="D50" s="244"/>
      <c r="E50" s="244"/>
      <c r="F50" s="244"/>
      <c r="G50" s="1224"/>
      <c r="H50" s="1225"/>
      <c r="I50" s="1225"/>
      <c r="J50" s="1226"/>
      <c r="K50" s="354" t="s">
        <v>525</v>
      </c>
      <c r="L50" s="354" t="s">
        <v>526</v>
      </c>
      <c r="M50" s="354" t="s">
        <v>527</v>
      </c>
      <c r="N50" s="354" t="s">
        <v>528</v>
      </c>
      <c r="O50" s="354" t="s">
        <v>529</v>
      </c>
    </row>
    <row r="51" spans="1:17" x14ac:dyDescent="0.15">
      <c r="B51" s="248"/>
      <c r="C51" s="244"/>
      <c r="D51" s="244"/>
      <c r="E51" s="244"/>
      <c r="F51" s="244"/>
      <c r="G51" s="1227" t="s">
        <v>560</v>
      </c>
      <c r="H51" s="1228"/>
      <c r="I51" s="1233" t="s">
        <v>561</v>
      </c>
      <c r="J51" s="1233"/>
      <c r="K51" s="1235"/>
      <c r="L51" s="1235"/>
      <c r="M51" s="1235"/>
      <c r="N51" s="1235"/>
      <c r="O51" s="1235"/>
    </row>
    <row r="52" spans="1:17" x14ac:dyDescent="0.15">
      <c r="B52" s="248"/>
      <c r="C52" s="244"/>
      <c r="D52" s="244"/>
      <c r="E52" s="244"/>
      <c r="F52" s="244"/>
      <c r="G52" s="1229"/>
      <c r="H52" s="1230"/>
      <c r="I52" s="1234"/>
      <c r="J52" s="1234"/>
      <c r="K52" s="1236"/>
      <c r="L52" s="1236"/>
      <c r="M52" s="1236"/>
      <c r="N52" s="1236"/>
      <c r="O52" s="1236"/>
    </row>
    <row r="53" spans="1:17" x14ac:dyDescent="0.15">
      <c r="A53" s="355"/>
      <c r="B53" s="248"/>
      <c r="C53" s="244"/>
      <c r="D53" s="244"/>
      <c r="E53" s="244"/>
      <c r="F53" s="244"/>
      <c r="G53" s="1229"/>
      <c r="H53" s="1230"/>
      <c r="I53" s="1237" t="s">
        <v>562</v>
      </c>
      <c r="J53" s="1237"/>
      <c r="K53" s="1238"/>
      <c r="L53" s="1238"/>
      <c r="M53" s="1238"/>
      <c r="N53" s="1238"/>
      <c r="O53" s="1238"/>
    </row>
    <row r="54" spans="1:17" x14ac:dyDescent="0.15">
      <c r="A54" s="355"/>
      <c r="B54" s="248"/>
      <c r="C54" s="244"/>
      <c r="D54" s="244"/>
      <c r="E54" s="244"/>
      <c r="F54" s="244"/>
      <c r="G54" s="1231"/>
      <c r="H54" s="1232"/>
      <c r="I54" s="1237"/>
      <c r="J54" s="1237"/>
      <c r="K54" s="1239"/>
      <c r="L54" s="1239"/>
      <c r="M54" s="1239"/>
      <c r="N54" s="1239"/>
      <c r="O54" s="1239"/>
    </row>
    <row r="55" spans="1:17" x14ac:dyDescent="0.15">
      <c r="A55" s="355"/>
      <c r="B55" s="248"/>
      <c r="C55" s="244"/>
      <c r="D55" s="244"/>
      <c r="E55" s="244"/>
      <c r="F55" s="244"/>
      <c r="G55" s="1240" t="s">
        <v>563</v>
      </c>
      <c r="H55" s="1241"/>
      <c r="I55" s="1237" t="s">
        <v>561</v>
      </c>
      <c r="J55" s="1237"/>
      <c r="K55" s="1235"/>
      <c r="L55" s="1235"/>
      <c r="M55" s="1235"/>
      <c r="N55" s="1235"/>
      <c r="O55" s="1235"/>
    </row>
    <row r="56" spans="1:17" x14ac:dyDescent="0.15">
      <c r="A56" s="355"/>
      <c r="B56" s="248"/>
      <c r="C56" s="244"/>
      <c r="D56" s="244"/>
      <c r="E56" s="244"/>
      <c r="F56" s="244"/>
      <c r="G56" s="1242"/>
      <c r="H56" s="1243"/>
      <c r="I56" s="1237"/>
      <c r="J56" s="1237"/>
      <c r="K56" s="1236"/>
      <c r="L56" s="1236"/>
      <c r="M56" s="1236"/>
      <c r="N56" s="1236"/>
      <c r="O56" s="1236"/>
    </row>
    <row r="57" spans="1:17" s="355" customFormat="1" x14ac:dyDescent="0.15">
      <c r="B57" s="356"/>
      <c r="C57" s="352"/>
      <c r="D57" s="352"/>
      <c r="E57" s="352"/>
      <c r="F57" s="352"/>
      <c r="G57" s="1242"/>
      <c r="H57" s="1243"/>
      <c r="I57" s="1246" t="s">
        <v>564</v>
      </c>
      <c r="J57" s="1246"/>
      <c r="K57" s="1238"/>
      <c r="L57" s="1238"/>
      <c r="M57" s="1238"/>
      <c r="N57" s="1238"/>
      <c r="O57" s="1238"/>
      <c r="P57" s="357"/>
      <c r="Q57" s="356"/>
    </row>
    <row r="58" spans="1:17" s="355" customFormat="1" x14ac:dyDescent="0.15">
      <c r="A58" s="243"/>
      <c r="B58" s="356"/>
      <c r="C58" s="352"/>
      <c r="D58" s="352"/>
      <c r="E58" s="352"/>
      <c r="F58" s="352"/>
      <c r="G58" s="1244"/>
      <c r="H58" s="1245"/>
      <c r="I58" s="1246"/>
      <c r="J58" s="1246"/>
      <c r="K58" s="1239"/>
      <c r="L58" s="1239"/>
      <c r="M58" s="1239"/>
      <c r="N58" s="1239"/>
      <c r="O58" s="1239"/>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565</v>
      </c>
      <c r="C63" s="244"/>
      <c r="D63" s="244"/>
      <c r="E63" s="244"/>
      <c r="F63" s="244"/>
      <c r="G63" s="244"/>
      <c r="H63" s="244"/>
      <c r="I63" s="244"/>
      <c r="J63" s="244"/>
      <c r="K63" s="244"/>
      <c r="L63" s="244"/>
      <c r="M63" s="244"/>
      <c r="N63" s="244"/>
      <c r="O63" s="244"/>
    </row>
    <row r="64" spans="1:17" x14ac:dyDescent="0.15">
      <c r="B64" s="248"/>
      <c r="C64" s="244"/>
      <c r="D64" s="244"/>
      <c r="E64" s="244"/>
      <c r="F64" s="244"/>
      <c r="G64" s="351" t="s">
        <v>558</v>
      </c>
      <c r="I64" s="352"/>
      <c r="J64" s="352"/>
      <c r="K64" s="352"/>
      <c r="L64" s="244"/>
      <c r="M64" s="244"/>
      <c r="N64" s="244"/>
      <c r="O64" s="244"/>
    </row>
    <row r="65" spans="2:30" x14ac:dyDescent="0.15">
      <c r="B65" s="248"/>
      <c r="C65" s="244"/>
      <c r="D65" s="244"/>
      <c r="E65" s="244"/>
      <c r="F65" s="244"/>
      <c r="G65" s="1247" t="s">
        <v>568</v>
      </c>
      <c r="H65" s="1216"/>
      <c r="I65" s="1216"/>
      <c r="J65" s="1216"/>
      <c r="K65" s="1216"/>
      <c r="L65" s="1216"/>
      <c r="M65" s="1216"/>
      <c r="N65" s="1216"/>
      <c r="O65" s="1217"/>
    </row>
    <row r="66" spans="2:30" x14ac:dyDescent="0.15">
      <c r="B66" s="248"/>
      <c r="C66" s="244"/>
      <c r="D66" s="244"/>
      <c r="E66" s="244"/>
      <c r="F66" s="244"/>
      <c r="G66" s="1218"/>
      <c r="H66" s="1219"/>
      <c r="I66" s="1219"/>
      <c r="J66" s="1219"/>
      <c r="K66" s="1219"/>
      <c r="L66" s="1219"/>
      <c r="M66" s="1219"/>
      <c r="N66" s="1219"/>
      <c r="O66" s="1220"/>
    </row>
    <row r="67" spans="2:30" x14ac:dyDescent="0.15">
      <c r="B67" s="248"/>
      <c r="C67" s="244"/>
      <c r="D67" s="244"/>
      <c r="E67" s="244"/>
      <c r="F67" s="244"/>
      <c r="G67" s="1218"/>
      <c r="H67" s="1219"/>
      <c r="I67" s="1219"/>
      <c r="J67" s="1219"/>
      <c r="K67" s="1219"/>
      <c r="L67" s="1219"/>
      <c r="M67" s="1219"/>
      <c r="N67" s="1219"/>
      <c r="O67" s="1220"/>
    </row>
    <row r="68" spans="2:30" x14ac:dyDescent="0.15">
      <c r="B68" s="248"/>
      <c r="C68" s="244"/>
      <c r="D68" s="244"/>
      <c r="E68" s="244"/>
      <c r="F68" s="244"/>
      <c r="G68" s="1218"/>
      <c r="H68" s="1219"/>
      <c r="I68" s="1219"/>
      <c r="J68" s="1219"/>
      <c r="K68" s="1219"/>
      <c r="L68" s="1219"/>
      <c r="M68" s="1219"/>
      <c r="N68" s="1219"/>
      <c r="O68" s="1220"/>
    </row>
    <row r="69" spans="2:30" x14ac:dyDescent="0.15">
      <c r="B69" s="248"/>
      <c r="C69" s="244"/>
      <c r="D69" s="244"/>
      <c r="E69" s="244"/>
      <c r="F69" s="244"/>
      <c r="G69" s="1221"/>
      <c r="H69" s="1222"/>
      <c r="I69" s="1222"/>
      <c r="J69" s="1222"/>
      <c r="K69" s="1222"/>
      <c r="L69" s="1222"/>
      <c r="M69" s="1222"/>
      <c r="N69" s="1222"/>
      <c r="O69" s="1223"/>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566</v>
      </c>
      <c r="I71" s="368"/>
      <c r="J71" s="364"/>
      <c r="K71" s="364"/>
      <c r="L71" s="365"/>
      <c r="M71" s="364"/>
      <c r="N71" s="365"/>
      <c r="O71" s="366"/>
    </row>
    <row r="72" spans="2:30" x14ac:dyDescent="0.15">
      <c r="B72" s="248"/>
      <c r="C72" s="244"/>
      <c r="D72" s="244"/>
      <c r="E72" s="244"/>
      <c r="F72" s="244"/>
      <c r="G72" s="1224"/>
      <c r="H72" s="1225"/>
      <c r="I72" s="1225"/>
      <c r="J72" s="1226"/>
      <c r="K72" s="354" t="s">
        <v>525</v>
      </c>
      <c r="L72" s="354" t="s">
        <v>526</v>
      </c>
      <c r="M72" s="354" t="s">
        <v>527</v>
      </c>
      <c r="N72" s="354" t="s">
        <v>528</v>
      </c>
      <c r="O72" s="354" t="s">
        <v>529</v>
      </c>
    </row>
    <row r="73" spans="2:30" x14ac:dyDescent="0.15">
      <c r="B73" s="248"/>
      <c r="C73" s="244"/>
      <c r="D73" s="244"/>
      <c r="E73" s="244"/>
      <c r="F73" s="244"/>
      <c r="G73" s="1227" t="s">
        <v>560</v>
      </c>
      <c r="H73" s="1228"/>
      <c r="I73" s="1233" t="s">
        <v>561</v>
      </c>
      <c r="J73" s="1233"/>
      <c r="K73" s="1248">
        <v>35.799999999999997</v>
      </c>
      <c r="L73" s="1248">
        <v>20.7</v>
      </c>
      <c r="M73" s="1236">
        <v>9.6999999999999993</v>
      </c>
      <c r="N73" s="1236">
        <v>18</v>
      </c>
      <c r="O73" s="1236">
        <v>25.1</v>
      </c>
      <c r="S73" s="243">
        <v>9.9</v>
      </c>
    </row>
    <row r="74" spans="2:30" x14ac:dyDescent="0.15">
      <c r="B74" s="248"/>
      <c r="C74" s="244"/>
      <c r="D74" s="244"/>
      <c r="E74" s="244"/>
      <c r="F74" s="244"/>
      <c r="G74" s="1229"/>
      <c r="H74" s="1230"/>
      <c r="I74" s="1234"/>
      <c r="J74" s="1234"/>
      <c r="K74" s="1248"/>
      <c r="L74" s="1248"/>
      <c r="M74" s="1236"/>
      <c r="N74" s="1236"/>
      <c r="O74" s="1236"/>
    </row>
    <row r="75" spans="2:30" x14ac:dyDescent="0.15">
      <c r="B75" s="248"/>
      <c r="C75" s="244"/>
      <c r="D75" s="244"/>
      <c r="E75" s="244"/>
      <c r="F75" s="244"/>
      <c r="G75" s="1229"/>
      <c r="H75" s="1230"/>
      <c r="I75" s="1237" t="s">
        <v>567</v>
      </c>
      <c r="J75" s="1237"/>
      <c r="K75" s="1249">
        <v>4.0999999999999996</v>
      </c>
      <c r="L75" s="1249">
        <v>3.5</v>
      </c>
      <c r="M75" s="1249">
        <v>3</v>
      </c>
      <c r="N75" s="1249">
        <v>2</v>
      </c>
      <c r="O75" s="1249">
        <v>1.3</v>
      </c>
      <c r="U75" s="243">
        <v>81.2</v>
      </c>
      <c r="W75" s="243">
        <v>87.2</v>
      </c>
      <c r="Y75" s="243">
        <v>99.8</v>
      </c>
      <c r="AA75" s="243">
        <v>109.5</v>
      </c>
      <c r="AC75" s="243">
        <v>115.2</v>
      </c>
    </row>
    <row r="76" spans="2:30" x14ac:dyDescent="0.15">
      <c r="B76" s="248"/>
      <c r="C76" s="244"/>
      <c r="D76" s="244"/>
      <c r="E76" s="244"/>
      <c r="F76" s="244"/>
      <c r="G76" s="1231"/>
      <c r="H76" s="1232"/>
      <c r="I76" s="1237"/>
      <c r="J76" s="1237"/>
      <c r="K76" s="1239"/>
      <c r="L76" s="1239"/>
      <c r="M76" s="1239"/>
      <c r="N76" s="1239"/>
      <c r="O76" s="1239"/>
    </row>
    <row r="77" spans="2:30" x14ac:dyDescent="0.15">
      <c r="B77" s="248"/>
      <c r="C77" s="244"/>
      <c r="D77" s="244"/>
      <c r="E77" s="244"/>
      <c r="F77" s="244"/>
      <c r="G77" s="1240" t="s">
        <v>563</v>
      </c>
      <c r="H77" s="1241"/>
      <c r="I77" s="1237" t="s">
        <v>561</v>
      </c>
      <c r="J77" s="1237"/>
      <c r="K77" s="1248">
        <v>62.5</v>
      </c>
      <c r="L77" s="1248">
        <v>57.8</v>
      </c>
      <c r="M77" s="1236">
        <v>49.8</v>
      </c>
      <c r="N77" s="1236">
        <v>45.1</v>
      </c>
      <c r="O77" s="1236">
        <v>37.4</v>
      </c>
      <c r="R77" s="243">
        <v>12.3</v>
      </c>
      <c r="T77" s="243">
        <v>11.1</v>
      </c>
    </row>
    <row r="78" spans="2:30" x14ac:dyDescent="0.15">
      <c r="B78" s="248"/>
      <c r="C78" s="244"/>
      <c r="D78" s="244"/>
      <c r="E78" s="244"/>
      <c r="F78" s="244"/>
      <c r="G78" s="1242"/>
      <c r="H78" s="1243"/>
      <c r="I78" s="1237"/>
      <c r="J78" s="1237"/>
      <c r="K78" s="1248"/>
      <c r="L78" s="1248"/>
      <c r="M78" s="1236"/>
      <c r="N78" s="1236"/>
      <c r="O78" s="1236"/>
    </row>
    <row r="79" spans="2:30" x14ac:dyDescent="0.15">
      <c r="B79" s="248"/>
      <c r="C79" s="244"/>
      <c r="D79" s="244"/>
      <c r="E79" s="244"/>
      <c r="F79" s="244"/>
      <c r="G79" s="1242"/>
      <c r="H79" s="1243"/>
      <c r="I79" s="1250" t="s">
        <v>567</v>
      </c>
      <c r="J79" s="1246"/>
      <c r="K79" s="1251">
        <v>8.6</v>
      </c>
      <c r="L79" s="1251">
        <v>8.3000000000000007</v>
      </c>
      <c r="M79" s="1251">
        <v>7.7</v>
      </c>
      <c r="N79" s="1251">
        <v>7.1</v>
      </c>
      <c r="O79" s="1251">
        <v>6.3</v>
      </c>
      <c r="V79" s="243">
        <v>53.5</v>
      </c>
      <c r="X79" s="243">
        <v>48.2</v>
      </c>
      <c r="Z79" s="243">
        <v>34.200000000000003</v>
      </c>
      <c r="AB79" s="243">
        <v>30.3</v>
      </c>
      <c r="AD79" s="243">
        <v>28.9</v>
      </c>
    </row>
    <row r="80" spans="2:30" x14ac:dyDescent="0.15">
      <c r="B80" s="248"/>
      <c r="C80" s="244"/>
      <c r="D80" s="244"/>
      <c r="E80" s="244"/>
      <c r="F80" s="244"/>
      <c r="G80" s="1244"/>
      <c r="H80" s="1245"/>
      <c r="I80" s="1246"/>
      <c r="J80" s="1246"/>
      <c r="K80" s="1251"/>
      <c r="L80" s="1251"/>
      <c r="M80" s="1251"/>
      <c r="N80" s="1251"/>
      <c r="O80" s="1251"/>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524</v>
      </c>
      <c r="G2" s="111"/>
      <c r="H2" s="112"/>
    </row>
    <row r="3" spans="1:8" x14ac:dyDescent="0.15">
      <c r="A3" s="108" t="s">
        <v>517</v>
      </c>
      <c r="B3" s="113"/>
      <c r="C3" s="114"/>
      <c r="D3" s="115">
        <v>20760</v>
      </c>
      <c r="E3" s="116"/>
      <c r="F3" s="117">
        <v>36765</v>
      </c>
      <c r="G3" s="118"/>
      <c r="H3" s="119"/>
    </row>
    <row r="4" spans="1:8" x14ac:dyDescent="0.15">
      <c r="A4" s="120"/>
      <c r="B4" s="121"/>
      <c r="C4" s="122"/>
      <c r="D4" s="123">
        <v>8055</v>
      </c>
      <c r="E4" s="124"/>
      <c r="F4" s="125">
        <v>20975</v>
      </c>
      <c r="G4" s="126"/>
      <c r="H4" s="127"/>
    </row>
    <row r="5" spans="1:8" x14ac:dyDescent="0.15">
      <c r="A5" s="108" t="s">
        <v>519</v>
      </c>
      <c r="B5" s="113"/>
      <c r="C5" s="114"/>
      <c r="D5" s="115">
        <v>20530</v>
      </c>
      <c r="E5" s="116"/>
      <c r="F5" s="117">
        <v>39052</v>
      </c>
      <c r="G5" s="118"/>
      <c r="H5" s="119"/>
    </row>
    <row r="6" spans="1:8" x14ac:dyDescent="0.15">
      <c r="A6" s="120"/>
      <c r="B6" s="121"/>
      <c r="C6" s="122"/>
      <c r="D6" s="123">
        <v>9081</v>
      </c>
      <c r="E6" s="124"/>
      <c r="F6" s="125">
        <v>21186</v>
      </c>
      <c r="G6" s="126"/>
      <c r="H6" s="127"/>
    </row>
    <row r="7" spans="1:8" x14ac:dyDescent="0.15">
      <c r="A7" s="108" t="s">
        <v>520</v>
      </c>
      <c r="B7" s="113"/>
      <c r="C7" s="114"/>
      <c r="D7" s="115">
        <v>29831</v>
      </c>
      <c r="E7" s="116"/>
      <c r="F7" s="117">
        <v>41235</v>
      </c>
      <c r="G7" s="118"/>
      <c r="H7" s="119"/>
    </row>
    <row r="8" spans="1:8" x14ac:dyDescent="0.15">
      <c r="A8" s="120"/>
      <c r="B8" s="121"/>
      <c r="C8" s="122"/>
      <c r="D8" s="123">
        <v>11445</v>
      </c>
      <c r="E8" s="124"/>
      <c r="F8" s="125">
        <v>22086</v>
      </c>
      <c r="G8" s="126"/>
      <c r="H8" s="127"/>
    </row>
    <row r="9" spans="1:8" x14ac:dyDescent="0.15">
      <c r="A9" s="108" t="s">
        <v>521</v>
      </c>
      <c r="B9" s="113"/>
      <c r="C9" s="114"/>
      <c r="D9" s="115">
        <v>61242</v>
      </c>
      <c r="E9" s="116"/>
      <c r="F9" s="117">
        <v>41862</v>
      </c>
      <c r="G9" s="118"/>
      <c r="H9" s="119"/>
    </row>
    <row r="10" spans="1:8" x14ac:dyDescent="0.15">
      <c r="A10" s="120"/>
      <c r="B10" s="121"/>
      <c r="C10" s="122"/>
      <c r="D10" s="123">
        <v>15860</v>
      </c>
      <c r="E10" s="124"/>
      <c r="F10" s="125">
        <v>23710</v>
      </c>
      <c r="G10" s="126"/>
      <c r="H10" s="127"/>
    </row>
    <row r="11" spans="1:8" x14ac:dyDescent="0.15">
      <c r="A11" s="108" t="s">
        <v>522</v>
      </c>
      <c r="B11" s="113"/>
      <c r="C11" s="114"/>
      <c r="D11" s="115">
        <v>60535</v>
      </c>
      <c r="E11" s="116"/>
      <c r="F11" s="117">
        <v>43554</v>
      </c>
      <c r="G11" s="118"/>
      <c r="H11" s="119"/>
    </row>
    <row r="12" spans="1:8" x14ac:dyDescent="0.15">
      <c r="A12" s="120"/>
      <c r="B12" s="121"/>
      <c r="C12" s="128"/>
      <c r="D12" s="123">
        <v>32128</v>
      </c>
      <c r="E12" s="124"/>
      <c r="F12" s="125">
        <v>24811</v>
      </c>
      <c r="G12" s="126"/>
      <c r="H12" s="127"/>
    </row>
    <row r="13" spans="1:8" x14ac:dyDescent="0.15">
      <c r="A13" s="108"/>
      <c r="B13" s="113"/>
      <c r="C13" s="129"/>
      <c r="D13" s="130">
        <v>38580</v>
      </c>
      <c r="E13" s="131"/>
      <c r="F13" s="132">
        <v>40494</v>
      </c>
      <c r="G13" s="133"/>
      <c r="H13" s="119"/>
    </row>
    <row r="14" spans="1:8" x14ac:dyDescent="0.15">
      <c r="A14" s="120"/>
      <c r="B14" s="121"/>
      <c r="C14" s="122"/>
      <c r="D14" s="123">
        <v>15314</v>
      </c>
      <c r="E14" s="124"/>
      <c r="F14" s="125">
        <v>22554</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6.85</v>
      </c>
      <c r="C19" s="134">
        <f>ROUND(VALUE(SUBSTITUTE(実質収支比率等に係る経年分析!G$48,"▲","-")),2)</f>
        <v>5.24</v>
      </c>
      <c r="D19" s="134">
        <f>ROUND(VALUE(SUBSTITUTE(実質収支比率等に係る経年分析!H$48,"▲","-")),2)</f>
        <v>5.24</v>
      </c>
      <c r="E19" s="134">
        <f>ROUND(VALUE(SUBSTITUTE(実質収支比率等に係る経年分析!I$48,"▲","-")),2)</f>
        <v>8.07</v>
      </c>
      <c r="F19" s="134">
        <f>ROUND(VALUE(SUBSTITUTE(実質収支比率等に係る経年分析!J$48,"▲","-")),2)</f>
        <v>7.26</v>
      </c>
    </row>
    <row r="20" spans="1:11" x14ac:dyDescent="0.15">
      <c r="A20" s="134" t="s">
        <v>42</v>
      </c>
      <c r="B20" s="134">
        <f>ROUND(VALUE(SUBSTITUTE(実質収支比率等に係る経年分析!F$47,"▲","-")),2)</f>
        <v>13.14</v>
      </c>
      <c r="C20" s="134">
        <f>ROUND(VALUE(SUBSTITUTE(実質収支比率等に係る経年分析!G$47,"▲","-")),2)</f>
        <v>14.78</v>
      </c>
      <c r="D20" s="134">
        <f>ROUND(VALUE(SUBSTITUTE(実質収支比率等に係る経年分析!H$47,"▲","-")),2)</f>
        <v>16.79</v>
      </c>
      <c r="E20" s="134">
        <f>ROUND(VALUE(SUBSTITUTE(実質収支比率等に係る経年分析!I$47,"▲","-")),2)</f>
        <v>14.73</v>
      </c>
      <c r="F20" s="134">
        <f>ROUND(VALUE(SUBSTITUTE(実質収支比率等に係る経年分析!J$47,"▲","-")),2)</f>
        <v>14.6</v>
      </c>
    </row>
    <row r="21" spans="1:11" x14ac:dyDescent="0.15">
      <c r="A21" s="134" t="s">
        <v>43</v>
      </c>
      <c r="B21" s="134">
        <f>IF(ISNUMBER(VALUE(SUBSTITUTE(実質収支比率等に係る経年分析!F$49,"▲","-"))),ROUND(VALUE(SUBSTITUTE(実質収支比率等に係る経年分析!F$49,"▲","-")),2),NA())</f>
        <v>-1.05</v>
      </c>
      <c r="C21" s="134">
        <f>IF(ISNUMBER(VALUE(SUBSTITUTE(実質収支比率等に係る経年分析!G$49,"▲","-"))),ROUND(VALUE(SUBSTITUTE(実質収支比率等に係る経年分析!G$49,"▲","-")),2),NA())</f>
        <v>-3.08</v>
      </c>
      <c r="D21" s="134">
        <f>IF(ISNUMBER(VALUE(SUBSTITUTE(実質収支比率等に係る経年分析!H$49,"▲","-"))),ROUND(VALUE(SUBSTITUTE(実質収支比率等に係る経年分析!H$49,"▲","-")),2),NA())</f>
        <v>0.09</v>
      </c>
      <c r="E21" s="134">
        <f>IF(ISNUMBER(VALUE(SUBSTITUTE(実質収支比率等に係る経年分析!I$49,"▲","-"))),ROUND(VALUE(SUBSTITUTE(実質収支比率等に係る経年分析!I$49,"▲","-")),2),NA())</f>
        <v>-1.34</v>
      </c>
      <c r="F21" s="134">
        <f>IF(ISNUMBER(VALUE(SUBSTITUTE(実質収支比率等に係る経年分析!J$49,"▲","-"))),ROUND(VALUE(SUBSTITUTE(実質収支比率等に係る経年分析!J$49,"▲","-")),2),NA())</f>
        <v>-4.4400000000000004</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0.18</v>
      </c>
    </row>
    <row r="31" spans="1:11" x14ac:dyDescent="0.15">
      <c r="A31" s="135" t="str">
        <f>IF(連結実質赤字比率に係る赤字・黒字の構成分析!C$39="",NA(),連結実質赤字比率に係る赤字・黒字の構成分析!C$39)</f>
        <v>渋谷土地区画整理事業特別会計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v>
      </c>
    </row>
    <row r="32" spans="1:11" x14ac:dyDescent="0.15">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0.28999999999999998</v>
      </c>
    </row>
    <row r="33" spans="1:16" x14ac:dyDescent="0.15">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1.73</v>
      </c>
    </row>
    <row r="35" spans="1:16" x14ac:dyDescent="0.15">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4.92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6.53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6.86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7.63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7.04</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4.8600000000000003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4.75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7.79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7.05</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6183</v>
      </c>
      <c r="E42" s="136"/>
      <c r="F42" s="136"/>
      <c r="G42" s="136">
        <f>'実質公債費比率（分子）の構造'!L$52</f>
        <v>6039</v>
      </c>
      <c r="H42" s="136"/>
      <c r="I42" s="136"/>
      <c r="J42" s="136">
        <f>'実質公債費比率（分子）の構造'!M$52</f>
        <v>6254</v>
      </c>
      <c r="K42" s="136"/>
      <c r="L42" s="136"/>
      <c r="M42" s="136">
        <f>'実質公債費比率（分子）の構造'!N$52</f>
        <v>6408</v>
      </c>
      <c r="N42" s="136"/>
      <c r="O42" s="136"/>
      <c r="P42" s="136">
        <f>'実質公債費比率（分子）の構造'!O$52</f>
        <v>5956</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446</v>
      </c>
      <c r="C44" s="136"/>
      <c r="D44" s="136"/>
      <c r="E44" s="136">
        <f>'実質公債費比率（分子）の構造'!L$50</f>
        <v>382</v>
      </c>
      <c r="F44" s="136"/>
      <c r="G44" s="136"/>
      <c r="H44" s="136">
        <f>'実質公債費比率（分子）の構造'!M$50</f>
        <v>417</v>
      </c>
      <c r="I44" s="136"/>
      <c r="J44" s="136"/>
      <c r="K44" s="136">
        <f>'実質公債費比率（分子）の構造'!N$50</f>
        <v>71</v>
      </c>
      <c r="L44" s="136"/>
      <c r="M44" s="136"/>
      <c r="N44" s="136">
        <f>'実質公債費比率（分子）の構造'!O$50</f>
        <v>73</v>
      </c>
      <c r="O44" s="136"/>
      <c r="P44" s="136"/>
    </row>
    <row r="45" spans="1:16" x14ac:dyDescent="0.15">
      <c r="A45" s="136" t="s">
        <v>53</v>
      </c>
      <c r="B45" s="136">
        <f>'実質公債費比率（分子）の構造'!K$49</f>
        <v>7</v>
      </c>
      <c r="C45" s="136"/>
      <c r="D45" s="136"/>
      <c r="E45" s="136">
        <f>'実質公債費比率（分子）の構造'!L$49</f>
        <v>7</v>
      </c>
      <c r="F45" s="136"/>
      <c r="G45" s="136"/>
      <c r="H45" s="136">
        <f>'実質公債費比率（分子）の構造'!M$49</f>
        <v>7</v>
      </c>
      <c r="I45" s="136"/>
      <c r="J45" s="136"/>
      <c r="K45" s="136">
        <f>'実質公債費比率（分子）の構造'!N$49</f>
        <v>4</v>
      </c>
      <c r="L45" s="136"/>
      <c r="M45" s="136"/>
      <c r="N45" s="136" t="str">
        <f>'実質公債費比率（分子）の構造'!O$49</f>
        <v>-</v>
      </c>
      <c r="O45" s="136"/>
      <c r="P45" s="136"/>
    </row>
    <row r="46" spans="1:16" x14ac:dyDescent="0.15">
      <c r="A46" s="136" t="s">
        <v>54</v>
      </c>
      <c r="B46" s="136">
        <f>'実質公債費比率（分子）の構造'!K$48</f>
        <v>2402</v>
      </c>
      <c r="C46" s="136"/>
      <c r="D46" s="136"/>
      <c r="E46" s="136">
        <f>'実質公債費比率（分子）の構造'!L$48</f>
        <v>2099</v>
      </c>
      <c r="F46" s="136"/>
      <c r="G46" s="136"/>
      <c r="H46" s="136">
        <f>'実質公債費比率（分子）の構造'!M$48</f>
        <v>1986</v>
      </c>
      <c r="I46" s="136"/>
      <c r="J46" s="136"/>
      <c r="K46" s="136">
        <f>'実質公債費比率（分子）の構造'!N$48</f>
        <v>2006</v>
      </c>
      <c r="L46" s="136"/>
      <c r="M46" s="136"/>
      <c r="N46" s="136">
        <f>'実質公債費比率（分子）の構造'!O$48</f>
        <v>2006</v>
      </c>
      <c r="O46" s="136"/>
      <c r="P46" s="136"/>
    </row>
    <row r="47" spans="1:16" x14ac:dyDescent="0.15">
      <c r="A47" s="136" t="s">
        <v>55</v>
      </c>
      <c r="B47" s="136">
        <f>'実質公債費比率（分子）の構造'!K$47</f>
        <v>50</v>
      </c>
      <c r="C47" s="136"/>
      <c r="D47" s="136"/>
      <c r="E47" s="136">
        <f>'実質公債費比率（分子）の構造'!L$47</f>
        <v>49</v>
      </c>
      <c r="F47" s="136"/>
      <c r="G47" s="136"/>
      <c r="H47" s="136">
        <f>'実質公債費比率（分子）の構造'!M$47</f>
        <v>47</v>
      </c>
      <c r="I47" s="136"/>
      <c r="J47" s="136"/>
      <c r="K47" s="136">
        <f>'実質公債費比率（分子）の構造'!N$47</f>
        <v>49</v>
      </c>
      <c r="L47" s="136"/>
      <c r="M47" s="136"/>
      <c r="N47" s="136">
        <f>'実質公債費比率（分子）の構造'!O$47</f>
        <v>53</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4505</v>
      </c>
      <c r="C49" s="136"/>
      <c r="D49" s="136"/>
      <c r="E49" s="136">
        <f>'実質公債費比率（分子）の構造'!L$45</f>
        <v>4584</v>
      </c>
      <c r="F49" s="136"/>
      <c r="G49" s="136"/>
      <c r="H49" s="136">
        <f>'実質公債費比率（分子）の構造'!M$45</f>
        <v>4651</v>
      </c>
      <c r="I49" s="136"/>
      <c r="J49" s="136"/>
      <c r="K49" s="136">
        <f>'実質公債費比率（分子）の構造'!N$45</f>
        <v>4506</v>
      </c>
      <c r="L49" s="136"/>
      <c r="M49" s="136"/>
      <c r="N49" s="136">
        <f>'実質公債費比率（分子）の構造'!O$45</f>
        <v>4197</v>
      </c>
      <c r="O49" s="136"/>
      <c r="P49" s="136"/>
    </row>
    <row r="50" spans="1:16" x14ac:dyDescent="0.15">
      <c r="A50" s="136" t="s">
        <v>58</v>
      </c>
      <c r="B50" s="136" t="e">
        <f>NA()</f>
        <v>#N/A</v>
      </c>
      <c r="C50" s="136">
        <f>IF(ISNUMBER('実質公債費比率（分子）の構造'!K$53),'実質公債費比率（分子）の構造'!K$53,NA())</f>
        <v>1227</v>
      </c>
      <c r="D50" s="136" t="e">
        <f>NA()</f>
        <v>#N/A</v>
      </c>
      <c r="E50" s="136" t="e">
        <f>NA()</f>
        <v>#N/A</v>
      </c>
      <c r="F50" s="136">
        <f>IF(ISNUMBER('実質公債費比率（分子）の構造'!L$53),'実質公債費比率（分子）の構造'!L$53,NA())</f>
        <v>1082</v>
      </c>
      <c r="G50" s="136" t="e">
        <f>NA()</f>
        <v>#N/A</v>
      </c>
      <c r="H50" s="136" t="e">
        <f>NA()</f>
        <v>#N/A</v>
      </c>
      <c r="I50" s="136">
        <f>IF(ISNUMBER('実質公債費比率（分子）の構造'!M$53),'実質公債費比率（分子）の構造'!M$53,NA())</f>
        <v>854</v>
      </c>
      <c r="J50" s="136" t="e">
        <f>NA()</f>
        <v>#N/A</v>
      </c>
      <c r="K50" s="136" t="e">
        <f>NA()</f>
        <v>#N/A</v>
      </c>
      <c r="L50" s="136">
        <f>IF(ISNUMBER('実質公債費比率（分子）の構造'!N$53),'実質公債費比率（分子）の構造'!N$53,NA())</f>
        <v>228</v>
      </c>
      <c r="M50" s="136" t="e">
        <f>NA()</f>
        <v>#N/A</v>
      </c>
      <c r="N50" s="136" t="e">
        <f>NA()</f>
        <v>#N/A</v>
      </c>
      <c r="O50" s="136">
        <f>IF(ISNUMBER('実質公債費比率（分子）の構造'!O$53),'実質公債費比率（分子）の構造'!O$53,NA())</f>
        <v>373</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46877</v>
      </c>
      <c r="E56" s="135"/>
      <c r="F56" s="135"/>
      <c r="G56" s="135">
        <f>'将来負担比率（分子）の構造'!J$51</f>
        <v>46600</v>
      </c>
      <c r="H56" s="135"/>
      <c r="I56" s="135"/>
      <c r="J56" s="135">
        <f>'将来負担比率（分子）の構造'!K$51</f>
        <v>46275</v>
      </c>
      <c r="K56" s="135"/>
      <c r="L56" s="135"/>
      <c r="M56" s="135">
        <f>'将来負担比率（分子）の構造'!L$51</f>
        <v>45752</v>
      </c>
      <c r="N56" s="135"/>
      <c r="O56" s="135"/>
      <c r="P56" s="135">
        <f>'将来負担比率（分子）の構造'!M$51</f>
        <v>45092</v>
      </c>
    </row>
    <row r="57" spans="1:16" x14ac:dyDescent="0.15">
      <c r="A57" s="135" t="s">
        <v>34</v>
      </c>
      <c r="B57" s="135"/>
      <c r="C57" s="135"/>
      <c r="D57" s="135">
        <f>'将来負担比率（分子）の構造'!I$50</f>
        <v>16640</v>
      </c>
      <c r="E57" s="135"/>
      <c r="F57" s="135"/>
      <c r="G57" s="135">
        <f>'将来負担比率（分子）の構造'!J$50</f>
        <v>16670</v>
      </c>
      <c r="H57" s="135"/>
      <c r="I57" s="135"/>
      <c r="J57" s="135">
        <f>'将来負担比率（分子）の構造'!K$50</f>
        <v>16984</v>
      </c>
      <c r="K57" s="135"/>
      <c r="L57" s="135"/>
      <c r="M57" s="135">
        <f>'将来負担比率（分子）の構造'!L$50</f>
        <v>16756</v>
      </c>
      <c r="N57" s="135"/>
      <c r="O57" s="135"/>
      <c r="P57" s="135">
        <f>'将来負担比率（分子）の構造'!M$50</f>
        <v>16886</v>
      </c>
    </row>
    <row r="58" spans="1:16" x14ac:dyDescent="0.15">
      <c r="A58" s="135" t="s">
        <v>33</v>
      </c>
      <c r="B58" s="135"/>
      <c r="C58" s="135"/>
      <c r="D58" s="135">
        <f>'将来負担比率（分子）の構造'!I$49</f>
        <v>10793</v>
      </c>
      <c r="E58" s="135"/>
      <c r="F58" s="135"/>
      <c r="G58" s="135">
        <f>'将来負担比率（分子）の構造'!J$49</f>
        <v>11257</v>
      </c>
      <c r="H58" s="135"/>
      <c r="I58" s="135"/>
      <c r="J58" s="135">
        <f>'将来負担比率（分子）の構造'!K$49</f>
        <v>12665</v>
      </c>
      <c r="K58" s="135"/>
      <c r="L58" s="135"/>
      <c r="M58" s="135">
        <f>'将来負担比率（分子）の構造'!L$49</f>
        <v>10361</v>
      </c>
      <c r="N58" s="135"/>
      <c r="O58" s="135"/>
      <c r="P58" s="135">
        <f>'将来負担比率（分子）の構造'!M$49</f>
        <v>10506</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65</v>
      </c>
      <c r="C61" s="135"/>
      <c r="D61" s="135"/>
      <c r="E61" s="135">
        <f>'将来負担比率（分子）の構造'!J$46</f>
        <v>34</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12290</v>
      </c>
      <c r="C62" s="135"/>
      <c r="D62" s="135"/>
      <c r="E62" s="135">
        <f>'将来負担比率（分子）の構造'!J$45</f>
        <v>11937</v>
      </c>
      <c r="F62" s="135"/>
      <c r="G62" s="135"/>
      <c r="H62" s="135">
        <f>'将来負担比率（分子）の構造'!K$45</f>
        <v>11448</v>
      </c>
      <c r="I62" s="135"/>
      <c r="J62" s="135"/>
      <c r="K62" s="135">
        <f>'将来負担比率（分子）の構造'!L$45</f>
        <v>9986</v>
      </c>
      <c r="L62" s="135"/>
      <c r="M62" s="135"/>
      <c r="N62" s="135">
        <f>'将来負担比率（分子）の構造'!M$45</f>
        <v>9015</v>
      </c>
      <c r="O62" s="135"/>
      <c r="P62" s="135"/>
    </row>
    <row r="63" spans="1:16" x14ac:dyDescent="0.15">
      <c r="A63" s="135" t="s">
        <v>27</v>
      </c>
      <c r="B63" s="135">
        <f>'将来負担比率（分子）の構造'!I$44</f>
        <v>17</v>
      </c>
      <c r="C63" s="135"/>
      <c r="D63" s="135"/>
      <c r="E63" s="135">
        <f>'将来負担比率（分子）の構造'!J$44</f>
        <v>10</v>
      </c>
      <c r="F63" s="135"/>
      <c r="G63" s="135"/>
      <c r="H63" s="135">
        <f>'将来負担比率（分子）の構造'!K$44</f>
        <v>4</v>
      </c>
      <c r="I63" s="135"/>
      <c r="J63" s="135"/>
      <c r="K63" s="135" t="str">
        <f>'将来負担比率（分子）の構造'!L$44</f>
        <v>-</v>
      </c>
      <c r="L63" s="135"/>
      <c r="M63" s="135"/>
      <c r="N63" s="135" t="str">
        <f>'将来負担比率（分子）の構造'!M$44</f>
        <v>-</v>
      </c>
      <c r="O63" s="135"/>
      <c r="P63" s="135"/>
    </row>
    <row r="64" spans="1:16" x14ac:dyDescent="0.15">
      <c r="A64" s="135" t="s">
        <v>26</v>
      </c>
      <c r="B64" s="135">
        <f>'将来負担比率（分子）の構造'!I$43</f>
        <v>25382</v>
      </c>
      <c r="C64" s="135"/>
      <c r="D64" s="135"/>
      <c r="E64" s="135">
        <f>'将来負担比率（分子）の構造'!J$43</f>
        <v>23369</v>
      </c>
      <c r="F64" s="135"/>
      <c r="G64" s="135"/>
      <c r="H64" s="135">
        <f>'将来負担比率（分子）の構造'!K$43</f>
        <v>21865</v>
      </c>
      <c r="I64" s="135"/>
      <c r="J64" s="135"/>
      <c r="K64" s="135">
        <f>'将来負担比率（分子）の構造'!L$43</f>
        <v>20025</v>
      </c>
      <c r="L64" s="135"/>
      <c r="M64" s="135"/>
      <c r="N64" s="135">
        <f>'将来負担比率（分子）の構造'!M$43</f>
        <v>18960</v>
      </c>
      <c r="O64" s="135"/>
      <c r="P64" s="135"/>
    </row>
    <row r="65" spans="1:16" x14ac:dyDescent="0.15">
      <c r="A65" s="135" t="s">
        <v>25</v>
      </c>
      <c r="B65" s="135">
        <f>'将来負担比率（分子）の構造'!I$42</f>
        <v>2751</v>
      </c>
      <c r="C65" s="135"/>
      <c r="D65" s="135"/>
      <c r="E65" s="135">
        <f>'将来負担比率（分子）の構造'!J$42</f>
        <v>2005</v>
      </c>
      <c r="F65" s="135"/>
      <c r="G65" s="135"/>
      <c r="H65" s="135">
        <f>'将来負担比率（分子）の構造'!K$42</f>
        <v>1945</v>
      </c>
      <c r="I65" s="135"/>
      <c r="J65" s="135"/>
      <c r="K65" s="135">
        <f>'将来負担比率（分子）の構造'!L$42</f>
        <v>1436</v>
      </c>
      <c r="L65" s="135"/>
      <c r="M65" s="135"/>
      <c r="N65" s="135">
        <f>'将来負担比率（分子）の構造'!M$42</f>
        <v>1402</v>
      </c>
      <c r="O65" s="135"/>
      <c r="P65" s="135"/>
    </row>
    <row r="66" spans="1:16" x14ac:dyDescent="0.15">
      <c r="A66" s="135" t="s">
        <v>24</v>
      </c>
      <c r="B66" s="135">
        <f>'将来負担比率（分子）の構造'!I$41</f>
        <v>46171</v>
      </c>
      <c r="C66" s="135"/>
      <c r="D66" s="135"/>
      <c r="E66" s="135">
        <f>'将来負担比率（分子）の構造'!J$41</f>
        <v>44415</v>
      </c>
      <c r="F66" s="135"/>
      <c r="G66" s="135"/>
      <c r="H66" s="135">
        <f>'将来負担比率（分子）の構造'!K$41</f>
        <v>44126</v>
      </c>
      <c r="I66" s="135"/>
      <c r="J66" s="135"/>
      <c r="K66" s="135">
        <f>'将来負担比率（分子）の構造'!L$41</f>
        <v>47814</v>
      </c>
      <c r="L66" s="135"/>
      <c r="M66" s="135"/>
      <c r="N66" s="135">
        <f>'将来負担比率（分子）の構造'!M$41</f>
        <v>52187</v>
      </c>
      <c r="O66" s="135"/>
      <c r="P66" s="135"/>
    </row>
    <row r="67" spans="1:16" x14ac:dyDescent="0.15">
      <c r="A67" s="135" t="s">
        <v>62</v>
      </c>
      <c r="B67" s="135" t="e">
        <f>NA()</f>
        <v>#N/A</v>
      </c>
      <c r="C67" s="135">
        <f>IF(ISNUMBER('将来負担比率（分子）の構造'!I$52), IF('将来負担比率（分子）の構造'!I$52 &lt; 0, 0, '将来負担比率（分子）の構造'!I$52), NA())</f>
        <v>12365</v>
      </c>
      <c r="D67" s="135" t="e">
        <f>NA()</f>
        <v>#N/A</v>
      </c>
      <c r="E67" s="135" t="e">
        <f>NA()</f>
        <v>#N/A</v>
      </c>
      <c r="F67" s="135">
        <f>IF(ISNUMBER('将来負担比率（分子）の構造'!J$52), IF('将来負担比率（分子）の構造'!J$52 &lt; 0, 0, '将来負担比率（分子）の構造'!J$52), NA())</f>
        <v>7245</v>
      </c>
      <c r="G67" s="135" t="e">
        <f>NA()</f>
        <v>#N/A</v>
      </c>
      <c r="H67" s="135" t="e">
        <f>NA()</f>
        <v>#N/A</v>
      </c>
      <c r="I67" s="135">
        <f>IF(ISNUMBER('将来負担比率（分子）の構造'!K$52), IF('将来負担比率（分子）の構造'!K$52 &lt; 0, 0, '将来負担比率（分子）の構造'!K$52), NA())</f>
        <v>3464</v>
      </c>
      <c r="J67" s="135" t="e">
        <f>NA()</f>
        <v>#N/A</v>
      </c>
      <c r="K67" s="135" t="e">
        <f>NA()</f>
        <v>#N/A</v>
      </c>
      <c r="L67" s="135">
        <f>IF(ISNUMBER('将来負担比率（分子）の構造'!L$52), IF('将来負担比率（分子）の構造'!L$52 &lt; 0, 0, '将来負担比率（分子）の構造'!L$52), NA())</f>
        <v>6391</v>
      </c>
      <c r="M67" s="135" t="e">
        <f>NA()</f>
        <v>#N/A</v>
      </c>
      <c r="N67" s="135" t="e">
        <f>NA()</f>
        <v>#N/A</v>
      </c>
      <c r="O67" s="135">
        <f>IF(ISNUMBER('将来負担比率（分子）の構造'!M$52), IF('将来負担比率（分子）の構造'!M$52 &lt; 0, 0, '将来負担比率（分子）の構造'!M$52), NA())</f>
        <v>9080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191</v>
      </c>
      <c r="DI1" s="600"/>
      <c r="DJ1" s="600"/>
      <c r="DK1" s="600"/>
      <c r="DL1" s="600"/>
      <c r="DM1" s="600"/>
      <c r="DN1" s="601"/>
      <c r="DP1" s="599" t="s">
        <v>192</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x14ac:dyDescent="0.15">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02" t="s">
        <v>194</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195</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196</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2" t="s">
        <v>1</v>
      </c>
      <c r="C4" s="603"/>
      <c r="D4" s="603"/>
      <c r="E4" s="603"/>
      <c r="F4" s="603"/>
      <c r="G4" s="603"/>
      <c r="H4" s="603"/>
      <c r="I4" s="603"/>
      <c r="J4" s="603"/>
      <c r="K4" s="603"/>
      <c r="L4" s="603"/>
      <c r="M4" s="603"/>
      <c r="N4" s="603"/>
      <c r="O4" s="603"/>
      <c r="P4" s="603"/>
      <c r="Q4" s="604"/>
      <c r="R4" s="602" t="s">
        <v>197</v>
      </c>
      <c r="S4" s="603"/>
      <c r="T4" s="603"/>
      <c r="U4" s="603"/>
      <c r="V4" s="603"/>
      <c r="W4" s="603"/>
      <c r="X4" s="603"/>
      <c r="Y4" s="604"/>
      <c r="Z4" s="602" t="s">
        <v>198</v>
      </c>
      <c r="AA4" s="603"/>
      <c r="AB4" s="603"/>
      <c r="AC4" s="604"/>
      <c r="AD4" s="602" t="s">
        <v>199</v>
      </c>
      <c r="AE4" s="603"/>
      <c r="AF4" s="603"/>
      <c r="AG4" s="603"/>
      <c r="AH4" s="603"/>
      <c r="AI4" s="603"/>
      <c r="AJ4" s="603"/>
      <c r="AK4" s="604"/>
      <c r="AL4" s="602" t="s">
        <v>198</v>
      </c>
      <c r="AM4" s="603"/>
      <c r="AN4" s="603"/>
      <c r="AO4" s="604"/>
      <c r="AP4" s="608" t="s">
        <v>200</v>
      </c>
      <c r="AQ4" s="608"/>
      <c r="AR4" s="608"/>
      <c r="AS4" s="608"/>
      <c r="AT4" s="608"/>
      <c r="AU4" s="608"/>
      <c r="AV4" s="608"/>
      <c r="AW4" s="608"/>
      <c r="AX4" s="608"/>
      <c r="AY4" s="608"/>
      <c r="AZ4" s="608"/>
      <c r="BA4" s="608"/>
      <c r="BB4" s="608"/>
      <c r="BC4" s="608"/>
      <c r="BD4" s="608"/>
      <c r="BE4" s="608"/>
      <c r="BF4" s="608"/>
      <c r="BG4" s="608" t="s">
        <v>201</v>
      </c>
      <c r="BH4" s="608"/>
      <c r="BI4" s="608"/>
      <c r="BJ4" s="608"/>
      <c r="BK4" s="608"/>
      <c r="BL4" s="608"/>
      <c r="BM4" s="608"/>
      <c r="BN4" s="608"/>
      <c r="BO4" s="608" t="s">
        <v>198</v>
      </c>
      <c r="BP4" s="608"/>
      <c r="BQ4" s="608"/>
      <c r="BR4" s="608"/>
      <c r="BS4" s="608" t="s">
        <v>202</v>
      </c>
      <c r="BT4" s="608"/>
      <c r="BU4" s="608"/>
      <c r="BV4" s="608"/>
      <c r="BW4" s="608"/>
      <c r="BX4" s="608"/>
      <c r="BY4" s="608"/>
      <c r="BZ4" s="608"/>
      <c r="CA4" s="608"/>
      <c r="CB4" s="608"/>
      <c r="CD4" s="605" t="s">
        <v>203</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x14ac:dyDescent="0.15">
      <c r="B5" s="609" t="s">
        <v>204</v>
      </c>
      <c r="C5" s="610"/>
      <c r="D5" s="610"/>
      <c r="E5" s="610"/>
      <c r="F5" s="610"/>
      <c r="G5" s="610"/>
      <c r="H5" s="610"/>
      <c r="I5" s="610"/>
      <c r="J5" s="610"/>
      <c r="K5" s="610"/>
      <c r="L5" s="610"/>
      <c r="M5" s="610"/>
      <c r="N5" s="610"/>
      <c r="O5" s="610"/>
      <c r="P5" s="610"/>
      <c r="Q5" s="611"/>
      <c r="R5" s="612">
        <v>35514735</v>
      </c>
      <c r="S5" s="613"/>
      <c r="T5" s="613"/>
      <c r="U5" s="613"/>
      <c r="V5" s="613"/>
      <c r="W5" s="613"/>
      <c r="X5" s="613"/>
      <c r="Y5" s="614"/>
      <c r="Z5" s="615">
        <v>44.7</v>
      </c>
      <c r="AA5" s="615"/>
      <c r="AB5" s="615"/>
      <c r="AC5" s="615"/>
      <c r="AD5" s="616">
        <v>33465549</v>
      </c>
      <c r="AE5" s="616"/>
      <c r="AF5" s="616"/>
      <c r="AG5" s="616"/>
      <c r="AH5" s="616"/>
      <c r="AI5" s="616"/>
      <c r="AJ5" s="616"/>
      <c r="AK5" s="616"/>
      <c r="AL5" s="617">
        <v>82.9</v>
      </c>
      <c r="AM5" s="618"/>
      <c r="AN5" s="618"/>
      <c r="AO5" s="619"/>
      <c r="AP5" s="609" t="s">
        <v>205</v>
      </c>
      <c r="AQ5" s="610"/>
      <c r="AR5" s="610"/>
      <c r="AS5" s="610"/>
      <c r="AT5" s="610"/>
      <c r="AU5" s="610"/>
      <c r="AV5" s="610"/>
      <c r="AW5" s="610"/>
      <c r="AX5" s="610"/>
      <c r="AY5" s="610"/>
      <c r="AZ5" s="610"/>
      <c r="BA5" s="610"/>
      <c r="BB5" s="610"/>
      <c r="BC5" s="610"/>
      <c r="BD5" s="610"/>
      <c r="BE5" s="610"/>
      <c r="BF5" s="611"/>
      <c r="BG5" s="623">
        <v>33465549</v>
      </c>
      <c r="BH5" s="624"/>
      <c r="BI5" s="624"/>
      <c r="BJ5" s="624"/>
      <c r="BK5" s="624"/>
      <c r="BL5" s="624"/>
      <c r="BM5" s="624"/>
      <c r="BN5" s="625"/>
      <c r="BO5" s="626">
        <v>94.2</v>
      </c>
      <c r="BP5" s="626"/>
      <c r="BQ5" s="626"/>
      <c r="BR5" s="626"/>
      <c r="BS5" s="627">
        <v>202759</v>
      </c>
      <c r="BT5" s="627"/>
      <c r="BU5" s="627"/>
      <c r="BV5" s="627"/>
      <c r="BW5" s="627"/>
      <c r="BX5" s="627"/>
      <c r="BY5" s="627"/>
      <c r="BZ5" s="627"/>
      <c r="CA5" s="627"/>
      <c r="CB5" s="631"/>
      <c r="CD5" s="605" t="s">
        <v>200</v>
      </c>
      <c r="CE5" s="606"/>
      <c r="CF5" s="606"/>
      <c r="CG5" s="606"/>
      <c r="CH5" s="606"/>
      <c r="CI5" s="606"/>
      <c r="CJ5" s="606"/>
      <c r="CK5" s="606"/>
      <c r="CL5" s="606"/>
      <c r="CM5" s="606"/>
      <c r="CN5" s="606"/>
      <c r="CO5" s="606"/>
      <c r="CP5" s="606"/>
      <c r="CQ5" s="607"/>
      <c r="CR5" s="605" t="s">
        <v>206</v>
      </c>
      <c r="CS5" s="606"/>
      <c r="CT5" s="606"/>
      <c r="CU5" s="606"/>
      <c r="CV5" s="606"/>
      <c r="CW5" s="606"/>
      <c r="CX5" s="606"/>
      <c r="CY5" s="607"/>
      <c r="CZ5" s="605" t="s">
        <v>198</v>
      </c>
      <c r="DA5" s="606"/>
      <c r="DB5" s="606"/>
      <c r="DC5" s="607"/>
      <c r="DD5" s="605" t="s">
        <v>207</v>
      </c>
      <c r="DE5" s="606"/>
      <c r="DF5" s="606"/>
      <c r="DG5" s="606"/>
      <c r="DH5" s="606"/>
      <c r="DI5" s="606"/>
      <c r="DJ5" s="606"/>
      <c r="DK5" s="606"/>
      <c r="DL5" s="606"/>
      <c r="DM5" s="606"/>
      <c r="DN5" s="606"/>
      <c r="DO5" s="606"/>
      <c r="DP5" s="607"/>
      <c r="DQ5" s="605" t="s">
        <v>208</v>
      </c>
      <c r="DR5" s="606"/>
      <c r="DS5" s="606"/>
      <c r="DT5" s="606"/>
      <c r="DU5" s="606"/>
      <c r="DV5" s="606"/>
      <c r="DW5" s="606"/>
      <c r="DX5" s="606"/>
      <c r="DY5" s="606"/>
      <c r="DZ5" s="606"/>
      <c r="EA5" s="606"/>
      <c r="EB5" s="606"/>
      <c r="EC5" s="607"/>
    </row>
    <row r="6" spans="2:143" ht="11.25" customHeight="1" x14ac:dyDescent="0.15">
      <c r="B6" s="620" t="s">
        <v>209</v>
      </c>
      <c r="C6" s="621"/>
      <c r="D6" s="621"/>
      <c r="E6" s="621"/>
      <c r="F6" s="621"/>
      <c r="G6" s="621"/>
      <c r="H6" s="621"/>
      <c r="I6" s="621"/>
      <c r="J6" s="621"/>
      <c r="K6" s="621"/>
      <c r="L6" s="621"/>
      <c r="M6" s="621"/>
      <c r="N6" s="621"/>
      <c r="O6" s="621"/>
      <c r="P6" s="621"/>
      <c r="Q6" s="622"/>
      <c r="R6" s="623">
        <v>382848</v>
      </c>
      <c r="S6" s="624"/>
      <c r="T6" s="624"/>
      <c r="U6" s="624"/>
      <c r="V6" s="624"/>
      <c r="W6" s="624"/>
      <c r="X6" s="624"/>
      <c r="Y6" s="625"/>
      <c r="Z6" s="626">
        <v>0.5</v>
      </c>
      <c r="AA6" s="626"/>
      <c r="AB6" s="626"/>
      <c r="AC6" s="626"/>
      <c r="AD6" s="627">
        <v>382848</v>
      </c>
      <c r="AE6" s="627"/>
      <c r="AF6" s="627"/>
      <c r="AG6" s="627"/>
      <c r="AH6" s="627"/>
      <c r="AI6" s="627"/>
      <c r="AJ6" s="627"/>
      <c r="AK6" s="627"/>
      <c r="AL6" s="628">
        <v>0.9</v>
      </c>
      <c r="AM6" s="629"/>
      <c r="AN6" s="629"/>
      <c r="AO6" s="630"/>
      <c r="AP6" s="620" t="s">
        <v>210</v>
      </c>
      <c r="AQ6" s="621"/>
      <c r="AR6" s="621"/>
      <c r="AS6" s="621"/>
      <c r="AT6" s="621"/>
      <c r="AU6" s="621"/>
      <c r="AV6" s="621"/>
      <c r="AW6" s="621"/>
      <c r="AX6" s="621"/>
      <c r="AY6" s="621"/>
      <c r="AZ6" s="621"/>
      <c r="BA6" s="621"/>
      <c r="BB6" s="621"/>
      <c r="BC6" s="621"/>
      <c r="BD6" s="621"/>
      <c r="BE6" s="621"/>
      <c r="BF6" s="622"/>
      <c r="BG6" s="623">
        <v>33465549</v>
      </c>
      <c r="BH6" s="624"/>
      <c r="BI6" s="624"/>
      <c r="BJ6" s="624"/>
      <c r="BK6" s="624"/>
      <c r="BL6" s="624"/>
      <c r="BM6" s="624"/>
      <c r="BN6" s="625"/>
      <c r="BO6" s="626">
        <v>94.2</v>
      </c>
      <c r="BP6" s="626"/>
      <c r="BQ6" s="626"/>
      <c r="BR6" s="626"/>
      <c r="BS6" s="627">
        <v>202759</v>
      </c>
      <c r="BT6" s="627"/>
      <c r="BU6" s="627"/>
      <c r="BV6" s="627"/>
      <c r="BW6" s="627"/>
      <c r="BX6" s="627"/>
      <c r="BY6" s="627"/>
      <c r="BZ6" s="627"/>
      <c r="CA6" s="627"/>
      <c r="CB6" s="631"/>
      <c r="CD6" s="634" t="s">
        <v>211</v>
      </c>
      <c r="CE6" s="635"/>
      <c r="CF6" s="635"/>
      <c r="CG6" s="635"/>
      <c r="CH6" s="635"/>
      <c r="CI6" s="635"/>
      <c r="CJ6" s="635"/>
      <c r="CK6" s="635"/>
      <c r="CL6" s="635"/>
      <c r="CM6" s="635"/>
      <c r="CN6" s="635"/>
      <c r="CO6" s="635"/>
      <c r="CP6" s="635"/>
      <c r="CQ6" s="636"/>
      <c r="CR6" s="623">
        <v>406120</v>
      </c>
      <c r="CS6" s="624"/>
      <c r="CT6" s="624"/>
      <c r="CU6" s="624"/>
      <c r="CV6" s="624"/>
      <c r="CW6" s="624"/>
      <c r="CX6" s="624"/>
      <c r="CY6" s="625"/>
      <c r="CZ6" s="626">
        <v>0.5</v>
      </c>
      <c r="DA6" s="626"/>
      <c r="DB6" s="626"/>
      <c r="DC6" s="626"/>
      <c r="DD6" s="632" t="s">
        <v>212</v>
      </c>
      <c r="DE6" s="624"/>
      <c r="DF6" s="624"/>
      <c r="DG6" s="624"/>
      <c r="DH6" s="624"/>
      <c r="DI6" s="624"/>
      <c r="DJ6" s="624"/>
      <c r="DK6" s="624"/>
      <c r="DL6" s="624"/>
      <c r="DM6" s="624"/>
      <c r="DN6" s="624"/>
      <c r="DO6" s="624"/>
      <c r="DP6" s="625"/>
      <c r="DQ6" s="632">
        <v>406120</v>
      </c>
      <c r="DR6" s="624"/>
      <c r="DS6" s="624"/>
      <c r="DT6" s="624"/>
      <c r="DU6" s="624"/>
      <c r="DV6" s="624"/>
      <c r="DW6" s="624"/>
      <c r="DX6" s="624"/>
      <c r="DY6" s="624"/>
      <c r="DZ6" s="624"/>
      <c r="EA6" s="624"/>
      <c r="EB6" s="624"/>
      <c r="EC6" s="633"/>
    </row>
    <row r="7" spans="2:143" ht="11.25" customHeight="1" x14ac:dyDescent="0.15">
      <c r="B7" s="620" t="s">
        <v>213</v>
      </c>
      <c r="C7" s="621"/>
      <c r="D7" s="621"/>
      <c r="E7" s="621"/>
      <c r="F7" s="621"/>
      <c r="G7" s="621"/>
      <c r="H7" s="621"/>
      <c r="I7" s="621"/>
      <c r="J7" s="621"/>
      <c r="K7" s="621"/>
      <c r="L7" s="621"/>
      <c r="M7" s="621"/>
      <c r="N7" s="621"/>
      <c r="O7" s="621"/>
      <c r="P7" s="621"/>
      <c r="Q7" s="622"/>
      <c r="R7" s="623">
        <v>57831</v>
      </c>
      <c r="S7" s="624"/>
      <c r="T7" s="624"/>
      <c r="U7" s="624"/>
      <c r="V7" s="624"/>
      <c r="W7" s="624"/>
      <c r="X7" s="624"/>
      <c r="Y7" s="625"/>
      <c r="Z7" s="626">
        <v>0.1</v>
      </c>
      <c r="AA7" s="626"/>
      <c r="AB7" s="626"/>
      <c r="AC7" s="626"/>
      <c r="AD7" s="627">
        <v>57831</v>
      </c>
      <c r="AE7" s="627"/>
      <c r="AF7" s="627"/>
      <c r="AG7" s="627"/>
      <c r="AH7" s="627"/>
      <c r="AI7" s="627"/>
      <c r="AJ7" s="627"/>
      <c r="AK7" s="627"/>
      <c r="AL7" s="628">
        <v>0.1</v>
      </c>
      <c r="AM7" s="629"/>
      <c r="AN7" s="629"/>
      <c r="AO7" s="630"/>
      <c r="AP7" s="620" t="s">
        <v>214</v>
      </c>
      <c r="AQ7" s="621"/>
      <c r="AR7" s="621"/>
      <c r="AS7" s="621"/>
      <c r="AT7" s="621"/>
      <c r="AU7" s="621"/>
      <c r="AV7" s="621"/>
      <c r="AW7" s="621"/>
      <c r="AX7" s="621"/>
      <c r="AY7" s="621"/>
      <c r="AZ7" s="621"/>
      <c r="BA7" s="621"/>
      <c r="BB7" s="621"/>
      <c r="BC7" s="621"/>
      <c r="BD7" s="621"/>
      <c r="BE7" s="621"/>
      <c r="BF7" s="622"/>
      <c r="BG7" s="623">
        <v>17334782</v>
      </c>
      <c r="BH7" s="624"/>
      <c r="BI7" s="624"/>
      <c r="BJ7" s="624"/>
      <c r="BK7" s="624"/>
      <c r="BL7" s="624"/>
      <c r="BM7" s="624"/>
      <c r="BN7" s="625"/>
      <c r="BO7" s="626">
        <v>48.8</v>
      </c>
      <c r="BP7" s="626"/>
      <c r="BQ7" s="626"/>
      <c r="BR7" s="626"/>
      <c r="BS7" s="627">
        <v>202759</v>
      </c>
      <c r="BT7" s="627"/>
      <c r="BU7" s="627"/>
      <c r="BV7" s="627"/>
      <c r="BW7" s="627"/>
      <c r="BX7" s="627"/>
      <c r="BY7" s="627"/>
      <c r="BZ7" s="627"/>
      <c r="CA7" s="627"/>
      <c r="CB7" s="631"/>
      <c r="CD7" s="637" t="s">
        <v>215</v>
      </c>
      <c r="CE7" s="638"/>
      <c r="CF7" s="638"/>
      <c r="CG7" s="638"/>
      <c r="CH7" s="638"/>
      <c r="CI7" s="638"/>
      <c r="CJ7" s="638"/>
      <c r="CK7" s="638"/>
      <c r="CL7" s="638"/>
      <c r="CM7" s="638"/>
      <c r="CN7" s="638"/>
      <c r="CO7" s="638"/>
      <c r="CP7" s="638"/>
      <c r="CQ7" s="639"/>
      <c r="CR7" s="623">
        <v>7169900</v>
      </c>
      <c r="CS7" s="624"/>
      <c r="CT7" s="624"/>
      <c r="CU7" s="624"/>
      <c r="CV7" s="624"/>
      <c r="CW7" s="624"/>
      <c r="CX7" s="624"/>
      <c r="CY7" s="625"/>
      <c r="CZ7" s="626">
        <v>9.4</v>
      </c>
      <c r="DA7" s="626"/>
      <c r="DB7" s="626"/>
      <c r="DC7" s="626"/>
      <c r="DD7" s="632">
        <v>147034</v>
      </c>
      <c r="DE7" s="624"/>
      <c r="DF7" s="624"/>
      <c r="DG7" s="624"/>
      <c r="DH7" s="624"/>
      <c r="DI7" s="624"/>
      <c r="DJ7" s="624"/>
      <c r="DK7" s="624"/>
      <c r="DL7" s="624"/>
      <c r="DM7" s="624"/>
      <c r="DN7" s="624"/>
      <c r="DO7" s="624"/>
      <c r="DP7" s="625"/>
      <c r="DQ7" s="632">
        <v>6162397</v>
      </c>
      <c r="DR7" s="624"/>
      <c r="DS7" s="624"/>
      <c r="DT7" s="624"/>
      <c r="DU7" s="624"/>
      <c r="DV7" s="624"/>
      <c r="DW7" s="624"/>
      <c r="DX7" s="624"/>
      <c r="DY7" s="624"/>
      <c r="DZ7" s="624"/>
      <c r="EA7" s="624"/>
      <c r="EB7" s="624"/>
      <c r="EC7" s="633"/>
    </row>
    <row r="8" spans="2:143" ht="11.25" customHeight="1" x14ac:dyDescent="0.15">
      <c r="B8" s="620" t="s">
        <v>216</v>
      </c>
      <c r="C8" s="621"/>
      <c r="D8" s="621"/>
      <c r="E8" s="621"/>
      <c r="F8" s="621"/>
      <c r="G8" s="621"/>
      <c r="H8" s="621"/>
      <c r="I8" s="621"/>
      <c r="J8" s="621"/>
      <c r="K8" s="621"/>
      <c r="L8" s="621"/>
      <c r="M8" s="621"/>
      <c r="N8" s="621"/>
      <c r="O8" s="621"/>
      <c r="P8" s="621"/>
      <c r="Q8" s="622"/>
      <c r="R8" s="623">
        <v>225139</v>
      </c>
      <c r="S8" s="624"/>
      <c r="T8" s="624"/>
      <c r="U8" s="624"/>
      <c r="V8" s="624"/>
      <c r="W8" s="624"/>
      <c r="X8" s="624"/>
      <c r="Y8" s="625"/>
      <c r="Z8" s="626">
        <v>0.3</v>
      </c>
      <c r="AA8" s="626"/>
      <c r="AB8" s="626"/>
      <c r="AC8" s="626"/>
      <c r="AD8" s="627">
        <v>225139</v>
      </c>
      <c r="AE8" s="627"/>
      <c r="AF8" s="627"/>
      <c r="AG8" s="627"/>
      <c r="AH8" s="627"/>
      <c r="AI8" s="627"/>
      <c r="AJ8" s="627"/>
      <c r="AK8" s="627"/>
      <c r="AL8" s="628">
        <v>0.6</v>
      </c>
      <c r="AM8" s="629"/>
      <c r="AN8" s="629"/>
      <c r="AO8" s="630"/>
      <c r="AP8" s="620" t="s">
        <v>217</v>
      </c>
      <c r="AQ8" s="621"/>
      <c r="AR8" s="621"/>
      <c r="AS8" s="621"/>
      <c r="AT8" s="621"/>
      <c r="AU8" s="621"/>
      <c r="AV8" s="621"/>
      <c r="AW8" s="621"/>
      <c r="AX8" s="621"/>
      <c r="AY8" s="621"/>
      <c r="AZ8" s="621"/>
      <c r="BA8" s="621"/>
      <c r="BB8" s="621"/>
      <c r="BC8" s="621"/>
      <c r="BD8" s="621"/>
      <c r="BE8" s="621"/>
      <c r="BF8" s="622"/>
      <c r="BG8" s="623">
        <v>405636</v>
      </c>
      <c r="BH8" s="624"/>
      <c r="BI8" s="624"/>
      <c r="BJ8" s="624"/>
      <c r="BK8" s="624"/>
      <c r="BL8" s="624"/>
      <c r="BM8" s="624"/>
      <c r="BN8" s="625"/>
      <c r="BO8" s="626">
        <v>1.1000000000000001</v>
      </c>
      <c r="BP8" s="626"/>
      <c r="BQ8" s="626"/>
      <c r="BR8" s="626"/>
      <c r="BS8" s="632" t="s">
        <v>108</v>
      </c>
      <c r="BT8" s="624"/>
      <c r="BU8" s="624"/>
      <c r="BV8" s="624"/>
      <c r="BW8" s="624"/>
      <c r="BX8" s="624"/>
      <c r="BY8" s="624"/>
      <c r="BZ8" s="624"/>
      <c r="CA8" s="624"/>
      <c r="CB8" s="633"/>
      <c r="CD8" s="637" t="s">
        <v>218</v>
      </c>
      <c r="CE8" s="638"/>
      <c r="CF8" s="638"/>
      <c r="CG8" s="638"/>
      <c r="CH8" s="638"/>
      <c r="CI8" s="638"/>
      <c r="CJ8" s="638"/>
      <c r="CK8" s="638"/>
      <c r="CL8" s="638"/>
      <c r="CM8" s="638"/>
      <c r="CN8" s="638"/>
      <c r="CO8" s="638"/>
      <c r="CP8" s="638"/>
      <c r="CQ8" s="639"/>
      <c r="CR8" s="623">
        <v>31208764</v>
      </c>
      <c r="CS8" s="624"/>
      <c r="CT8" s="624"/>
      <c r="CU8" s="624"/>
      <c r="CV8" s="624"/>
      <c r="CW8" s="624"/>
      <c r="CX8" s="624"/>
      <c r="CY8" s="625"/>
      <c r="CZ8" s="626">
        <v>40.799999999999997</v>
      </c>
      <c r="DA8" s="626"/>
      <c r="DB8" s="626"/>
      <c r="DC8" s="626"/>
      <c r="DD8" s="632">
        <v>642355</v>
      </c>
      <c r="DE8" s="624"/>
      <c r="DF8" s="624"/>
      <c r="DG8" s="624"/>
      <c r="DH8" s="624"/>
      <c r="DI8" s="624"/>
      <c r="DJ8" s="624"/>
      <c r="DK8" s="624"/>
      <c r="DL8" s="624"/>
      <c r="DM8" s="624"/>
      <c r="DN8" s="624"/>
      <c r="DO8" s="624"/>
      <c r="DP8" s="625"/>
      <c r="DQ8" s="632">
        <v>14570276</v>
      </c>
      <c r="DR8" s="624"/>
      <c r="DS8" s="624"/>
      <c r="DT8" s="624"/>
      <c r="DU8" s="624"/>
      <c r="DV8" s="624"/>
      <c r="DW8" s="624"/>
      <c r="DX8" s="624"/>
      <c r="DY8" s="624"/>
      <c r="DZ8" s="624"/>
      <c r="EA8" s="624"/>
      <c r="EB8" s="624"/>
      <c r="EC8" s="633"/>
    </row>
    <row r="9" spans="2:143" ht="11.25" customHeight="1" x14ac:dyDescent="0.15">
      <c r="B9" s="620" t="s">
        <v>219</v>
      </c>
      <c r="C9" s="621"/>
      <c r="D9" s="621"/>
      <c r="E9" s="621"/>
      <c r="F9" s="621"/>
      <c r="G9" s="621"/>
      <c r="H9" s="621"/>
      <c r="I9" s="621"/>
      <c r="J9" s="621"/>
      <c r="K9" s="621"/>
      <c r="L9" s="621"/>
      <c r="M9" s="621"/>
      <c r="N9" s="621"/>
      <c r="O9" s="621"/>
      <c r="P9" s="621"/>
      <c r="Q9" s="622"/>
      <c r="R9" s="623">
        <v>243051</v>
      </c>
      <c r="S9" s="624"/>
      <c r="T9" s="624"/>
      <c r="U9" s="624"/>
      <c r="V9" s="624"/>
      <c r="W9" s="624"/>
      <c r="X9" s="624"/>
      <c r="Y9" s="625"/>
      <c r="Z9" s="626">
        <v>0.3</v>
      </c>
      <c r="AA9" s="626"/>
      <c r="AB9" s="626"/>
      <c r="AC9" s="626"/>
      <c r="AD9" s="627">
        <v>243051</v>
      </c>
      <c r="AE9" s="627"/>
      <c r="AF9" s="627"/>
      <c r="AG9" s="627"/>
      <c r="AH9" s="627"/>
      <c r="AI9" s="627"/>
      <c r="AJ9" s="627"/>
      <c r="AK9" s="627"/>
      <c r="AL9" s="628">
        <v>0.6</v>
      </c>
      <c r="AM9" s="629"/>
      <c r="AN9" s="629"/>
      <c r="AO9" s="630"/>
      <c r="AP9" s="620" t="s">
        <v>220</v>
      </c>
      <c r="AQ9" s="621"/>
      <c r="AR9" s="621"/>
      <c r="AS9" s="621"/>
      <c r="AT9" s="621"/>
      <c r="AU9" s="621"/>
      <c r="AV9" s="621"/>
      <c r="AW9" s="621"/>
      <c r="AX9" s="621"/>
      <c r="AY9" s="621"/>
      <c r="AZ9" s="621"/>
      <c r="BA9" s="621"/>
      <c r="BB9" s="621"/>
      <c r="BC9" s="621"/>
      <c r="BD9" s="621"/>
      <c r="BE9" s="621"/>
      <c r="BF9" s="622"/>
      <c r="BG9" s="623">
        <v>14730021</v>
      </c>
      <c r="BH9" s="624"/>
      <c r="BI9" s="624"/>
      <c r="BJ9" s="624"/>
      <c r="BK9" s="624"/>
      <c r="BL9" s="624"/>
      <c r="BM9" s="624"/>
      <c r="BN9" s="625"/>
      <c r="BO9" s="626">
        <v>41.5</v>
      </c>
      <c r="BP9" s="626"/>
      <c r="BQ9" s="626"/>
      <c r="BR9" s="626"/>
      <c r="BS9" s="632" t="s">
        <v>108</v>
      </c>
      <c r="BT9" s="624"/>
      <c r="BU9" s="624"/>
      <c r="BV9" s="624"/>
      <c r="BW9" s="624"/>
      <c r="BX9" s="624"/>
      <c r="BY9" s="624"/>
      <c r="BZ9" s="624"/>
      <c r="CA9" s="624"/>
      <c r="CB9" s="633"/>
      <c r="CD9" s="637" t="s">
        <v>221</v>
      </c>
      <c r="CE9" s="638"/>
      <c r="CF9" s="638"/>
      <c r="CG9" s="638"/>
      <c r="CH9" s="638"/>
      <c r="CI9" s="638"/>
      <c r="CJ9" s="638"/>
      <c r="CK9" s="638"/>
      <c r="CL9" s="638"/>
      <c r="CM9" s="638"/>
      <c r="CN9" s="638"/>
      <c r="CO9" s="638"/>
      <c r="CP9" s="638"/>
      <c r="CQ9" s="639"/>
      <c r="CR9" s="623">
        <v>6701816</v>
      </c>
      <c r="CS9" s="624"/>
      <c r="CT9" s="624"/>
      <c r="CU9" s="624"/>
      <c r="CV9" s="624"/>
      <c r="CW9" s="624"/>
      <c r="CX9" s="624"/>
      <c r="CY9" s="625"/>
      <c r="CZ9" s="626">
        <v>8.8000000000000007</v>
      </c>
      <c r="DA9" s="626"/>
      <c r="DB9" s="626"/>
      <c r="DC9" s="626"/>
      <c r="DD9" s="632">
        <v>292227</v>
      </c>
      <c r="DE9" s="624"/>
      <c r="DF9" s="624"/>
      <c r="DG9" s="624"/>
      <c r="DH9" s="624"/>
      <c r="DI9" s="624"/>
      <c r="DJ9" s="624"/>
      <c r="DK9" s="624"/>
      <c r="DL9" s="624"/>
      <c r="DM9" s="624"/>
      <c r="DN9" s="624"/>
      <c r="DO9" s="624"/>
      <c r="DP9" s="625"/>
      <c r="DQ9" s="632">
        <v>5383869</v>
      </c>
      <c r="DR9" s="624"/>
      <c r="DS9" s="624"/>
      <c r="DT9" s="624"/>
      <c r="DU9" s="624"/>
      <c r="DV9" s="624"/>
      <c r="DW9" s="624"/>
      <c r="DX9" s="624"/>
      <c r="DY9" s="624"/>
      <c r="DZ9" s="624"/>
      <c r="EA9" s="624"/>
      <c r="EB9" s="624"/>
      <c r="EC9" s="633"/>
    </row>
    <row r="10" spans="2:143" ht="11.25" customHeight="1" x14ac:dyDescent="0.15">
      <c r="B10" s="620" t="s">
        <v>222</v>
      </c>
      <c r="C10" s="621"/>
      <c r="D10" s="621"/>
      <c r="E10" s="621"/>
      <c r="F10" s="621"/>
      <c r="G10" s="621"/>
      <c r="H10" s="621"/>
      <c r="I10" s="621"/>
      <c r="J10" s="621"/>
      <c r="K10" s="621"/>
      <c r="L10" s="621"/>
      <c r="M10" s="621"/>
      <c r="N10" s="621"/>
      <c r="O10" s="621"/>
      <c r="P10" s="621"/>
      <c r="Q10" s="622"/>
      <c r="R10" s="623">
        <v>3977411</v>
      </c>
      <c r="S10" s="624"/>
      <c r="T10" s="624"/>
      <c r="U10" s="624"/>
      <c r="V10" s="624"/>
      <c r="W10" s="624"/>
      <c r="X10" s="624"/>
      <c r="Y10" s="625"/>
      <c r="Z10" s="626">
        <v>5</v>
      </c>
      <c r="AA10" s="626"/>
      <c r="AB10" s="626"/>
      <c r="AC10" s="626"/>
      <c r="AD10" s="627">
        <v>3977411</v>
      </c>
      <c r="AE10" s="627"/>
      <c r="AF10" s="627"/>
      <c r="AG10" s="627"/>
      <c r="AH10" s="627"/>
      <c r="AI10" s="627"/>
      <c r="AJ10" s="627"/>
      <c r="AK10" s="627"/>
      <c r="AL10" s="628">
        <v>9.8000000000000007</v>
      </c>
      <c r="AM10" s="629"/>
      <c r="AN10" s="629"/>
      <c r="AO10" s="630"/>
      <c r="AP10" s="620" t="s">
        <v>223</v>
      </c>
      <c r="AQ10" s="621"/>
      <c r="AR10" s="621"/>
      <c r="AS10" s="621"/>
      <c r="AT10" s="621"/>
      <c r="AU10" s="621"/>
      <c r="AV10" s="621"/>
      <c r="AW10" s="621"/>
      <c r="AX10" s="621"/>
      <c r="AY10" s="621"/>
      <c r="AZ10" s="621"/>
      <c r="BA10" s="621"/>
      <c r="BB10" s="621"/>
      <c r="BC10" s="621"/>
      <c r="BD10" s="621"/>
      <c r="BE10" s="621"/>
      <c r="BF10" s="622"/>
      <c r="BG10" s="623">
        <v>600140</v>
      </c>
      <c r="BH10" s="624"/>
      <c r="BI10" s="624"/>
      <c r="BJ10" s="624"/>
      <c r="BK10" s="624"/>
      <c r="BL10" s="624"/>
      <c r="BM10" s="624"/>
      <c r="BN10" s="625"/>
      <c r="BO10" s="626">
        <v>1.7</v>
      </c>
      <c r="BP10" s="626"/>
      <c r="BQ10" s="626"/>
      <c r="BR10" s="626"/>
      <c r="BS10" s="632" t="s">
        <v>108</v>
      </c>
      <c r="BT10" s="624"/>
      <c r="BU10" s="624"/>
      <c r="BV10" s="624"/>
      <c r="BW10" s="624"/>
      <c r="BX10" s="624"/>
      <c r="BY10" s="624"/>
      <c r="BZ10" s="624"/>
      <c r="CA10" s="624"/>
      <c r="CB10" s="633"/>
      <c r="CD10" s="637" t="s">
        <v>224</v>
      </c>
      <c r="CE10" s="638"/>
      <c r="CF10" s="638"/>
      <c r="CG10" s="638"/>
      <c r="CH10" s="638"/>
      <c r="CI10" s="638"/>
      <c r="CJ10" s="638"/>
      <c r="CK10" s="638"/>
      <c r="CL10" s="638"/>
      <c r="CM10" s="638"/>
      <c r="CN10" s="638"/>
      <c r="CO10" s="638"/>
      <c r="CP10" s="638"/>
      <c r="CQ10" s="639"/>
      <c r="CR10" s="623">
        <v>242696</v>
      </c>
      <c r="CS10" s="624"/>
      <c r="CT10" s="624"/>
      <c r="CU10" s="624"/>
      <c r="CV10" s="624"/>
      <c r="CW10" s="624"/>
      <c r="CX10" s="624"/>
      <c r="CY10" s="625"/>
      <c r="CZ10" s="626">
        <v>0.3</v>
      </c>
      <c r="DA10" s="626"/>
      <c r="DB10" s="626"/>
      <c r="DC10" s="626"/>
      <c r="DD10" s="632">
        <v>4990</v>
      </c>
      <c r="DE10" s="624"/>
      <c r="DF10" s="624"/>
      <c r="DG10" s="624"/>
      <c r="DH10" s="624"/>
      <c r="DI10" s="624"/>
      <c r="DJ10" s="624"/>
      <c r="DK10" s="624"/>
      <c r="DL10" s="624"/>
      <c r="DM10" s="624"/>
      <c r="DN10" s="624"/>
      <c r="DO10" s="624"/>
      <c r="DP10" s="625"/>
      <c r="DQ10" s="632">
        <v>92182</v>
      </c>
      <c r="DR10" s="624"/>
      <c r="DS10" s="624"/>
      <c r="DT10" s="624"/>
      <c r="DU10" s="624"/>
      <c r="DV10" s="624"/>
      <c r="DW10" s="624"/>
      <c r="DX10" s="624"/>
      <c r="DY10" s="624"/>
      <c r="DZ10" s="624"/>
      <c r="EA10" s="624"/>
      <c r="EB10" s="624"/>
      <c r="EC10" s="633"/>
    </row>
    <row r="11" spans="2:143" ht="11.25" customHeight="1" x14ac:dyDescent="0.15">
      <c r="B11" s="620" t="s">
        <v>225</v>
      </c>
      <c r="C11" s="621"/>
      <c r="D11" s="621"/>
      <c r="E11" s="621"/>
      <c r="F11" s="621"/>
      <c r="G11" s="621"/>
      <c r="H11" s="621"/>
      <c r="I11" s="621"/>
      <c r="J11" s="621"/>
      <c r="K11" s="621"/>
      <c r="L11" s="621"/>
      <c r="M11" s="621"/>
      <c r="N11" s="621"/>
      <c r="O11" s="621"/>
      <c r="P11" s="621"/>
      <c r="Q11" s="622"/>
      <c r="R11" s="623">
        <v>12932</v>
      </c>
      <c r="S11" s="624"/>
      <c r="T11" s="624"/>
      <c r="U11" s="624"/>
      <c r="V11" s="624"/>
      <c r="W11" s="624"/>
      <c r="X11" s="624"/>
      <c r="Y11" s="625"/>
      <c r="Z11" s="626">
        <v>0</v>
      </c>
      <c r="AA11" s="626"/>
      <c r="AB11" s="626"/>
      <c r="AC11" s="626"/>
      <c r="AD11" s="627">
        <v>12932</v>
      </c>
      <c r="AE11" s="627"/>
      <c r="AF11" s="627"/>
      <c r="AG11" s="627"/>
      <c r="AH11" s="627"/>
      <c r="AI11" s="627"/>
      <c r="AJ11" s="627"/>
      <c r="AK11" s="627"/>
      <c r="AL11" s="628">
        <v>0</v>
      </c>
      <c r="AM11" s="629"/>
      <c r="AN11" s="629"/>
      <c r="AO11" s="630"/>
      <c r="AP11" s="620" t="s">
        <v>226</v>
      </c>
      <c r="AQ11" s="621"/>
      <c r="AR11" s="621"/>
      <c r="AS11" s="621"/>
      <c r="AT11" s="621"/>
      <c r="AU11" s="621"/>
      <c r="AV11" s="621"/>
      <c r="AW11" s="621"/>
      <c r="AX11" s="621"/>
      <c r="AY11" s="621"/>
      <c r="AZ11" s="621"/>
      <c r="BA11" s="621"/>
      <c r="BB11" s="621"/>
      <c r="BC11" s="621"/>
      <c r="BD11" s="621"/>
      <c r="BE11" s="621"/>
      <c r="BF11" s="622"/>
      <c r="BG11" s="623">
        <v>1598985</v>
      </c>
      <c r="BH11" s="624"/>
      <c r="BI11" s="624"/>
      <c r="BJ11" s="624"/>
      <c r="BK11" s="624"/>
      <c r="BL11" s="624"/>
      <c r="BM11" s="624"/>
      <c r="BN11" s="625"/>
      <c r="BO11" s="626">
        <v>4.5</v>
      </c>
      <c r="BP11" s="626"/>
      <c r="BQ11" s="626"/>
      <c r="BR11" s="626"/>
      <c r="BS11" s="632">
        <v>202759</v>
      </c>
      <c r="BT11" s="624"/>
      <c r="BU11" s="624"/>
      <c r="BV11" s="624"/>
      <c r="BW11" s="624"/>
      <c r="BX11" s="624"/>
      <c r="BY11" s="624"/>
      <c r="BZ11" s="624"/>
      <c r="CA11" s="624"/>
      <c r="CB11" s="633"/>
      <c r="CD11" s="637" t="s">
        <v>227</v>
      </c>
      <c r="CE11" s="638"/>
      <c r="CF11" s="638"/>
      <c r="CG11" s="638"/>
      <c r="CH11" s="638"/>
      <c r="CI11" s="638"/>
      <c r="CJ11" s="638"/>
      <c r="CK11" s="638"/>
      <c r="CL11" s="638"/>
      <c r="CM11" s="638"/>
      <c r="CN11" s="638"/>
      <c r="CO11" s="638"/>
      <c r="CP11" s="638"/>
      <c r="CQ11" s="639"/>
      <c r="CR11" s="623">
        <v>111793</v>
      </c>
      <c r="CS11" s="624"/>
      <c r="CT11" s="624"/>
      <c r="CU11" s="624"/>
      <c r="CV11" s="624"/>
      <c r="CW11" s="624"/>
      <c r="CX11" s="624"/>
      <c r="CY11" s="625"/>
      <c r="CZ11" s="626">
        <v>0.1</v>
      </c>
      <c r="DA11" s="626"/>
      <c r="DB11" s="626"/>
      <c r="DC11" s="626"/>
      <c r="DD11" s="632" t="s">
        <v>108</v>
      </c>
      <c r="DE11" s="624"/>
      <c r="DF11" s="624"/>
      <c r="DG11" s="624"/>
      <c r="DH11" s="624"/>
      <c r="DI11" s="624"/>
      <c r="DJ11" s="624"/>
      <c r="DK11" s="624"/>
      <c r="DL11" s="624"/>
      <c r="DM11" s="624"/>
      <c r="DN11" s="624"/>
      <c r="DO11" s="624"/>
      <c r="DP11" s="625"/>
      <c r="DQ11" s="632">
        <v>110063</v>
      </c>
      <c r="DR11" s="624"/>
      <c r="DS11" s="624"/>
      <c r="DT11" s="624"/>
      <c r="DU11" s="624"/>
      <c r="DV11" s="624"/>
      <c r="DW11" s="624"/>
      <c r="DX11" s="624"/>
      <c r="DY11" s="624"/>
      <c r="DZ11" s="624"/>
      <c r="EA11" s="624"/>
      <c r="EB11" s="624"/>
      <c r="EC11" s="633"/>
    </row>
    <row r="12" spans="2:143" ht="11.25" customHeight="1" x14ac:dyDescent="0.15">
      <c r="B12" s="620" t="s">
        <v>228</v>
      </c>
      <c r="C12" s="621"/>
      <c r="D12" s="621"/>
      <c r="E12" s="621"/>
      <c r="F12" s="621"/>
      <c r="G12" s="621"/>
      <c r="H12" s="621"/>
      <c r="I12" s="621"/>
      <c r="J12" s="621"/>
      <c r="K12" s="621"/>
      <c r="L12" s="621"/>
      <c r="M12" s="621"/>
      <c r="N12" s="621"/>
      <c r="O12" s="621"/>
      <c r="P12" s="621"/>
      <c r="Q12" s="622"/>
      <c r="R12" s="623" t="s">
        <v>108</v>
      </c>
      <c r="S12" s="624"/>
      <c r="T12" s="624"/>
      <c r="U12" s="624"/>
      <c r="V12" s="624"/>
      <c r="W12" s="624"/>
      <c r="X12" s="624"/>
      <c r="Y12" s="625"/>
      <c r="Z12" s="626" t="s">
        <v>108</v>
      </c>
      <c r="AA12" s="626"/>
      <c r="AB12" s="626"/>
      <c r="AC12" s="626"/>
      <c r="AD12" s="627" t="s">
        <v>108</v>
      </c>
      <c r="AE12" s="627"/>
      <c r="AF12" s="627"/>
      <c r="AG12" s="627"/>
      <c r="AH12" s="627"/>
      <c r="AI12" s="627"/>
      <c r="AJ12" s="627"/>
      <c r="AK12" s="627"/>
      <c r="AL12" s="628" t="s">
        <v>108</v>
      </c>
      <c r="AM12" s="629"/>
      <c r="AN12" s="629"/>
      <c r="AO12" s="630"/>
      <c r="AP12" s="620" t="s">
        <v>229</v>
      </c>
      <c r="AQ12" s="621"/>
      <c r="AR12" s="621"/>
      <c r="AS12" s="621"/>
      <c r="AT12" s="621"/>
      <c r="AU12" s="621"/>
      <c r="AV12" s="621"/>
      <c r="AW12" s="621"/>
      <c r="AX12" s="621"/>
      <c r="AY12" s="621"/>
      <c r="AZ12" s="621"/>
      <c r="BA12" s="621"/>
      <c r="BB12" s="621"/>
      <c r="BC12" s="621"/>
      <c r="BD12" s="621"/>
      <c r="BE12" s="621"/>
      <c r="BF12" s="622"/>
      <c r="BG12" s="623">
        <v>14092706</v>
      </c>
      <c r="BH12" s="624"/>
      <c r="BI12" s="624"/>
      <c r="BJ12" s="624"/>
      <c r="BK12" s="624"/>
      <c r="BL12" s="624"/>
      <c r="BM12" s="624"/>
      <c r="BN12" s="625"/>
      <c r="BO12" s="626">
        <v>39.700000000000003</v>
      </c>
      <c r="BP12" s="626"/>
      <c r="BQ12" s="626"/>
      <c r="BR12" s="626"/>
      <c r="BS12" s="632" t="s">
        <v>108</v>
      </c>
      <c r="BT12" s="624"/>
      <c r="BU12" s="624"/>
      <c r="BV12" s="624"/>
      <c r="BW12" s="624"/>
      <c r="BX12" s="624"/>
      <c r="BY12" s="624"/>
      <c r="BZ12" s="624"/>
      <c r="CA12" s="624"/>
      <c r="CB12" s="633"/>
      <c r="CD12" s="637" t="s">
        <v>230</v>
      </c>
      <c r="CE12" s="638"/>
      <c r="CF12" s="638"/>
      <c r="CG12" s="638"/>
      <c r="CH12" s="638"/>
      <c r="CI12" s="638"/>
      <c r="CJ12" s="638"/>
      <c r="CK12" s="638"/>
      <c r="CL12" s="638"/>
      <c r="CM12" s="638"/>
      <c r="CN12" s="638"/>
      <c r="CO12" s="638"/>
      <c r="CP12" s="638"/>
      <c r="CQ12" s="639"/>
      <c r="CR12" s="623">
        <v>1464204</v>
      </c>
      <c r="CS12" s="624"/>
      <c r="CT12" s="624"/>
      <c r="CU12" s="624"/>
      <c r="CV12" s="624"/>
      <c r="CW12" s="624"/>
      <c r="CX12" s="624"/>
      <c r="CY12" s="625"/>
      <c r="CZ12" s="626">
        <v>1.9</v>
      </c>
      <c r="DA12" s="626"/>
      <c r="DB12" s="626"/>
      <c r="DC12" s="626"/>
      <c r="DD12" s="632">
        <v>50000</v>
      </c>
      <c r="DE12" s="624"/>
      <c r="DF12" s="624"/>
      <c r="DG12" s="624"/>
      <c r="DH12" s="624"/>
      <c r="DI12" s="624"/>
      <c r="DJ12" s="624"/>
      <c r="DK12" s="624"/>
      <c r="DL12" s="624"/>
      <c r="DM12" s="624"/>
      <c r="DN12" s="624"/>
      <c r="DO12" s="624"/>
      <c r="DP12" s="625"/>
      <c r="DQ12" s="632">
        <v>411832</v>
      </c>
      <c r="DR12" s="624"/>
      <c r="DS12" s="624"/>
      <c r="DT12" s="624"/>
      <c r="DU12" s="624"/>
      <c r="DV12" s="624"/>
      <c r="DW12" s="624"/>
      <c r="DX12" s="624"/>
      <c r="DY12" s="624"/>
      <c r="DZ12" s="624"/>
      <c r="EA12" s="624"/>
      <c r="EB12" s="624"/>
      <c r="EC12" s="633"/>
    </row>
    <row r="13" spans="2:143" ht="11.25" customHeight="1" x14ac:dyDescent="0.15">
      <c r="B13" s="620" t="s">
        <v>231</v>
      </c>
      <c r="C13" s="621"/>
      <c r="D13" s="621"/>
      <c r="E13" s="621"/>
      <c r="F13" s="621"/>
      <c r="G13" s="621"/>
      <c r="H13" s="621"/>
      <c r="I13" s="621"/>
      <c r="J13" s="621"/>
      <c r="K13" s="621"/>
      <c r="L13" s="621"/>
      <c r="M13" s="621"/>
      <c r="N13" s="621"/>
      <c r="O13" s="621"/>
      <c r="P13" s="621"/>
      <c r="Q13" s="622"/>
      <c r="R13" s="623">
        <v>141434</v>
      </c>
      <c r="S13" s="624"/>
      <c r="T13" s="624"/>
      <c r="U13" s="624"/>
      <c r="V13" s="624"/>
      <c r="W13" s="624"/>
      <c r="X13" s="624"/>
      <c r="Y13" s="625"/>
      <c r="Z13" s="626">
        <v>0.2</v>
      </c>
      <c r="AA13" s="626"/>
      <c r="AB13" s="626"/>
      <c r="AC13" s="626"/>
      <c r="AD13" s="627">
        <v>141434</v>
      </c>
      <c r="AE13" s="627"/>
      <c r="AF13" s="627"/>
      <c r="AG13" s="627"/>
      <c r="AH13" s="627"/>
      <c r="AI13" s="627"/>
      <c r="AJ13" s="627"/>
      <c r="AK13" s="627"/>
      <c r="AL13" s="628">
        <v>0.4</v>
      </c>
      <c r="AM13" s="629"/>
      <c r="AN13" s="629"/>
      <c r="AO13" s="630"/>
      <c r="AP13" s="620" t="s">
        <v>232</v>
      </c>
      <c r="AQ13" s="621"/>
      <c r="AR13" s="621"/>
      <c r="AS13" s="621"/>
      <c r="AT13" s="621"/>
      <c r="AU13" s="621"/>
      <c r="AV13" s="621"/>
      <c r="AW13" s="621"/>
      <c r="AX13" s="621"/>
      <c r="AY13" s="621"/>
      <c r="AZ13" s="621"/>
      <c r="BA13" s="621"/>
      <c r="BB13" s="621"/>
      <c r="BC13" s="621"/>
      <c r="BD13" s="621"/>
      <c r="BE13" s="621"/>
      <c r="BF13" s="622"/>
      <c r="BG13" s="623">
        <v>13999245</v>
      </c>
      <c r="BH13" s="624"/>
      <c r="BI13" s="624"/>
      <c r="BJ13" s="624"/>
      <c r="BK13" s="624"/>
      <c r="BL13" s="624"/>
      <c r="BM13" s="624"/>
      <c r="BN13" s="625"/>
      <c r="BO13" s="626">
        <v>39.4</v>
      </c>
      <c r="BP13" s="626"/>
      <c r="BQ13" s="626"/>
      <c r="BR13" s="626"/>
      <c r="BS13" s="632" t="s">
        <v>108</v>
      </c>
      <c r="BT13" s="624"/>
      <c r="BU13" s="624"/>
      <c r="BV13" s="624"/>
      <c r="BW13" s="624"/>
      <c r="BX13" s="624"/>
      <c r="BY13" s="624"/>
      <c r="BZ13" s="624"/>
      <c r="CA13" s="624"/>
      <c r="CB13" s="633"/>
      <c r="CD13" s="637" t="s">
        <v>233</v>
      </c>
      <c r="CE13" s="638"/>
      <c r="CF13" s="638"/>
      <c r="CG13" s="638"/>
      <c r="CH13" s="638"/>
      <c r="CI13" s="638"/>
      <c r="CJ13" s="638"/>
      <c r="CK13" s="638"/>
      <c r="CL13" s="638"/>
      <c r="CM13" s="638"/>
      <c r="CN13" s="638"/>
      <c r="CO13" s="638"/>
      <c r="CP13" s="638"/>
      <c r="CQ13" s="639"/>
      <c r="CR13" s="623">
        <v>8027225</v>
      </c>
      <c r="CS13" s="624"/>
      <c r="CT13" s="624"/>
      <c r="CU13" s="624"/>
      <c r="CV13" s="624"/>
      <c r="CW13" s="624"/>
      <c r="CX13" s="624"/>
      <c r="CY13" s="625"/>
      <c r="CZ13" s="626">
        <v>10.5</v>
      </c>
      <c r="DA13" s="626"/>
      <c r="DB13" s="626"/>
      <c r="DC13" s="626"/>
      <c r="DD13" s="632">
        <v>4142871</v>
      </c>
      <c r="DE13" s="624"/>
      <c r="DF13" s="624"/>
      <c r="DG13" s="624"/>
      <c r="DH13" s="624"/>
      <c r="DI13" s="624"/>
      <c r="DJ13" s="624"/>
      <c r="DK13" s="624"/>
      <c r="DL13" s="624"/>
      <c r="DM13" s="624"/>
      <c r="DN13" s="624"/>
      <c r="DO13" s="624"/>
      <c r="DP13" s="625"/>
      <c r="DQ13" s="632">
        <v>4944363</v>
      </c>
      <c r="DR13" s="624"/>
      <c r="DS13" s="624"/>
      <c r="DT13" s="624"/>
      <c r="DU13" s="624"/>
      <c r="DV13" s="624"/>
      <c r="DW13" s="624"/>
      <c r="DX13" s="624"/>
      <c r="DY13" s="624"/>
      <c r="DZ13" s="624"/>
      <c r="EA13" s="624"/>
      <c r="EB13" s="624"/>
      <c r="EC13" s="633"/>
    </row>
    <row r="14" spans="2:143" ht="11.25" customHeight="1" x14ac:dyDescent="0.15">
      <c r="B14" s="620" t="s">
        <v>234</v>
      </c>
      <c r="C14" s="621"/>
      <c r="D14" s="621"/>
      <c r="E14" s="621"/>
      <c r="F14" s="621"/>
      <c r="G14" s="621"/>
      <c r="H14" s="621"/>
      <c r="I14" s="621"/>
      <c r="J14" s="621"/>
      <c r="K14" s="621"/>
      <c r="L14" s="621"/>
      <c r="M14" s="621"/>
      <c r="N14" s="621"/>
      <c r="O14" s="621"/>
      <c r="P14" s="621"/>
      <c r="Q14" s="622"/>
      <c r="R14" s="623" t="s">
        <v>108</v>
      </c>
      <c r="S14" s="624"/>
      <c r="T14" s="624"/>
      <c r="U14" s="624"/>
      <c r="V14" s="624"/>
      <c r="W14" s="624"/>
      <c r="X14" s="624"/>
      <c r="Y14" s="625"/>
      <c r="Z14" s="626" t="s">
        <v>108</v>
      </c>
      <c r="AA14" s="626"/>
      <c r="AB14" s="626"/>
      <c r="AC14" s="626"/>
      <c r="AD14" s="627" t="s">
        <v>108</v>
      </c>
      <c r="AE14" s="627"/>
      <c r="AF14" s="627"/>
      <c r="AG14" s="627"/>
      <c r="AH14" s="627"/>
      <c r="AI14" s="627"/>
      <c r="AJ14" s="627"/>
      <c r="AK14" s="627"/>
      <c r="AL14" s="628" t="s">
        <v>108</v>
      </c>
      <c r="AM14" s="629"/>
      <c r="AN14" s="629"/>
      <c r="AO14" s="630"/>
      <c r="AP14" s="620" t="s">
        <v>235</v>
      </c>
      <c r="AQ14" s="621"/>
      <c r="AR14" s="621"/>
      <c r="AS14" s="621"/>
      <c r="AT14" s="621"/>
      <c r="AU14" s="621"/>
      <c r="AV14" s="621"/>
      <c r="AW14" s="621"/>
      <c r="AX14" s="621"/>
      <c r="AY14" s="621"/>
      <c r="AZ14" s="621"/>
      <c r="BA14" s="621"/>
      <c r="BB14" s="621"/>
      <c r="BC14" s="621"/>
      <c r="BD14" s="621"/>
      <c r="BE14" s="621"/>
      <c r="BF14" s="622"/>
      <c r="BG14" s="623">
        <v>179314</v>
      </c>
      <c r="BH14" s="624"/>
      <c r="BI14" s="624"/>
      <c r="BJ14" s="624"/>
      <c r="BK14" s="624"/>
      <c r="BL14" s="624"/>
      <c r="BM14" s="624"/>
      <c r="BN14" s="625"/>
      <c r="BO14" s="626">
        <v>0.5</v>
      </c>
      <c r="BP14" s="626"/>
      <c r="BQ14" s="626"/>
      <c r="BR14" s="626"/>
      <c r="BS14" s="632" t="s">
        <v>108</v>
      </c>
      <c r="BT14" s="624"/>
      <c r="BU14" s="624"/>
      <c r="BV14" s="624"/>
      <c r="BW14" s="624"/>
      <c r="BX14" s="624"/>
      <c r="BY14" s="624"/>
      <c r="BZ14" s="624"/>
      <c r="CA14" s="624"/>
      <c r="CB14" s="633"/>
      <c r="CD14" s="637" t="s">
        <v>236</v>
      </c>
      <c r="CE14" s="638"/>
      <c r="CF14" s="638"/>
      <c r="CG14" s="638"/>
      <c r="CH14" s="638"/>
      <c r="CI14" s="638"/>
      <c r="CJ14" s="638"/>
      <c r="CK14" s="638"/>
      <c r="CL14" s="638"/>
      <c r="CM14" s="638"/>
      <c r="CN14" s="638"/>
      <c r="CO14" s="638"/>
      <c r="CP14" s="638"/>
      <c r="CQ14" s="639"/>
      <c r="CR14" s="623">
        <v>2808718</v>
      </c>
      <c r="CS14" s="624"/>
      <c r="CT14" s="624"/>
      <c r="CU14" s="624"/>
      <c r="CV14" s="624"/>
      <c r="CW14" s="624"/>
      <c r="CX14" s="624"/>
      <c r="CY14" s="625"/>
      <c r="CZ14" s="626">
        <v>3.7</v>
      </c>
      <c r="DA14" s="626"/>
      <c r="DB14" s="626"/>
      <c r="DC14" s="626"/>
      <c r="DD14" s="632">
        <v>539550</v>
      </c>
      <c r="DE14" s="624"/>
      <c r="DF14" s="624"/>
      <c r="DG14" s="624"/>
      <c r="DH14" s="624"/>
      <c r="DI14" s="624"/>
      <c r="DJ14" s="624"/>
      <c r="DK14" s="624"/>
      <c r="DL14" s="624"/>
      <c r="DM14" s="624"/>
      <c r="DN14" s="624"/>
      <c r="DO14" s="624"/>
      <c r="DP14" s="625"/>
      <c r="DQ14" s="632">
        <v>2446331</v>
      </c>
      <c r="DR14" s="624"/>
      <c r="DS14" s="624"/>
      <c r="DT14" s="624"/>
      <c r="DU14" s="624"/>
      <c r="DV14" s="624"/>
      <c r="DW14" s="624"/>
      <c r="DX14" s="624"/>
      <c r="DY14" s="624"/>
      <c r="DZ14" s="624"/>
      <c r="EA14" s="624"/>
      <c r="EB14" s="624"/>
      <c r="EC14" s="633"/>
    </row>
    <row r="15" spans="2:143" ht="11.25" customHeight="1" x14ac:dyDescent="0.15">
      <c r="B15" s="620" t="s">
        <v>237</v>
      </c>
      <c r="C15" s="621"/>
      <c r="D15" s="621"/>
      <c r="E15" s="621"/>
      <c r="F15" s="621"/>
      <c r="G15" s="621"/>
      <c r="H15" s="621"/>
      <c r="I15" s="621"/>
      <c r="J15" s="621"/>
      <c r="K15" s="621"/>
      <c r="L15" s="621"/>
      <c r="M15" s="621"/>
      <c r="N15" s="621"/>
      <c r="O15" s="621"/>
      <c r="P15" s="621"/>
      <c r="Q15" s="622"/>
      <c r="R15" s="623">
        <v>184410</v>
      </c>
      <c r="S15" s="624"/>
      <c r="T15" s="624"/>
      <c r="U15" s="624"/>
      <c r="V15" s="624"/>
      <c r="W15" s="624"/>
      <c r="X15" s="624"/>
      <c r="Y15" s="625"/>
      <c r="Z15" s="626">
        <v>0.2</v>
      </c>
      <c r="AA15" s="626"/>
      <c r="AB15" s="626"/>
      <c r="AC15" s="626"/>
      <c r="AD15" s="627">
        <v>184410</v>
      </c>
      <c r="AE15" s="627"/>
      <c r="AF15" s="627"/>
      <c r="AG15" s="627"/>
      <c r="AH15" s="627"/>
      <c r="AI15" s="627"/>
      <c r="AJ15" s="627"/>
      <c r="AK15" s="627"/>
      <c r="AL15" s="628">
        <v>0.5</v>
      </c>
      <c r="AM15" s="629"/>
      <c r="AN15" s="629"/>
      <c r="AO15" s="630"/>
      <c r="AP15" s="620" t="s">
        <v>238</v>
      </c>
      <c r="AQ15" s="621"/>
      <c r="AR15" s="621"/>
      <c r="AS15" s="621"/>
      <c r="AT15" s="621"/>
      <c r="AU15" s="621"/>
      <c r="AV15" s="621"/>
      <c r="AW15" s="621"/>
      <c r="AX15" s="621"/>
      <c r="AY15" s="621"/>
      <c r="AZ15" s="621"/>
      <c r="BA15" s="621"/>
      <c r="BB15" s="621"/>
      <c r="BC15" s="621"/>
      <c r="BD15" s="621"/>
      <c r="BE15" s="621"/>
      <c r="BF15" s="622"/>
      <c r="BG15" s="623">
        <v>1858747</v>
      </c>
      <c r="BH15" s="624"/>
      <c r="BI15" s="624"/>
      <c r="BJ15" s="624"/>
      <c r="BK15" s="624"/>
      <c r="BL15" s="624"/>
      <c r="BM15" s="624"/>
      <c r="BN15" s="625"/>
      <c r="BO15" s="626">
        <v>5.2</v>
      </c>
      <c r="BP15" s="626"/>
      <c r="BQ15" s="626"/>
      <c r="BR15" s="626"/>
      <c r="BS15" s="632" t="s">
        <v>108</v>
      </c>
      <c r="BT15" s="624"/>
      <c r="BU15" s="624"/>
      <c r="BV15" s="624"/>
      <c r="BW15" s="624"/>
      <c r="BX15" s="624"/>
      <c r="BY15" s="624"/>
      <c r="BZ15" s="624"/>
      <c r="CA15" s="624"/>
      <c r="CB15" s="633"/>
      <c r="CD15" s="637" t="s">
        <v>239</v>
      </c>
      <c r="CE15" s="638"/>
      <c r="CF15" s="638"/>
      <c r="CG15" s="638"/>
      <c r="CH15" s="638"/>
      <c r="CI15" s="638"/>
      <c r="CJ15" s="638"/>
      <c r="CK15" s="638"/>
      <c r="CL15" s="638"/>
      <c r="CM15" s="638"/>
      <c r="CN15" s="638"/>
      <c r="CO15" s="638"/>
      <c r="CP15" s="638"/>
      <c r="CQ15" s="639"/>
      <c r="CR15" s="623">
        <v>14019520</v>
      </c>
      <c r="CS15" s="624"/>
      <c r="CT15" s="624"/>
      <c r="CU15" s="624"/>
      <c r="CV15" s="624"/>
      <c r="CW15" s="624"/>
      <c r="CX15" s="624"/>
      <c r="CY15" s="625"/>
      <c r="CZ15" s="626">
        <v>18.3</v>
      </c>
      <c r="DA15" s="626"/>
      <c r="DB15" s="626"/>
      <c r="DC15" s="626"/>
      <c r="DD15" s="632">
        <v>8384204</v>
      </c>
      <c r="DE15" s="624"/>
      <c r="DF15" s="624"/>
      <c r="DG15" s="624"/>
      <c r="DH15" s="624"/>
      <c r="DI15" s="624"/>
      <c r="DJ15" s="624"/>
      <c r="DK15" s="624"/>
      <c r="DL15" s="624"/>
      <c r="DM15" s="624"/>
      <c r="DN15" s="624"/>
      <c r="DO15" s="624"/>
      <c r="DP15" s="625"/>
      <c r="DQ15" s="632">
        <v>6764670</v>
      </c>
      <c r="DR15" s="624"/>
      <c r="DS15" s="624"/>
      <c r="DT15" s="624"/>
      <c r="DU15" s="624"/>
      <c r="DV15" s="624"/>
      <c r="DW15" s="624"/>
      <c r="DX15" s="624"/>
      <c r="DY15" s="624"/>
      <c r="DZ15" s="624"/>
      <c r="EA15" s="624"/>
      <c r="EB15" s="624"/>
      <c r="EC15" s="633"/>
    </row>
    <row r="16" spans="2:143" ht="11.25" customHeight="1" x14ac:dyDescent="0.15">
      <c r="B16" s="620" t="s">
        <v>240</v>
      </c>
      <c r="C16" s="621"/>
      <c r="D16" s="621"/>
      <c r="E16" s="621"/>
      <c r="F16" s="621"/>
      <c r="G16" s="621"/>
      <c r="H16" s="621"/>
      <c r="I16" s="621"/>
      <c r="J16" s="621"/>
      <c r="K16" s="621"/>
      <c r="L16" s="621"/>
      <c r="M16" s="621"/>
      <c r="N16" s="621"/>
      <c r="O16" s="621"/>
      <c r="P16" s="621"/>
      <c r="Q16" s="622"/>
      <c r="R16" s="623">
        <v>1307232</v>
      </c>
      <c r="S16" s="624"/>
      <c r="T16" s="624"/>
      <c r="U16" s="624"/>
      <c r="V16" s="624"/>
      <c r="W16" s="624"/>
      <c r="X16" s="624"/>
      <c r="Y16" s="625"/>
      <c r="Z16" s="626">
        <v>1.6</v>
      </c>
      <c r="AA16" s="626"/>
      <c r="AB16" s="626"/>
      <c r="AC16" s="626"/>
      <c r="AD16" s="627">
        <v>1039350</v>
      </c>
      <c r="AE16" s="627"/>
      <c r="AF16" s="627"/>
      <c r="AG16" s="627"/>
      <c r="AH16" s="627"/>
      <c r="AI16" s="627"/>
      <c r="AJ16" s="627"/>
      <c r="AK16" s="627"/>
      <c r="AL16" s="628">
        <v>2.6</v>
      </c>
      <c r="AM16" s="629"/>
      <c r="AN16" s="629"/>
      <c r="AO16" s="630"/>
      <c r="AP16" s="620" t="s">
        <v>241</v>
      </c>
      <c r="AQ16" s="621"/>
      <c r="AR16" s="621"/>
      <c r="AS16" s="621"/>
      <c r="AT16" s="621"/>
      <c r="AU16" s="621"/>
      <c r="AV16" s="621"/>
      <c r="AW16" s="621"/>
      <c r="AX16" s="621"/>
      <c r="AY16" s="621"/>
      <c r="AZ16" s="621"/>
      <c r="BA16" s="621"/>
      <c r="BB16" s="621"/>
      <c r="BC16" s="621"/>
      <c r="BD16" s="621"/>
      <c r="BE16" s="621"/>
      <c r="BF16" s="622"/>
      <c r="BG16" s="623" t="s">
        <v>108</v>
      </c>
      <c r="BH16" s="624"/>
      <c r="BI16" s="624"/>
      <c r="BJ16" s="624"/>
      <c r="BK16" s="624"/>
      <c r="BL16" s="624"/>
      <c r="BM16" s="624"/>
      <c r="BN16" s="625"/>
      <c r="BO16" s="626" t="s">
        <v>108</v>
      </c>
      <c r="BP16" s="626"/>
      <c r="BQ16" s="626"/>
      <c r="BR16" s="626"/>
      <c r="BS16" s="632" t="s">
        <v>108</v>
      </c>
      <c r="BT16" s="624"/>
      <c r="BU16" s="624"/>
      <c r="BV16" s="624"/>
      <c r="BW16" s="624"/>
      <c r="BX16" s="624"/>
      <c r="BY16" s="624"/>
      <c r="BZ16" s="624"/>
      <c r="CA16" s="624"/>
      <c r="CB16" s="633"/>
      <c r="CD16" s="637" t="s">
        <v>242</v>
      </c>
      <c r="CE16" s="638"/>
      <c r="CF16" s="638"/>
      <c r="CG16" s="638"/>
      <c r="CH16" s="638"/>
      <c r="CI16" s="638"/>
      <c r="CJ16" s="638"/>
      <c r="CK16" s="638"/>
      <c r="CL16" s="638"/>
      <c r="CM16" s="638"/>
      <c r="CN16" s="638"/>
      <c r="CO16" s="638"/>
      <c r="CP16" s="638"/>
      <c r="CQ16" s="639"/>
      <c r="CR16" s="623" t="s">
        <v>108</v>
      </c>
      <c r="CS16" s="624"/>
      <c r="CT16" s="624"/>
      <c r="CU16" s="624"/>
      <c r="CV16" s="624"/>
      <c r="CW16" s="624"/>
      <c r="CX16" s="624"/>
      <c r="CY16" s="625"/>
      <c r="CZ16" s="626" t="s">
        <v>108</v>
      </c>
      <c r="DA16" s="626"/>
      <c r="DB16" s="626"/>
      <c r="DC16" s="626"/>
      <c r="DD16" s="632" t="s">
        <v>108</v>
      </c>
      <c r="DE16" s="624"/>
      <c r="DF16" s="624"/>
      <c r="DG16" s="624"/>
      <c r="DH16" s="624"/>
      <c r="DI16" s="624"/>
      <c r="DJ16" s="624"/>
      <c r="DK16" s="624"/>
      <c r="DL16" s="624"/>
      <c r="DM16" s="624"/>
      <c r="DN16" s="624"/>
      <c r="DO16" s="624"/>
      <c r="DP16" s="625"/>
      <c r="DQ16" s="632" t="s">
        <v>108</v>
      </c>
      <c r="DR16" s="624"/>
      <c r="DS16" s="624"/>
      <c r="DT16" s="624"/>
      <c r="DU16" s="624"/>
      <c r="DV16" s="624"/>
      <c r="DW16" s="624"/>
      <c r="DX16" s="624"/>
      <c r="DY16" s="624"/>
      <c r="DZ16" s="624"/>
      <c r="EA16" s="624"/>
      <c r="EB16" s="624"/>
      <c r="EC16" s="633"/>
    </row>
    <row r="17" spans="2:133" ht="11.25" customHeight="1" x14ac:dyDescent="0.15">
      <c r="B17" s="620" t="s">
        <v>243</v>
      </c>
      <c r="C17" s="621"/>
      <c r="D17" s="621"/>
      <c r="E17" s="621"/>
      <c r="F17" s="621"/>
      <c r="G17" s="621"/>
      <c r="H17" s="621"/>
      <c r="I17" s="621"/>
      <c r="J17" s="621"/>
      <c r="K17" s="621"/>
      <c r="L17" s="621"/>
      <c r="M17" s="621"/>
      <c r="N17" s="621"/>
      <c r="O17" s="621"/>
      <c r="P17" s="621"/>
      <c r="Q17" s="622"/>
      <c r="R17" s="623">
        <v>1039350</v>
      </c>
      <c r="S17" s="624"/>
      <c r="T17" s="624"/>
      <c r="U17" s="624"/>
      <c r="V17" s="624"/>
      <c r="W17" s="624"/>
      <c r="X17" s="624"/>
      <c r="Y17" s="625"/>
      <c r="Z17" s="626">
        <v>1.3</v>
      </c>
      <c r="AA17" s="626"/>
      <c r="AB17" s="626"/>
      <c r="AC17" s="626"/>
      <c r="AD17" s="627">
        <v>1039350</v>
      </c>
      <c r="AE17" s="627"/>
      <c r="AF17" s="627"/>
      <c r="AG17" s="627"/>
      <c r="AH17" s="627"/>
      <c r="AI17" s="627"/>
      <c r="AJ17" s="627"/>
      <c r="AK17" s="627"/>
      <c r="AL17" s="628">
        <v>2.6</v>
      </c>
      <c r="AM17" s="629"/>
      <c r="AN17" s="629"/>
      <c r="AO17" s="630"/>
      <c r="AP17" s="620" t="s">
        <v>244</v>
      </c>
      <c r="AQ17" s="621"/>
      <c r="AR17" s="621"/>
      <c r="AS17" s="621"/>
      <c r="AT17" s="621"/>
      <c r="AU17" s="621"/>
      <c r="AV17" s="621"/>
      <c r="AW17" s="621"/>
      <c r="AX17" s="621"/>
      <c r="AY17" s="621"/>
      <c r="AZ17" s="621"/>
      <c r="BA17" s="621"/>
      <c r="BB17" s="621"/>
      <c r="BC17" s="621"/>
      <c r="BD17" s="621"/>
      <c r="BE17" s="621"/>
      <c r="BF17" s="622"/>
      <c r="BG17" s="623" t="s">
        <v>108</v>
      </c>
      <c r="BH17" s="624"/>
      <c r="BI17" s="624"/>
      <c r="BJ17" s="624"/>
      <c r="BK17" s="624"/>
      <c r="BL17" s="624"/>
      <c r="BM17" s="624"/>
      <c r="BN17" s="625"/>
      <c r="BO17" s="626" t="s">
        <v>108</v>
      </c>
      <c r="BP17" s="626"/>
      <c r="BQ17" s="626"/>
      <c r="BR17" s="626"/>
      <c r="BS17" s="632" t="s">
        <v>108</v>
      </c>
      <c r="BT17" s="624"/>
      <c r="BU17" s="624"/>
      <c r="BV17" s="624"/>
      <c r="BW17" s="624"/>
      <c r="BX17" s="624"/>
      <c r="BY17" s="624"/>
      <c r="BZ17" s="624"/>
      <c r="CA17" s="624"/>
      <c r="CB17" s="633"/>
      <c r="CD17" s="637" t="s">
        <v>245</v>
      </c>
      <c r="CE17" s="638"/>
      <c r="CF17" s="638"/>
      <c r="CG17" s="638"/>
      <c r="CH17" s="638"/>
      <c r="CI17" s="638"/>
      <c r="CJ17" s="638"/>
      <c r="CK17" s="638"/>
      <c r="CL17" s="638"/>
      <c r="CM17" s="638"/>
      <c r="CN17" s="638"/>
      <c r="CO17" s="638"/>
      <c r="CP17" s="638"/>
      <c r="CQ17" s="639"/>
      <c r="CR17" s="623">
        <v>4271066</v>
      </c>
      <c r="CS17" s="624"/>
      <c r="CT17" s="624"/>
      <c r="CU17" s="624"/>
      <c r="CV17" s="624"/>
      <c r="CW17" s="624"/>
      <c r="CX17" s="624"/>
      <c r="CY17" s="625"/>
      <c r="CZ17" s="626">
        <v>5.6</v>
      </c>
      <c r="DA17" s="626"/>
      <c r="DB17" s="626"/>
      <c r="DC17" s="626"/>
      <c r="DD17" s="632" t="s">
        <v>108</v>
      </c>
      <c r="DE17" s="624"/>
      <c r="DF17" s="624"/>
      <c r="DG17" s="624"/>
      <c r="DH17" s="624"/>
      <c r="DI17" s="624"/>
      <c r="DJ17" s="624"/>
      <c r="DK17" s="624"/>
      <c r="DL17" s="624"/>
      <c r="DM17" s="624"/>
      <c r="DN17" s="624"/>
      <c r="DO17" s="624"/>
      <c r="DP17" s="625"/>
      <c r="DQ17" s="632">
        <v>4149837</v>
      </c>
      <c r="DR17" s="624"/>
      <c r="DS17" s="624"/>
      <c r="DT17" s="624"/>
      <c r="DU17" s="624"/>
      <c r="DV17" s="624"/>
      <c r="DW17" s="624"/>
      <c r="DX17" s="624"/>
      <c r="DY17" s="624"/>
      <c r="DZ17" s="624"/>
      <c r="EA17" s="624"/>
      <c r="EB17" s="624"/>
      <c r="EC17" s="633"/>
    </row>
    <row r="18" spans="2:133" ht="11.25" customHeight="1" x14ac:dyDescent="0.15">
      <c r="B18" s="620" t="s">
        <v>246</v>
      </c>
      <c r="C18" s="621"/>
      <c r="D18" s="621"/>
      <c r="E18" s="621"/>
      <c r="F18" s="621"/>
      <c r="G18" s="621"/>
      <c r="H18" s="621"/>
      <c r="I18" s="621"/>
      <c r="J18" s="621"/>
      <c r="K18" s="621"/>
      <c r="L18" s="621"/>
      <c r="M18" s="621"/>
      <c r="N18" s="621"/>
      <c r="O18" s="621"/>
      <c r="P18" s="621"/>
      <c r="Q18" s="622"/>
      <c r="R18" s="623">
        <v>267873</v>
      </c>
      <c r="S18" s="624"/>
      <c r="T18" s="624"/>
      <c r="U18" s="624"/>
      <c r="V18" s="624"/>
      <c r="W18" s="624"/>
      <c r="X18" s="624"/>
      <c r="Y18" s="625"/>
      <c r="Z18" s="626">
        <v>0.3</v>
      </c>
      <c r="AA18" s="626"/>
      <c r="AB18" s="626"/>
      <c r="AC18" s="626"/>
      <c r="AD18" s="627" t="s">
        <v>108</v>
      </c>
      <c r="AE18" s="627"/>
      <c r="AF18" s="627"/>
      <c r="AG18" s="627"/>
      <c r="AH18" s="627"/>
      <c r="AI18" s="627"/>
      <c r="AJ18" s="627"/>
      <c r="AK18" s="627"/>
      <c r="AL18" s="628" t="s">
        <v>108</v>
      </c>
      <c r="AM18" s="629"/>
      <c r="AN18" s="629"/>
      <c r="AO18" s="630"/>
      <c r="AP18" s="620" t="s">
        <v>247</v>
      </c>
      <c r="AQ18" s="621"/>
      <c r="AR18" s="621"/>
      <c r="AS18" s="621"/>
      <c r="AT18" s="621"/>
      <c r="AU18" s="621"/>
      <c r="AV18" s="621"/>
      <c r="AW18" s="621"/>
      <c r="AX18" s="621"/>
      <c r="AY18" s="621"/>
      <c r="AZ18" s="621"/>
      <c r="BA18" s="621"/>
      <c r="BB18" s="621"/>
      <c r="BC18" s="621"/>
      <c r="BD18" s="621"/>
      <c r="BE18" s="621"/>
      <c r="BF18" s="622"/>
      <c r="BG18" s="623" t="s">
        <v>108</v>
      </c>
      <c r="BH18" s="624"/>
      <c r="BI18" s="624"/>
      <c r="BJ18" s="624"/>
      <c r="BK18" s="624"/>
      <c r="BL18" s="624"/>
      <c r="BM18" s="624"/>
      <c r="BN18" s="625"/>
      <c r="BO18" s="626" t="s">
        <v>108</v>
      </c>
      <c r="BP18" s="626"/>
      <c r="BQ18" s="626"/>
      <c r="BR18" s="626"/>
      <c r="BS18" s="632" t="s">
        <v>108</v>
      </c>
      <c r="BT18" s="624"/>
      <c r="BU18" s="624"/>
      <c r="BV18" s="624"/>
      <c r="BW18" s="624"/>
      <c r="BX18" s="624"/>
      <c r="BY18" s="624"/>
      <c r="BZ18" s="624"/>
      <c r="CA18" s="624"/>
      <c r="CB18" s="633"/>
      <c r="CD18" s="637" t="s">
        <v>248</v>
      </c>
      <c r="CE18" s="638"/>
      <c r="CF18" s="638"/>
      <c r="CG18" s="638"/>
      <c r="CH18" s="638"/>
      <c r="CI18" s="638"/>
      <c r="CJ18" s="638"/>
      <c r="CK18" s="638"/>
      <c r="CL18" s="638"/>
      <c r="CM18" s="638"/>
      <c r="CN18" s="638"/>
      <c r="CO18" s="638"/>
      <c r="CP18" s="638"/>
      <c r="CQ18" s="639"/>
      <c r="CR18" s="623" t="s">
        <v>108</v>
      </c>
      <c r="CS18" s="624"/>
      <c r="CT18" s="624"/>
      <c r="CU18" s="624"/>
      <c r="CV18" s="624"/>
      <c r="CW18" s="624"/>
      <c r="CX18" s="624"/>
      <c r="CY18" s="625"/>
      <c r="CZ18" s="626" t="s">
        <v>108</v>
      </c>
      <c r="DA18" s="626"/>
      <c r="DB18" s="626"/>
      <c r="DC18" s="626"/>
      <c r="DD18" s="632" t="s">
        <v>108</v>
      </c>
      <c r="DE18" s="624"/>
      <c r="DF18" s="624"/>
      <c r="DG18" s="624"/>
      <c r="DH18" s="624"/>
      <c r="DI18" s="624"/>
      <c r="DJ18" s="624"/>
      <c r="DK18" s="624"/>
      <c r="DL18" s="624"/>
      <c r="DM18" s="624"/>
      <c r="DN18" s="624"/>
      <c r="DO18" s="624"/>
      <c r="DP18" s="625"/>
      <c r="DQ18" s="632" t="s">
        <v>108</v>
      </c>
      <c r="DR18" s="624"/>
      <c r="DS18" s="624"/>
      <c r="DT18" s="624"/>
      <c r="DU18" s="624"/>
      <c r="DV18" s="624"/>
      <c r="DW18" s="624"/>
      <c r="DX18" s="624"/>
      <c r="DY18" s="624"/>
      <c r="DZ18" s="624"/>
      <c r="EA18" s="624"/>
      <c r="EB18" s="624"/>
      <c r="EC18" s="633"/>
    </row>
    <row r="19" spans="2:133" ht="11.25" customHeight="1" x14ac:dyDescent="0.15">
      <c r="B19" s="620" t="s">
        <v>249</v>
      </c>
      <c r="C19" s="621"/>
      <c r="D19" s="621"/>
      <c r="E19" s="621"/>
      <c r="F19" s="621"/>
      <c r="G19" s="621"/>
      <c r="H19" s="621"/>
      <c r="I19" s="621"/>
      <c r="J19" s="621"/>
      <c r="K19" s="621"/>
      <c r="L19" s="621"/>
      <c r="M19" s="621"/>
      <c r="N19" s="621"/>
      <c r="O19" s="621"/>
      <c r="P19" s="621"/>
      <c r="Q19" s="622"/>
      <c r="R19" s="623">
        <v>9</v>
      </c>
      <c r="S19" s="624"/>
      <c r="T19" s="624"/>
      <c r="U19" s="624"/>
      <c r="V19" s="624"/>
      <c r="W19" s="624"/>
      <c r="X19" s="624"/>
      <c r="Y19" s="625"/>
      <c r="Z19" s="626">
        <v>0</v>
      </c>
      <c r="AA19" s="626"/>
      <c r="AB19" s="626"/>
      <c r="AC19" s="626"/>
      <c r="AD19" s="627" t="s">
        <v>108</v>
      </c>
      <c r="AE19" s="627"/>
      <c r="AF19" s="627"/>
      <c r="AG19" s="627"/>
      <c r="AH19" s="627"/>
      <c r="AI19" s="627"/>
      <c r="AJ19" s="627"/>
      <c r="AK19" s="627"/>
      <c r="AL19" s="628" t="s">
        <v>108</v>
      </c>
      <c r="AM19" s="629"/>
      <c r="AN19" s="629"/>
      <c r="AO19" s="630"/>
      <c r="AP19" s="620" t="s">
        <v>250</v>
      </c>
      <c r="AQ19" s="621"/>
      <c r="AR19" s="621"/>
      <c r="AS19" s="621"/>
      <c r="AT19" s="621"/>
      <c r="AU19" s="621"/>
      <c r="AV19" s="621"/>
      <c r="AW19" s="621"/>
      <c r="AX19" s="621"/>
      <c r="AY19" s="621"/>
      <c r="AZ19" s="621"/>
      <c r="BA19" s="621"/>
      <c r="BB19" s="621"/>
      <c r="BC19" s="621"/>
      <c r="BD19" s="621"/>
      <c r="BE19" s="621"/>
      <c r="BF19" s="622"/>
      <c r="BG19" s="623">
        <v>2049186</v>
      </c>
      <c r="BH19" s="624"/>
      <c r="BI19" s="624"/>
      <c r="BJ19" s="624"/>
      <c r="BK19" s="624"/>
      <c r="BL19" s="624"/>
      <c r="BM19" s="624"/>
      <c r="BN19" s="625"/>
      <c r="BO19" s="626">
        <v>5.8</v>
      </c>
      <c r="BP19" s="626"/>
      <c r="BQ19" s="626"/>
      <c r="BR19" s="626"/>
      <c r="BS19" s="632" t="s">
        <v>108</v>
      </c>
      <c r="BT19" s="624"/>
      <c r="BU19" s="624"/>
      <c r="BV19" s="624"/>
      <c r="BW19" s="624"/>
      <c r="BX19" s="624"/>
      <c r="BY19" s="624"/>
      <c r="BZ19" s="624"/>
      <c r="CA19" s="624"/>
      <c r="CB19" s="633"/>
      <c r="CD19" s="637" t="s">
        <v>251</v>
      </c>
      <c r="CE19" s="638"/>
      <c r="CF19" s="638"/>
      <c r="CG19" s="638"/>
      <c r="CH19" s="638"/>
      <c r="CI19" s="638"/>
      <c r="CJ19" s="638"/>
      <c r="CK19" s="638"/>
      <c r="CL19" s="638"/>
      <c r="CM19" s="638"/>
      <c r="CN19" s="638"/>
      <c r="CO19" s="638"/>
      <c r="CP19" s="638"/>
      <c r="CQ19" s="639"/>
      <c r="CR19" s="623" t="s">
        <v>108</v>
      </c>
      <c r="CS19" s="624"/>
      <c r="CT19" s="624"/>
      <c r="CU19" s="624"/>
      <c r="CV19" s="624"/>
      <c r="CW19" s="624"/>
      <c r="CX19" s="624"/>
      <c r="CY19" s="625"/>
      <c r="CZ19" s="626" t="s">
        <v>108</v>
      </c>
      <c r="DA19" s="626"/>
      <c r="DB19" s="626"/>
      <c r="DC19" s="626"/>
      <c r="DD19" s="632" t="s">
        <v>108</v>
      </c>
      <c r="DE19" s="624"/>
      <c r="DF19" s="624"/>
      <c r="DG19" s="624"/>
      <c r="DH19" s="624"/>
      <c r="DI19" s="624"/>
      <c r="DJ19" s="624"/>
      <c r="DK19" s="624"/>
      <c r="DL19" s="624"/>
      <c r="DM19" s="624"/>
      <c r="DN19" s="624"/>
      <c r="DO19" s="624"/>
      <c r="DP19" s="625"/>
      <c r="DQ19" s="632" t="s">
        <v>108</v>
      </c>
      <c r="DR19" s="624"/>
      <c r="DS19" s="624"/>
      <c r="DT19" s="624"/>
      <c r="DU19" s="624"/>
      <c r="DV19" s="624"/>
      <c r="DW19" s="624"/>
      <c r="DX19" s="624"/>
      <c r="DY19" s="624"/>
      <c r="DZ19" s="624"/>
      <c r="EA19" s="624"/>
      <c r="EB19" s="624"/>
      <c r="EC19" s="633"/>
    </row>
    <row r="20" spans="2:133" ht="11.25" customHeight="1" x14ac:dyDescent="0.15">
      <c r="B20" s="620" t="s">
        <v>252</v>
      </c>
      <c r="C20" s="621"/>
      <c r="D20" s="621"/>
      <c r="E20" s="621"/>
      <c r="F20" s="621"/>
      <c r="G20" s="621"/>
      <c r="H20" s="621"/>
      <c r="I20" s="621"/>
      <c r="J20" s="621"/>
      <c r="K20" s="621"/>
      <c r="L20" s="621"/>
      <c r="M20" s="621"/>
      <c r="N20" s="621"/>
      <c r="O20" s="621"/>
      <c r="P20" s="621"/>
      <c r="Q20" s="622"/>
      <c r="R20" s="623">
        <v>42047023</v>
      </c>
      <c r="S20" s="624"/>
      <c r="T20" s="624"/>
      <c r="U20" s="624"/>
      <c r="V20" s="624"/>
      <c r="W20" s="624"/>
      <c r="X20" s="624"/>
      <c r="Y20" s="625"/>
      <c r="Z20" s="626">
        <v>52.9</v>
      </c>
      <c r="AA20" s="626"/>
      <c r="AB20" s="626"/>
      <c r="AC20" s="626"/>
      <c r="AD20" s="627">
        <v>39729955</v>
      </c>
      <c r="AE20" s="627"/>
      <c r="AF20" s="627"/>
      <c r="AG20" s="627"/>
      <c r="AH20" s="627"/>
      <c r="AI20" s="627"/>
      <c r="AJ20" s="627"/>
      <c r="AK20" s="627"/>
      <c r="AL20" s="628">
        <v>98.4</v>
      </c>
      <c r="AM20" s="629"/>
      <c r="AN20" s="629"/>
      <c r="AO20" s="630"/>
      <c r="AP20" s="620" t="s">
        <v>253</v>
      </c>
      <c r="AQ20" s="621"/>
      <c r="AR20" s="621"/>
      <c r="AS20" s="621"/>
      <c r="AT20" s="621"/>
      <c r="AU20" s="621"/>
      <c r="AV20" s="621"/>
      <c r="AW20" s="621"/>
      <c r="AX20" s="621"/>
      <c r="AY20" s="621"/>
      <c r="AZ20" s="621"/>
      <c r="BA20" s="621"/>
      <c r="BB20" s="621"/>
      <c r="BC20" s="621"/>
      <c r="BD20" s="621"/>
      <c r="BE20" s="621"/>
      <c r="BF20" s="622"/>
      <c r="BG20" s="623">
        <v>2049186</v>
      </c>
      <c r="BH20" s="624"/>
      <c r="BI20" s="624"/>
      <c r="BJ20" s="624"/>
      <c r="BK20" s="624"/>
      <c r="BL20" s="624"/>
      <c r="BM20" s="624"/>
      <c r="BN20" s="625"/>
      <c r="BO20" s="626">
        <v>5.8</v>
      </c>
      <c r="BP20" s="626"/>
      <c r="BQ20" s="626"/>
      <c r="BR20" s="626"/>
      <c r="BS20" s="632" t="s">
        <v>108</v>
      </c>
      <c r="BT20" s="624"/>
      <c r="BU20" s="624"/>
      <c r="BV20" s="624"/>
      <c r="BW20" s="624"/>
      <c r="BX20" s="624"/>
      <c r="BY20" s="624"/>
      <c r="BZ20" s="624"/>
      <c r="CA20" s="624"/>
      <c r="CB20" s="633"/>
      <c r="CD20" s="637" t="s">
        <v>254</v>
      </c>
      <c r="CE20" s="638"/>
      <c r="CF20" s="638"/>
      <c r="CG20" s="638"/>
      <c r="CH20" s="638"/>
      <c r="CI20" s="638"/>
      <c r="CJ20" s="638"/>
      <c r="CK20" s="638"/>
      <c r="CL20" s="638"/>
      <c r="CM20" s="638"/>
      <c r="CN20" s="638"/>
      <c r="CO20" s="638"/>
      <c r="CP20" s="638"/>
      <c r="CQ20" s="639"/>
      <c r="CR20" s="623">
        <v>76431822</v>
      </c>
      <c r="CS20" s="624"/>
      <c r="CT20" s="624"/>
      <c r="CU20" s="624"/>
      <c r="CV20" s="624"/>
      <c r="CW20" s="624"/>
      <c r="CX20" s="624"/>
      <c r="CY20" s="625"/>
      <c r="CZ20" s="626">
        <v>100</v>
      </c>
      <c r="DA20" s="626"/>
      <c r="DB20" s="626"/>
      <c r="DC20" s="626"/>
      <c r="DD20" s="632">
        <v>14203231</v>
      </c>
      <c r="DE20" s="624"/>
      <c r="DF20" s="624"/>
      <c r="DG20" s="624"/>
      <c r="DH20" s="624"/>
      <c r="DI20" s="624"/>
      <c r="DJ20" s="624"/>
      <c r="DK20" s="624"/>
      <c r="DL20" s="624"/>
      <c r="DM20" s="624"/>
      <c r="DN20" s="624"/>
      <c r="DO20" s="624"/>
      <c r="DP20" s="625"/>
      <c r="DQ20" s="632">
        <v>45441940</v>
      </c>
      <c r="DR20" s="624"/>
      <c r="DS20" s="624"/>
      <c r="DT20" s="624"/>
      <c r="DU20" s="624"/>
      <c r="DV20" s="624"/>
      <c r="DW20" s="624"/>
      <c r="DX20" s="624"/>
      <c r="DY20" s="624"/>
      <c r="DZ20" s="624"/>
      <c r="EA20" s="624"/>
      <c r="EB20" s="624"/>
      <c r="EC20" s="633"/>
    </row>
    <row r="21" spans="2:133" ht="11.25" customHeight="1" x14ac:dyDescent="0.15">
      <c r="B21" s="620" t="s">
        <v>255</v>
      </c>
      <c r="C21" s="621"/>
      <c r="D21" s="621"/>
      <c r="E21" s="621"/>
      <c r="F21" s="621"/>
      <c r="G21" s="621"/>
      <c r="H21" s="621"/>
      <c r="I21" s="621"/>
      <c r="J21" s="621"/>
      <c r="K21" s="621"/>
      <c r="L21" s="621"/>
      <c r="M21" s="621"/>
      <c r="N21" s="621"/>
      <c r="O21" s="621"/>
      <c r="P21" s="621"/>
      <c r="Q21" s="622"/>
      <c r="R21" s="623">
        <v>33898</v>
      </c>
      <c r="S21" s="624"/>
      <c r="T21" s="624"/>
      <c r="U21" s="624"/>
      <c r="V21" s="624"/>
      <c r="W21" s="624"/>
      <c r="X21" s="624"/>
      <c r="Y21" s="625"/>
      <c r="Z21" s="626">
        <v>0</v>
      </c>
      <c r="AA21" s="626"/>
      <c r="AB21" s="626"/>
      <c r="AC21" s="626"/>
      <c r="AD21" s="627">
        <v>33898</v>
      </c>
      <c r="AE21" s="627"/>
      <c r="AF21" s="627"/>
      <c r="AG21" s="627"/>
      <c r="AH21" s="627"/>
      <c r="AI21" s="627"/>
      <c r="AJ21" s="627"/>
      <c r="AK21" s="627"/>
      <c r="AL21" s="628">
        <v>0.1</v>
      </c>
      <c r="AM21" s="629"/>
      <c r="AN21" s="629"/>
      <c r="AO21" s="630"/>
      <c r="AP21" s="640" t="s">
        <v>256</v>
      </c>
      <c r="AQ21" s="641"/>
      <c r="AR21" s="641"/>
      <c r="AS21" s="641"/>
      <c r="AT21" s="641"/>
      <c r="AU21" s="641"/>
      <c r="AV21" s="641"/>
      <c r="AW21" s="641"/>
      <c r="AX21" s="641"/>
      <c r="AY21" s="641"/>
      <c r="AZ21" s="641"/>
      <c r="BA21" s="641"/>
      <c r="BB21" s="641"/>
      <c r="BC21" s="641"/>
      <c r="BD21" s="641"/>
      <c r="BE21" s="641"/>
      <c r="BF21" s="642"/>
      <c r="BG21" s="623" t="s">
        <v>108</v>
      </c>
      <c r="BH21" s="624"/>
      <c r="BI21" s="624"/>
      <c r="BJ21" s="624"/>
      <c r="BK21" s="624"/>
      <c r="BL21" s="624"/>
      <c r="BM21" s="624"/>
      <c r="BN21" s="625"/>
      <c r="BO21" s="626" t="s">
        <v>108</v>
      </c>
      <c r="BP21" s="626"/>
      <c r="BQ21" s="626"/>
      <c r="BR21" s="626"/>
      <c r="BS21" s="632" t="s">
        <v>108</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x14ac:dyDescent="0.15">
      <c r="B22" s="620" t="s">
        <v>257</v>
      </c>
      <c r="C22" s="621"/>
      <c r="D22" s="621"/>
      <c r="E22" s="621"/>
      <c r="F22" s="621"/>
      <c r="G22" s="621"/>
      <c r="H22" s="621"/>
      <c r="I22" s="621"/>
      <c r="J22" s="621"/>
      <c r="K22" s="621"/>
      <c r="L22" s="621"/>
      <c r="M22" s="621"/>
      <c r="N22" s="621"/>
      <c r="O22" s="621"/>
      <c r="P22" s="621"/>
      <c r="Q22" s="622"/>
      <c r="R22" s="623">
        <v>895448</v>
      </c>
      <c r="S22" s="624"/>
      <c r="T22" s="624"/>
      <c r="U22" s="624"/>
      <c r="V22" s="624"/>
      <c r="W22" s="624"/>
      <c r="X22" s="624"/>
      <c r="Y22" s="625"/>
      <c r="Z22" s="626">
        <v>1.1000000000000001</v>
      </c>
      <c r="AA22" s="626"/>
      <c r="AB22" s="626"/>
      <c r="AC22" s="626"/>
      <c r="AD22" s="627" t="s">
        <v>108</v>
      </c>
      <c r="AE22" s="627"/>
      <c r="AF22" s="627"/>
      <c r="AG22" s="627"/>
      <c r="AH22" s="627"/>
      <c r="AI22" s="627"/>
      <c r="AJ22" s="627"/>
      <c r="AK22" s="627"/>
      <c r="AL22" s="628" t="s">
        <v>108</v>
      </c>
      <c r="AM22" s="629"/>
      <c r="AN22" s="629"/>
      <c r="AO22" s="630"/>
      <c r="AP22" s="640" t="s">
        <v>258</v>
      </c>
      <c r="AQ22" s="641"/>
      <c r="AR22" s="641"/>
      <c r="AS22" s="641"/>
      <c r="AT22" s="641"/>
      <c r="AU22" s="641"/>
      <c r="AV22" s="641"/>
      <c r="AW22" s="641"/>
      <c r="AX22" s="641"/>
      <c r="AY22" s="641"/>
      <c r="AZ22" s="641"/>
      <c r="BA22" s="641"/>
      <c r="BB22" s="641"/>
      <c r="BC22" s="641"/>
      <c r="BD22" s="641"/>
      <c r="BE22" s="641"/>
      <c r="BF22" s="642"/>
      <c r="BG22" s="623" t="s">
        <v>108</v>
      </c>
      <c r="BH22" s="624"/>
      <c r="BI22" s="624"/>
      <c r="BJ22" s="624"/>
      <c r="BK22" s="624"/>
      <c r="BL22" s="624"/>
      <c r="BM22" s="624"/>
      <c r="BN22" s="625"/>
      <c r="BO22" s="626" t="s">
        <v>108</v>
      </c>
      <c r="BP22" s="626"/>
      <c r="BQ22" s="626"/>
      <c r="BR22" s="626"/>
      <c r="BS22" s="632" t="s">
        <v>108</v>
      </c>
      <c r="BT22" s="624"/>
      <c r="BU22" s="624"/>
      <c r="BV22" s="624"/>
      <c r="BW22" s="624"/>
      <c r="BX22" s="624"/>
      <c r="BY22" s="624"/>
      <c r="BZ22" s="624"/>
      <c r="CA22" s="624"/>
      <c r="CB22" s="633"/>
      <c r="CD22" s="605" t="s">
        <v>259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260</v>
      </c>
      <c r="C23" s="621"/>
      <c r="D23" s="621"/>
      <c r="E23" s="621"/>
      <c r="F23" s="621"/>
      <c r="G23" s="621"/>
      <c r="H23" s="621"/>
      <c r="I23" s="621"/>
      <c r="J23" s="621"/>
      <c r="K23" s="621"/>
      <c r="L23" s="621"/>
      <c r="M23" s="621"/>
      <c r="N23" s="621"/>
      <c r="O23" s="621"/>
      <c r="P23" s="621"/>
      <c r="Q23" s="622"/>
      <c r="R23" s="623">
        <v>735863</v>
      </c>
      <c r="S23" s="624"/>
      <c r="T23" s="624"/>
      <c r="U23" s="624"/>
      <c r="V23" s="624"/>
      <c r="W23" s="624"/>
      <c r="X23" s="624"/>
      <c r="Y23" s="625"/>
      <c r="Z23" s="626">
        <v>0.9</v>
      </c>
      <c r="AA23" s="626"/>
      <c r="AB23" s="626"/>
      <c r="AC23" s="626"/>
      <c r="AD23" s="627">
        <v>212443</v>
      </c>
      <c r="AE23" s="627"/>
      <c r="AF23" s="627"/>
      <c r="AG23" s="627"/>
      <c r="AH23" s="627"/>
      <c r="AI23" s="627"/>
      <c r="AJ23" s="627"/>
      <c r="AK23" s="627"/>
      <c r="AL23" s="628">
        <v>0.5</v>
      </c>
      <c r="AM23" s="629"/>
      <c r="AN23" s="629"/>
      <c r="AO23" s="630"/>
      <c r="AP23" s="640" t="s">
        <v>261</v>
      </c>
      <c r="AQ23" s="641"/>
      <c r="AR23" s="641"/>
      <c r="AS23" s="641"/>
      <c r="AT23" s="641"/>
      <c r="AU23" s="641"/>
      <c r="AV23" s="641"/>
      <c r="AW23" s="641"/>
      <c r="AX23" s="641"/>
      <c r="AY23" s="641"/>
      <c r="AZ23" s="641"/>
      <c r="BA23" s="641"/>
      <c r="BB23" s="641"/>
      <c r="BC23" s="641"/>
      <c r="BD23" s="641"/>
      <c r="BE23" s="641"/>
      <c r="BF23" s="642"/>
      <c r="BG23" s="623">
        <v>2049186</v>
      </c>
      <c r="BH23" s="624"/>
      <c r="BI23" s="624"/>
      <c r="BJ23" s="624"/>
      <c r="BK23" s="624"/>
      <c r="BL23" s="624"/>
      <c r="BM23" s="624"/>
      <c r="BN23" s="625"/>
      <c r="BO23" s="626">
        <v>5.8</v>
      </c>
      <c r="BP23" s="626"/>
      <c r="BQ23" s="626"/>
      <c r="BR23" s="626"/>
      <c r="BS23" s="632" t="s">
        <v>108</v>
      </c>
      <c r="BT23" s="624"/>
      <c r="BU23" s="624"/>
      <c r="BV23" s="624"/>
      <c r="BW23" s="624"/>
      <c r="BX23" s="624"/>
      <c r="BY23" s="624"/>
      <c r="BZ23" s="624"/>
      <c r="CA23" s="624"/>
      <c r="CB23" s="633"/>
      <c r="CD23" s="605" t="s">
        <v>200</v>
      </c>
      <c r="CE23" s="606"/>
      <c r="CF23" s="606"/>
      <c r="CG23" s="606"/>
      <c r="CH23" s="606"/>
      <c r="CI23" s="606"/>
      <c r="CJ23" s="606"/>
      <c r="CK23" s="606"/>
      <c r="CL23" s="606"/>
      <c r="CM23" s="606"/>
      <c r="CN23" s="606"/>
      <c r="CO23" s="606"/>
      <c r="CP23" s="606"/>
      <c r="CQ23" s="607"/>
      <c r="CR23" s="605" t="s">
        <v>262</v>
      </c>
      <c r="CS23" s="606"/>
      <c r="CT23" s="606"/>
      <c r="CU23" s="606"/>
      <c r="CV23" s="606"/>
      <c r="CW23" s="606"/>
      <c r="CX23" s="606"/>
      <c r="CY23" s="607"/>
      <c r="CZ23" s="605" t="s">
        <v>263</v>
      </c>
      <c r="DA23" s="606"/>
      <c r="DB23" s="606"/>
      <c r="DC23" s="607"/>
      <c r="DD23" s="605" t="s">
        <v>264</v>
      </c>
      <c r="DE23" s="606"/>
      <c r="DF23" s="606"/>
      <c r="DG23" s="606"/>
      <c r="DH23" s="606"/>
      <c r="DI23" s="606"/>
      <c r="DJ23" s="606"/>
      <c r="DK23" s="607"/>
      <c r="DL23" s="646" t="s">
        <v>265</v>
      </c>
      <c r="DM23" s="647"/>
      <c r="DN23" s="647"/>
      <c r="DO23" s="647"/>
      <c r="DP23" s="647"/>
      <c r="DQ23" s="647"/>
      <c r="DR23" s="647"/>
      <c r="DS23" s="647"/>
      <c r="DT23" s="647"/>
      <c r="DU23" s="647"/>
      <c r="DV23" s="648"/>
      <c r="DW23" s="605" t="s">
        <v>266</v>
      </c>
      <c r="DX23" s="606"/>
      <c r="DY23" s="606"/>
      <c r="DZ23" s="606"/>
      <c r="EA23" s="606"/>
      <c r="EB23" s="606"/>
      <c r="EC23" s="607"/>
    </row>
    <row r="24" spans="2:133" ht="11.25" customHeight="1" x14ac:dyDescent="0.15">
      <c r="B24" s="620" t="s">
        <v>267</v>
      </c>
      <c r="C24" s="621"/>
      <c r="D24" s="621"/>
      <c r="E24" s="621"/>
      <c r="F24" s="621"/>
      <c r="G24" s="621"/>
      <c r="H24" s="621"/>
      <c r="I24" s="621"/>
      <c r="J24" s="621"/>
      <c r="K24" s="621"/>
      <c r="L24" s="621"/>
      <c r="M24" s="621"/>
      <c r="N24" s="621"/>
      <c r="O24" s="621"/>
      <c r="P24" s="621"/>
      <c r="Q24" s="622"/>
      <c r="R24" s="623">
        <v>906270</v>
      </c>
      <c r="S24" s="624"/>
      <c r="T24" s="624"/>
      <c r="U24" s="624"/>
      <c r="V24" s="624"/>
      <c r="W24" s="624"/>
      <c r="X24" s="624"/>
      <c r="Y24" s="625"/>
      <c r="Z24" s="626">
        <v>1.1000000000000001</v>
      </c>
      <c r="AA24" s="626"/>
      <c r="AB24" s="626"/>
      <c r="AC24" s="626"/>
      <c r="AD24" s="627" t="s">
        <v>108</v>
      </c>
      <c r="AE24" s="627"/>
      <c r="AF24" s="627"/>
      <c r="AG24" s="627"/>
      <c r="AH24" s="627"/>
      <c r="AI24" s="627"/>
      <c r="AJ24" s="627"/>
      <c r="AK24" s="627"/>
      <c r="AL24" s="628" t="s">
        <v>108</v>
      </c>
      <c r="AM24" s="629"/>
      <c r="AN24" s="629"/>
      <c r="AO24" s="630"/>
      <c r="AP24" s="640" t="s">
        <v>268</v>
      </c>
      <c r="AQ24" s="641"/>
      <c r="AR24" s="641"/>
      <c r="AS24" s="641"/>
      <c r="AT24" s="641"/>
      <c r="AU24" s="641"/>
      <c r="AV24" s="641"/>
      <c r="AW24" s="641"/>
      <c r="AX24" s="641"/>
      <c r="AY24" s="641"/>
      <c r="AZ24" s="641"/>
      <c r="BA24" s="641"/>
      <c r="BB24" s="641"/>
      <c r="BC24" s="641"/>
      <c r="BD24" s="641"/>
      <c r="BE24" s="641"/>
      <c r="BF24" s="642"/>
      <c r="BG24" s="623" t="s">
        <v>108</v>
      </c>
      <c r="BH24" s="624"/>
      <c r="BI24" s="624"/>
      <c r="BJ24" s="624"/>
      <c r="BK24" s="624"/>
      <c r="BL24" s="624"/>
      <c r="BM24" s="624"/>
      <c r="BN24" s="625"/>
      <c r="BO24" s="626" t="s">
        <v>108</v>
      </c>
      <c r="BP24" s="626"/>
      <c r="BQ24" s="626"/>
      <c r="BR24" s="626"/>
      <c r="BS24" s="632" t="s">
        <v>108</v>
      </c>
      <c r="BT24" s="624"/>
      <c r="BU24" s="624"/>
      <c r="BV24" s="624"/>
      <c r="BW24" s="624"/>
      <c r="BX24" s="624"/>
      <c r="BY24" s="624"/>
      <c r="BZ24" s="624"/>
      <c r="CA24" s="624"/>
      <c r="CB24" s="633"/>
      <c r="CD24" s="634" t="s">
        <v>269</v>
      </c>
      <c r="CE24" s="635"/>
      <c r="CF24" s="635"/>
      <c r="CG24" s="635"/>
      <c r="CH24" s="635"/>
      <c r="CI24" s="635"/>
      <c r="CJ24" s="635"/>
      <c r="CK24" s="635"/>
      <c r="CL24" s="635"/>
      <c r="CM24" s="635"/>
      <c r="CN24" s="635"/>
      <c r="CO24" s="635"/>
      <c r="CP24" s="635"/>
      <c r="CQ24" s="636"/>
      <c r="CR24" s="612">
        <v>37138263</v>
      </c>
      <c r="CS24" s="613"/>
      <c r="CT24" s="613"/>
      <c r="CU24" s="613"/>
      <c r="CV24" s="613"/>
      <c r="CW24" s="613"/>
      <c r="CX24" s="613"/>
      <c r="CY24" s="614"/>
      <c r="CZ24" s="650">
        <v>48.6</v>
      </c>
      <c r="DA24" s="651"/>
      <c r="DB24" s="651"/>
      <c r="DC24" s="652"/>
      <c r="DD24" s="649">
        <v>21621680</v>
      </c>
      <c r="DE24" s="613"/>
      <c r="DF24" s="613"/>
      <c r="DG24" s="613"/>
      <c r="DH24" s="613"/>
      <c r="DI24" s="613"/>
      <c r="DJ24" s="613"/>
      <c r="DK24" s="614"/>
      <c r="DL24" s="649">
        <v>21583532</v>
      </c>
      <c r="DM24" s="613"/>
      <c r="DN24" s="613"/>
      <c r="DO24" s="613"/>
      <c r="DP24" s="613"/>
      <c r="DQ24" s="613"/>
      <c r="DR24" s="613"/>
      <c r="DS24" s="613"/>
      <c r="DT24" s="613"/>
      <c r="DU24" s="613"/>
      <c r="DV24" s="614"/>
      <c r="DW24" s="617">
        <v>51.8</v>
      </c>
      <c r="DX24" s="618"/>
      <c r="DY24" s="618"/>
      <c r="DZ24" s="618"/>
      <c r="EA24" s="618"/>
      <c r="EB24" s="618"/>
      <c r="EC24" s="619"/>
    </row>
    <row r="25" spans="2:133" ht="11.25" customHeight="1" x14ac:dyDescent="0.15">
      <c r="B25" s="620" t="s">
        <v>270</v>
      </c>
      <c r="C25" s="621"/>
      <c r="D25" s="621"/>
      <c r="E25" s="621"/>
      <c r="F25" s="621"/>
      <c r="G25" s="621"/>
      <c r="H25" s="621"/>
      <c r="I25" s="621"/>
      <c r="J25" s="621"/>
      <c r="K25" s="621"/>
      <c r="L25" s="621"/>
      <c r="M25" s="621"/>
      <c r="N25" s="621"/>
      <c r="O25" s="621"/>
      <c r="P25" s="621"/>
      <c r="Q25" s="622"/>
      <c r="R25" s="623">
        <v>16558744</v>
      </c>
      <c r="S25" s="624"/>
      <c r="T25" s="624"/>
      <c r="U25" s="624"/>
      <c r="V25" s="624"/>
      <c r="W25" s="624"/>
      <c r="X25" s="624"/>
      <c r="Y25" s="625"/>
      <c r="Z25" s="626">
        <v>20.8</v>
      </c>
      <c r="AA25" s="626"/>
      <c r="AB25" s="626"/>
      <c r="AC25" s="626"/>
      <c r="AD25" s="627" t="s">
        <v>108</v>
      </c>
      <c r="AE25" s="627"/>
      <c r="AF25" s="627"/>
      <c r="AG25" s="627"/>
      <c r="AH25" s="627"/>
      <c r="AI25" s="627"/>
      <c r="AJ25" s="627"/>
      <c r="AK25" s="627"/>
      <c r="AL25" s="628" t="s">
        <v>108</v>
      </c>
      <c r="AM25" s="629"/>
      <c r="AN25" s="629"/>
      <c r="AO25" s="630"/>
      <c r="AP25" s="640" t="s">
        <v>271</v>
      </c>
      <c r="AQ25" s="641"/>
      <c r="AR25" s="641"/>
      <c r="AS25" s="641"/>
      <c r="AT25" s="641"/>
      <c r="AU25" s="641"/>
      <c r="AV25" s="641"/>
      <c r="AW25" s="641"/>
      <c r="AX25" s="641"/>
      <c r="AY25" s="641"/>
      <c r="AZ25" s="641"/>
      <c r="BA25" s="641"/>
      <c r="BB25" s="641"/>
      <c r="BC25" s="641"/>
      <c r="BD25" s="641"/>
      <c r="BE25" s="641"/>
      <c r="BF25" s="642"/>
      <c r="BG25" s="623" t="s">
        <v>108</v>
      </c>
      <c r="BH25" s="624"/>
      <c r="BI25" s="624"/>
      <c r="BJ25" s="624"/>
      <c r="BK25" s="624"/>
      <c r="BL25" s="624"/>
      <c r="BM25" s="624"/>
      <c r="BN25" s="625"/>
      <c r="BO25" s="626" t="s">
        <v>108</v>
      </c>
      <c r="BP25" s="626"/>
      <c r="BQ25" s="626"/>
      <c r="BR25" s="626"/>
      <c r="BS25" s="632" t="s">
        <v>108</v>
      </c>
      <c r="BT25" s="624"/>
      <c r="BU25" s="624"/>
      <c r="BV25" s="624"/>
      <c r="BW25" s="624"/>
      <c r="BX25" s="624"/>
      <c r="BY25" s="624"/>
      <c r="BZ25" s="624"/>
      <c r="CA25" s="624"/>
      <c r="CB25" s="633"/>
      <c r="CD25" s="637" t="s">
        <v>272</v>
      </c>
      <c r="CE25" s="638"/>
      <c r="CF25" s="638"/>
      <c r="CG25" s="638"/>
      <c r="CH25" s="638"/>
      <c r="CI25" s="638"/>
      <c r="CJ25" s="638"/>
      <c r="CK25" s="638"/>
      <c r="CL25" s="638"/>
      <c r="CM25" s="638"/>
      <c r="CN25" s="638"/>
      <c r="CO25" s="638"/>
      <c r="CP25" s="638"/>
      <c r="CQ25" s="639"/>
      <c r="CR25" s="623">
        <v>12040782</v>
      </c>
      <c r="CS25" s="655"/>
      <c r="CT25" s="655"/>
      <c r="CU25" s="655"/>
      <c r="CV25" s="655"/>
      <c r="CW25" s="655"/>
      <c r="CX25" s="655"/>
      <c r="CY25" s="656"/>
      <c r="CZ25" s="657">
        <v>15.8</v>
      </c>
      <c r="DA25" s="658"/>
      <c r="DB25" s="658"/>
      <c r="DC25" s="659"/>
      <c r="DD25" s="632">
        <v>11147263</v>
      </c>
      <c r="DE25" s="655"/>
      <c r="DF25" s="655"/>
      <c r="DG25" s="655"/>
      <c r="DH25" s="655"/>
      <c r="DI25" s="655"/>
      <c r="DJ25" s="655"/>
      <c r="DK25" s="656"/>
      <c r="DL25" s="632">
        <v>11110337</v>
      </c>
      <c r="DM25" s="655"/>
      <c r="DN25" s="655"/>
      <c r="DO25" s="655"/>
      <c r="DP25" s="655"/>
      <c r="DQ25" s="655"/>
      <c r="DR25" s="655"/>
      <c r="DS25" s="655"/>
      <c r="DT25" s="655"/>
      <c r="DU25" s="655"/>
      <c r="DV25" s="656"/>
      <c r="DW25" s="628">
        <v>26.7</v>
      </c>
      <c r="DX25" s="653"/>
      <c r="DY25" s="653"/>
      <c r="DZ25" s="653"/>
      <c r="EA25" s="653"/>
      <c r="EB25" s="653"/>
      <c r="EC25" s="654"/>
    </row>
    <row r="26" spans="2:133" ht="11.25" customHeight="1" x14ac:dyDescent="0.15">
      <c r="B26" s="660" t="s">
        <v>273</v>
      </c>
      <c r="C26" s="661"/>
      <c r="D26" s="661"/>
      <c r="E26" s="661"/>
      <c r="F26" s="661"/>
      <c r="G26" s="661"/>
      <c r="H26" s="661"/>
      <c r="I26" s="661"/>
      <c r="J26" s="661"/>
      <c r="K26" s="661"/>
      <c r="L26" s="661"/>
      <c r="M26" s="661"/>
      <c r="N26" s="661"/>
      <c r="O26" s="661"/>
      <c r="P26" s="661"/>
      <c r="Q26" s="662"/>
      <c r="R26" s="623">
        <v>344133</v>
      </c>
      <c r="S26" s="624"/>
      <c r="T26" s="624"/>
      <c r="U26" s="624"/>
      <c r="V26" s="624"/>
      <c r="W26" s="624"/>
      <c r="X26" s="624"/>
      <c r="Y26" s="625"/>
      <c r="Z26" s="626">
        <v>0.4</v>
      </c>
      <c r="AA26" s="626"/>
      <c r="AB26" s="626"/>
      <c r="AC26" s="626"/>
      <c r="AD26" s="627">
        <v>344133</v>
      </c>
      <c r="AE26" s="627"/>
      <c r="AF26" s="627"/>
      <c r="AG26" s="627"/>
      <c r="AH26" s="627"/>
      <c r="AI26" s="627"/>
      <c r="AJ26" s="627"/>
      <c r="AK26" s="627"/>
      <c r="AL26" s="628">
        <v>0.9</v>
      </c>
      <c r="AM26" s="629"/>
      <c r="AN26" s="629"/>
      <c r="AO26" s="630"/>
      <c r="AP26" s="640" t="s">
        <v>274</v>
      </c>
      <c r="AQ26" s="663"/>
      <c r="AR26" s="663"/>
      <c r="AS26" s="663"/>
      <c r="AT26" s="663"/>
      <c r="AU26" s="663"/>
      <c r="AV26" s="663"/>
      <c r="AW26" s="663"/>
      <c r="AX26" s="663"/>
      <c r="AY26" s="663"/>
      <c r="AZ26" s="663"/>
      <c r="BA26" s="663"/>
      <c r="BB26" s="663"/>
      <c r="BC26" s="663"/>
      <c r="BD26" s="663"/>
      <c r="BE26" s="663"/>
      <c r="BF26" s="642"/>
      <c r="BG26" s="623" t="s">
        <v>108</v>
      </c>
      <c r="BH26" s="624"/>
      <c r="BI26" s="624"/>
      <c r="BJ26" s="624"/>
      <c r="BK26" s="624"/>
      <c r="BL26" s="624"/>
      <c r="BM26" s="624"/>
      <c r="BN26" s="625"/>
      <c r="BO26" s="626" t="s">
        <v>108</v>
      </c>
      <c r="BP26" s="626"/>
      <c r="BQ26" s="626"/>
      <c r="BR26" s="626"/>
      <c r="BS26" s="632" t="s">
        <v>108</v>
      </c>
      <c r="BT26" s="624"/>
      <c r="BU26" s="624"/>
      <c r="BV26" s="624"/>
      <c r="BW26" s="624"/>
      <c r="BX26" s="624"/>
      <c r="BY26" s="624"/>
      <c r="BZ26" s="624"/>
      <c r="CA26" s="624"/>
      <c r="CB26" s="633"/>
      <c r="CD26" s="637" t="s">
        <v>275</v>
      </c>
      <c r="CE26" s="638"/>
      <c r="CF26" s="638"/>
      <c r="CG26" s="638"/>
      <c r="CH26" s="638"/>
      <c r="CI26" s="638"/>
      <c r="CJ26" s="638"/>
      <c r="CK26" s="638"/>
      <c r="CL26" s="638"/>
      <c r="CM26" s="638"/>
      <c r="CN26" s="638"/>
      <c r="CO26" s="638"/>
      <c r="CP26" s="638"/>
      <c r="CQ26" s="639"/>
      <c r="CR26" s="623">
        <v>8135906</v>
      </c>
      <c r="CS26" s="624"/>
      <c r="CT26" s="624"/>
      <c r="CU26" s="624"/>
      <c r="CV26" s="624"/>
      <c r="CW26" s="624"/>
      <c r="CX26" s="624"/>
      <c r="CY26" s="625"/>
      <c r="CZ26" s="657">
        <v>10.6</v>
      </c>
      <c r="DA26" s="658"/>
      <c r="DB26" s="658"/>
      <c r="DC26" s="659"/>
      <c r="DD26" s="632">
        <v>7476120</v>
      </c>
      <c r="DE26" s="624"/>
      <c r="DF26" s="624"/>
      <c r="DG26" s="624"/>
      <c r="DH26" s="624"/>
      <c r="DI26" s="624"/>
      <c r="DJ26" s="624"/>
      <c r="DK26" s="625"/>
      <c r="DL26" s="632" t="s">
        <v>212</v>
      </c>
      <c r="DM26" s="624"/>
      <c r="DN26" s="624"/>
      <c r="DO26" s="624"/>
      <c r="DP26" s="624"/>
      <c r="DQ26" s="624"/>
      <c r="DR26" s="624"/>
      <c r="DS26" s="624"/>
      <c r="DT26" s="624"/>
      <c r="DU26" s="624"/>
      <c r="DV26" s="625"/>
      <c r="DW26" s="628" t="s">
        <v>212</v>
      </c>
      <c r="DX26" s="653"/>
      <c r="DY26" s="653"/>
      <c r="DZ26" s="653"/>
      <c r="EA26" s="653"/>
      <c r="EB26" s="653"/>
      <c r="EC26" s="654"/>
    </row>
    <row r="27" spans="2:133" ht="11.25" customHeight="1" x14ac:dyDescent="0.15">
      <c r="B27" s="620" t="s">
        <v>276</v>
      </c>
      <c r="C27" s="621"/>
      <c r="D27" s="621"/>
      <c r="E27" s="621"/>
      <c r="F27" s="621"/>
      <c r="G27" s="621"/>
      <c r="H27" s="621"/>
      <c r="I27" s="621"/>
      <c r="J27" s="621"/>
      <c r="K27" s="621"/>
      <c r="L27" s="621"/>
      <c r="M27" s="621"/>
      <c r="N27" s="621"/>
      <c r="O27" s="621"/>
      <c r="P27" s="621"/>
      <c r="Q27" s="622"/>
      <c r="R27" s="623">
        <v>4569028</v>
      </c>
      <c r="S27" s="624"/>
      <c r="T27" s="624"/>
      <c r="U27" s="624"/>
      <c r="V27" s="624"/>
      <c r="W27" s="624"/>
      <c r="X27" s="624"/>
      <c r="Y27" s="625"/>
      <c r="Z27" s="626">
        <v>5.7</v>
      </c>
      <c r="AA27" s="626"/>
      <c r="AB27" s="626"/>
      <c r="AC27" s="626"/>
      <c r="AD27" s="627" t="s">
        <v>108</v>
      </c>
      <c r="AE27" s="627"/>
      <c r="AF27" s="627"/>
      <c r="AG27" s="627"/>
      <c r="AH27" s="627"/>
      <c r="AI27" s="627"/>
      <c r="AJ27" s="627"/>
      <c r="AK27" s="627"/>
      <c r="AL27" s="628" t="s">
        <v>108</v>
      </c>
      <c r="AM27" s="629"/>
      <c r="AN27" s="629"/>
      <c r="AO27" s="630"/>
      <c r="AP27" s="620" t="s">
        <v>277</v>
      </c>
      <c r="AQ27" s="621"/>
      <c r="AR27" s="621"/>
      <c r="AS27" s="621"/>
      <c r="AT27" s="621"/>
      <c r="AU27" s="621"/>
      <c r="AV27" s="621"/>
      <c r="AW27" s="621"/>
      <c r="AX27" s="621"/>
      <c r="AY27" s="621"/>
      <c r="AZ27" s="621"/>
      <c r="BA27" s="621"/>
      <c r="BB27" s="621"/>
      <c r="BC27" s="621"/>
      <c r="BD27" s="621"/>
      <c r="BE27" s="621"/>
      <c r="BF27" s="622"/>
      <c r="BG27" s="623">
        <v>35514735</v>
      </c>
      <c r="BH27" s="624"/>
      <c r="BI27" s="624"/>
      <c r="BJ27" s="624"/>
      <c r="BK27" s="624"/>
      <c r="BL27" s="624"/>
      <c r="BM27" s="624"/>
      <c r="BN27" s="625"/>
      <c r="BO27" s="626">
        <v>100</v>
      </c>
      <c r="BP27" s="626"/>
      <c r="BQ27" s="626"/>
      <c r="BR27" s="626"/>
      <c r="BS27" s="632">
        <v>202759</v>
      </c>
      <c r="BT27" s="624"/>
      <c r="BU27" s="624"/>
      <c r="BV27" s="624"/>
      <c r="BW27" s="624"/>
      <c r="BX27" s="624"/>
      <c r="BY27" s="624"/>
      <c r="BZ27" s="624"/>
      <c r="CA27" s="624"/>
      <c r="CB27" s="633"/>
      <c r="CD27" s="637" t="s">
        <v>278</v>
      </c>
      <c r="CE27" s="638"/>
      <c r="CF27" s="638"/>
      <c r="CG27" s="638"/>
      <c r="CH27" s="638"/>
      <c r="CI27" s="638"/>
      <c r="CJ27" s="638"/>
      <c r="CK27" s="638"/>
      <c r="CL27" s="638"/>
      <c r="CM27" s="638"/>
      <c r="CN27" s="638"/>
      <c r="CO27" s="638"/>
      <c r="CP27" s="638"/>
      <c r="CQ27" s="639"/>
      <c r="CR27" s="623">
        <v>20829413</v>
      </c>
      <c r="CS27" s="655"/>
      <c r="CT27" s="655"/>
      <c r="CU27" s="655"/>
      <c r="CV27" s="655"/>
      <c r="CW27" s="655"/>
      <c r="CX27" s="655"/>
      <c r="CY27" s="656"/>
      <c r="CZ27" s="657">
        <v>27.3</v>
      </c>
      <c r="DA27" s="658"/>
      <c r="DB27" s="658"/>
      <c r="DC27" s="659"/>
      <c r="DD27" s="632">
        <v>6327578</v>
      </c>
      <c r="DE27" s="655"/>
      <c r="DF27" s="655"/>
      <c r="DG27" s="655"/>
      <c r="DH27" s="655"/>
      <c r="DI27" s="655"/>
      <c r="DJ27" s="655"/>
      <c r="DK27" s="656"/>
      <c r="DL27" s="632">
        <v>6326356</v>
      </c>
      <c r="DM27" s="655"/>
      <c r="DN27" s="655"/>
      <c r="DO27" s="655"/>
      <c r="DP27" s="655"/>
      <c r="DQ27" s="655"/>
      <c r="DR27" s="655"/>
      <c r="DS27" s="655"/>
      <c r="DT27" s="655"/>
      <c r="DU27" s="655"/>
      <c r="DV27" s="656"/>
      <c r="DW27" s="628">
        <v>15.2</v>
      </c>
      <c r="DX27" s="653"/>
      <c r="DY27" s="653"/>
      <c r="DZ27" s="653"/>
      <c r="EA27" s="653"/>
      <c r="EB27" s="653"/>
      <c r="EC27" s="654"/>
    </row>
    <row r="28" spans="2:133" ht="11.25" customHeight="1" x14ac:dyDescent="0.15">
      <c r="B28" s="620" t="s">
        <v>279</v>
      </c>
      <c r="C28" s="621"/>
      <c r="D28" s="621"/>
      <c r="E28" s="621"/>
      <c r="F28" s="621"/>
      <c r="G28" s="621"/>
      <c r="H28" s="621"/>
      <c r="I28" s="621"/>
      <c r="J28" s="621"/>
      <c r="K28" s="621"/>
      <c r="L28" s="621"/>
      <c r="M28" s="621"/>
      <c r="N28" s="621"/>
      <c r="O28" s="621"/>
      <c r="P28" s="621"/>
      <c r="Q28" s="622"/>
      <c r="R28" s="623">
        <v>72530</v>
      </c>
      <c r="S28" s="624"/>
      <c r="T28" s="624"/>
      <c r="U28" s="624"/>
      <c r="V28" s="624"/>
      <c r="W28" s="624"/>
      <c r="X28" s="624"/>
      <c r="Y28" s="625"/>
      <c r="Z28" s="626">
        <v>0.1</v>
      </c>
      <c r="AA28" s="626"/>
      <c r="AB28" s="626"/>
      <c r="AC28" s="626"/>
      <c r="AD28" s="627">
        <v>55731</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280</v>
      </c>
      <c r="CE28" s="638"/>
      <c r="CF28" s="638"/>
      <c r="CG28" s="638"/>
      <c r="CH28" s="638"/>
      <c r="CI28" s="638"/>
      <c r="CJ28" s="638"/>
      <c r="CK28" s="638"/>
      <c r="CL28" s="638"/>
      <c r="CM28" s="638"/>
      <c r="CN28" s="638"/>
      <c r="CO28" s="638"/>
      <c r="CP28" s="638"/>
      <c r="CQ28" s="639"/>
      <c r="CR28" s="623">
        <v>4268068</v>
      </c>
      <c r="CS28" s="624"/>
      <c r="CT28" s="624"/>
      <c r="CU28" s="624"/>
      <c r="CV28" s="624"/>
      <c r="CW28" s="624"/>
      <c r="CX28" s="624"/>
      <c r="CY28" s="625"/>
      <c r="CZ28" s="657">
        <v>5.6</v>
      </c>
      <c r="DA28" s="658"/>
      <c r="DB28" s="658"/>
      <c r="DC28" s="659"/>
      <c r="DD28" s="632">
        <v>4146839</v>
      </c>
      <c r="DE28" s="624"/>
      <c r="DF28" s="624"/>
      <c r="DG28" s="624"/>
      <c r="DH28" s="624"/>
      <c r="DI28" s="624"/>
      <c r="DJ28" s="624"/>
      <c r="DK28" s="625"/>
      <c r="DL28" s="632">
        <v>4146839</v>
      </c>
      <c r="DM28" s="624"/>
      <c r="DN28" s="624"/>
      <c r="DO28" s="624"/>
      <c r="DP28" s="624"/>
      <c r="DQ28" s="624"/>
      <c r="DR28" s="624"/>
      <c r="DS28" s="624"/>
      <c r="DT28" s="624"/>
      <c r="DU28" s="624"/>
      <c r="DV28" s="625"/>
      <c r="DW28" s="628">
        <v>10</v>
      </c>
      <c r="DX28" s="653"/>
      <c r="DY28" s="653"/>
      <c r="DZ28" s="653"/>
      <c r="EA28" s="653"/>
      <c r="EB28" s="653"/>
      <c r="EC28" s="654"/>
    </row>
    <row r="29" spans="2:133" ht="11.25" customHeight="1" x14ac:dyDescent="0.15">
      <c r="B29" s="620" t="s">
        <v>281</v>
      </c>
      <c r="C29" s="621"/>
      <c r="D29" s="621"/>
      <c r="E29" s="621"/>
      <c r="F29" s="621"/>
      <c r="G29" s="621"/>
      <c r="H29" s="621"/>
      <c r="I29" s="621"/>
      <c r="J29" s="621"/>
      <c r="K29" s="621"/>
      <c r="L29" s="621"/>
      <c r="M29" s="621"/>
      <c r="N29" s="621"/>
      <c r="O29" s="621"/>
      <c r="P29" s="621"/>
      <c r="Q29" s="622"/>
      <c r="R29" s="623">
        <v>5446</v>
      </c>
      <c r="S29" s="624"/>
      <c r="T29" s="624"/>
      <c r="U29" s="624"/>
      <c r="V29" s="624"/>
      <c r="W29" s="624"/>
      <c r="X29" s="624"/>
      <c r="Y29" s="625"/>
      <c r="Z29" s="626">
        <v>0</v>
      </c>
      <c r="AA29" s="626"/>
      <c r="AB29" s="626"/>
      <c r="AC29" s="626"/>
      <c r="AD29" s="627" t="s">
        <v>108</v>
      </c>
      <c r="AE29" s="627"/>
      <c r="AF29" s="627"/>
      <c r="AG29" s="627"/>
      <c r="AH29" s="627"/>
      <c r="AI29" s="627"/>
      <c r="AJ29" s="627"/>
      <c r="AK29" s="627"/>
      <c r="AL29" s="628" t="s">
        <v>108</v>
      </c>
      <c r="AM29" s="629"/>
      <c r="AN29" s="629"/>
      <c r="AO29" s="630"/>
      <c r="AP29" s="602" t="s">
        <v>200</v>
      </c>
      <c r="AQ29" s="603"/>
      <c r="AR29" s="603"/>
      <c r="AS29" s="603"/>
      <c r="AT29" s="603"/>
      <c r="AU29" s="603"/>
      <c r="AV29" s="603"/>
      <c r="AW29" s="603"/>
      <c r="AX29" s="603"/>
      <c r="AY29" s="603"/>
      <c r="AZ29" s="603"/>
      <c r="BA29" s="603"/>
      <c r="BB29" s="603"/>
      <c r="BC29" s="603"/>
      <c r="BD29" s="603"/>
      <c r="BE29" s="603"/>
      <c r="BF29" s="604"/>
      <c r="BG29" s="602" t="s">
        <v>282</v>
      </c>
      <c r="BH29" s="664"/>
      <c r="BI29" s="664"/>
      <c r="BJ29" s="664"/>
      <c r="BK29" s="664"/>
      <c r="BL29" s="664"/>
      <c r="BM29" s="664"/>
      <c r="BN29" s="664"/>
      <c r="BO29" s="664"/>
      <c r="BP29" s="664"/>
      <c r="BQ29" s="665"/>
      <c r="BR29" s="602" t="s">
        <v>283</v>
      </c>
      <c r="BS29" s="664"/>
      <c r="BT29" s="664"/>
      <c r="BU29" s="664"/>
      <c r="BV29" s="664"/>
      <c r="BW29" s="664"/>
      <c r="BX29" s="664"/>
      <c r="BY29" s="664"/>
      <c r="BZ29" s="664"/>
      <c r="CA29" s="664"/>
      <c r="CB29" s="665"/>
      <c r="CD29" s="684" t="s">
        <v>284</v>
      </c>
      <c r="CE29" s="685"/>
      <c r="CF29" s="637" t="s">
        <v>285</v>
      </c>
      <c r="CG29" s="638"/>
      <c r="CH29" s="638"/>
      <c r="CI29" s="638"/>
      <c r="CJ29" s="638"/>
      <c r="CK29" s="638"/>
      <c r="CL29" s="638"/>
      <c r="CM29" s="638"/>
      <c r="CN29" s="638"/>
      <c r="CO29" s="638"/>
      <c r="CP29" s="638"/>
      <c r="CQ29" s="639"/>
      <c r="CR29" s="623">
        <v>4267705</v>
      </c>
      <c r="CS29" s="655"/>
      <c r="CT29" s="655"/>
      <c r="CU29" s="655"/>
      <c r="CV29" s="655"/>
      <c r="CW29" s="655"/>
      <c r="CX29" s="655"/>
      <c r="CY29" s="656"/>
      <c r="CZ29" s="657">
        <v>5.6</v>
      </c>
      <c r="DA29" s="658"/>
      <c r="DB29" s="658"/>
      <c r="DC29" s="659"/>
      <c r="DD29" s="632">
        <v>4146476</v>
      </c>
      <c r="DE29" s="655"/>
      <c r="DF29" s="655"/>
      <c r="DG29" s="655"/>
      <c r="DH29" s="655"/>
      <c r="DI29" s="655"/>
      <c r="DJ29" s="655"/>
      <c r="DK29" s="656"/>
      <c r="DL29" s="632">
        <v>4146476</v>
      </c>
      <c r="DM29" s="655"/>
      <c r="DN29" s="655"/>
      <c r="DO29" s="655"/>
      <c r="DP29" s="655"/>
      <c r="DQ29" s="655"/>
      <c r="DR29" s="655"/>
      <c r="DS29" s="655"/>
      <c r="DT29" s="655"/>
      <c r="DU29" s="655"/>
      <c r="DV29" s="656"/>
      <c r="DW29" s="628">
        <v>10</v>
      </c>
      <c r="DX29" s="653"/>
      <c r="DY29" s="653"/>
      <c r="DZ29" s="653"/>
      <c r="EA29" s="653"/>
      <c r="EB29" s="653"/>
      <c r="EC29" s="654"/>
    </row>
    <row r="30" spans="2:133" ht="11.25" customHeight="1" x14ac:dyDescent="0.15">
      <c r="B30" s="620" t="s">
        <v>286</v>
      </c>
      <c r="C30" s="621"/>
      <c r="D30" s="621"/>
      <c r="E30" s="621"/>
      <c r="F30" s="621"/>
      <c r="G30" s="621"/>
      <c r="H30" s="621"/>
      <c r="I30" s="621"/>
      <c r="J30" s="621"/>
      <c r="K30" s="621"/>
      <c r="L30" s="621"/>
      <c r="M30" s="621"/>
      <c r="N30" s="621"/>
      <c r="O30" s="621"/>
      <c r="P30" s="621"/>
      <c r="Q30" s="622"/>
      <c r="R30" s="623">
        <v>1553453</v>
      </c>
      <c r="S30" s="624"/>
      <c r="T30" s="624"/>
      <c r="U30" s="624"/>
      <c r="V30" s="624"/>
      <c r="W30" s="624"/>
      <c r="X30" s="624"/>
      <c r="Y30" s="625"/>
      <c r="Z30" s="626">
        <v>2</v>
      </c>
      <c r="AA30" s="626"/>
      <c r="AB30" s="626"/>
      <c r="AC30" s="626"/>
      <c r="AD30" s="627" t="s">
        <v>108</v>
      </c>
      <c r="AE30" s="627"/>
      <c r="AF30" s="627"/>
      <c r="AG30" s="627"/>
      <c r="AH30" s="627"/>
      <c r="AI30" s="627"/>
      <c r="AJ30" s="627"/>
      <c r="AK30" s="627"/>
      <c r="AL30" s="628" t="s">
        <v>108</v>
      </c>
      <c r="AM30" s="629"/>
      <c r="AN30" s="629"/>
      <c r="AO30" s="630"/>
      <c r="AP30" s="669" t="s">
        <v>287</v>
      </c>
      <c r="AQ30" s="670"/>
      <c r="AR30" s="670"/>
      <c r="AS30" s="670"/>
      <c r="AT30" s="675" t="s">
        <v>288</v>
      </c>
      <c r="AU30" s="182"/>
      <c r="AV30" s="182"/>
      <c r="AW30" s="182"/>
      <c r="AX30" s="609" t="s">
        <v>166</v>
      </c>
      <c r="AY30" s="610"/>
      <c r="AZ30" s="610"/>
      <c r="BA30" s="610"/>
      <c r="BB30" s="610"/>
      <c r="BC30" s="610"/>
      <c r="BD30" s="610"/>
      <c r="BE30" s="610"/>
      <c r="BF30" s="611"/>
      <c r="BG30" s="681">
        <v>98.8</v>
      </c>
      <c r="BH30" s="682"/>
      <c r="BI30" s="682"/>
      <c r="BJ30" s="682"/>
      <c r="BK30" s="682"/>
      <c r="BL30" s="682"/>
      <c r="BM30" s="618">
        <v>95.1</v>
      </c>
      <c r="BN30" s="682"/>
      <c r="BO30" s="682"/>
      <c r="BP30" s="682"/>
      <c r="BQ30" s="683"/>
      <c r="BR30" s="681">
        <v>98.7</v>
      </c>
      <c r="BS30" s="682"/>
      <c r="BT30" s="682"/>
      <c r="BU30" s="682"/>
      <c r="BV30" s="682"/>
      <c r="BW30" s="682"/>
      <c r="BX30" s="618">
        <v>94.5</v>
      </c>
      <c r="BY30" s="682"/>
      <c r="BZ30" s="682"/>
      <c r="CA30" s="682"/>
      <c r="CB30" s="683"/>
      <c r="CD30" s="686"/>
      <c r="CE30" s="687"/>
      <c r="CF30" s="637" t="s">
        <v>289</v>
      </c>
      <c r="CG30" s="638"/>
      <c r="CH30" s="638"/>
      <c r="CI30" s="638"/>
      <c r="CJ30" s="638"/>
      <c r="CK30" s="638"/>
      <c r="CL30" s="638"/>
      <c r="CM30" s="638"/>
      <c r="CN30" s="638"/>
      <c r="CO30" s="638"/>
      <c r="CP30" s="638"/>
      <c r="CQ30" s="639"/>
      <c r="CR30" s="623">
        <v>3717655</v>
      </c>
      <c r="CS30" s="624"/>
      <c r="CT30" s="624"/>
      <c r="CU30" s="624"/>
      <c r="CV30" s="624"/>
      <c r="CW30" s="624"/>
      <c r="CX30" s="624"/>
      <c r="CY30" s="625"/>
      <c r="CZ30" s="657">
        <v>4.9000000000000004</v>
      </c>
      <c r="DA30" s="658"/>
      <c r="DB30" s="658"/>
      <c r="DC30" s="659"/>
      <c r="DD30" s="632">
        <v>3616966</v>
      </c>
      <c r="DE30" s="624"/>
      <c r="DF30" s="624"/>
      <c r="DG30" s="624"/>
      <c r="DH30" s="624"/>
      <c r="DI30" s="624"/>
      <c r="DJ30" s="624"/>
      <c r="DK30" s="625"/>
      <c r="DL30" s="632">
        <v>3616966</v>
      </c>
      <c r="DM30" s="624"/>
      <c r="DN30" s="624"/>
      <c r="DO30" s="624"/>
      <c r="DP30" s="624"/>
      <c r="DQ30" s="624"/>
      <c r="DR30" s="624"/>
      <c r="DS30" s="624"/>
      <c r="DT30" s="624"/>
      <c r="DU30" s="624"/>
      <c r="DV30" s="625"/>
      <c r="DW30" s="628">
        <v>8.6999999999999993</v>
      </c>
      <c r="DX30" s="653"/>
      <c r="DY30" s="653"/>
      <c r="DZ30" s="653"/>
      <c r="EA30" s="653"/>
      <c r="EB30" s="653"/>
      <c r="EC30" s="654"/>
    </row>
    <row r="31" spans="2:133" ht="11.25" customHeight="1" x14ac:dyDescent="0.15">
      <c r="B31" s="620" t="s">
        <v>290</v>
      </c>
      <c r="C31" s="621"/>
      <c r="D31" s="621"/>
      <c r="E31" s="621"/>
      <c r="F31" s="621"/>
      <c r="G31" s="621"/>
      <c r="H31" s="621"/>
      <c r="I31" s="621"/>
      <c r="J31" s="621"/>
      <c r="K31" s="621"/>
      <c r="L31" s="621"/>
      <c r="M31" s="621"/>
      <c r="N31" s="621"/>
      <c r="O31" s="621"/>
      <c r="P31" s="621"/>
      <c r="Q31" s="622"/>
      <c r="R31" s="623">
        <v>1845002</v>
      </c>
      <c r="S31" s="624"/>
      <c r="T31" s="624"/>
      <c r="U31" s="624"/>
      <c r="V31" s="624"/>
      <c r="W31" s="624"/>
      <c r="X31" s="624"/>
      <c r="Y31" s="625"/>
      <c r="Z31" s="626">
        <v>2.2999999999999998</v>
      </c>
      <c r="AA31" s="626"/>
      <c r="AB31" s="626"/>
      <c r="AC31" s="626"/>
      <c r="AD31" s="627" t="s">
        <v>108</v>
      </c>
      <c r="AE31" s="627"/>
      <c r="AF31" s="627"/>
      <c r="AG31" s="627"/>
      <c r="AH31" s="627"/>
      <c r="AI31" s="627"/>
      <c r="AJ31" s="627"/>
      <c r="AK31" s="627"/>
      <c r="AL31" s="628" t="s">
        <v>108</v>
      </c>
      <c r="AM31" s="629"/>
      <c r="AN31" s="629"/>
      <c r="AO31" s="630"/>
      <c r="AP31" s="671"/>
      <c r="AQ31" s="672"/>
      <c r="AR31" s="672"/>
      <c r="AS31" s="672"/>
      <c r="AT31" s="676"/>
      <c r="AU31" s="181" t="s">
        <v>291</v>
      </c>
      <c r="AV31" s="181"/>
      <c r="AW31" s="181"/>
      <c r="AX31" s="620" t="s">
        <v>292</v>
      </c>
      <c r="AY31" s="621"/>
      <c r="AZ31" s="621"/>
      <c r="BA31" s="621"/>
      <c r="BB31" s="621"/>
      <c r="BC31" s="621"/>
      <c r="BD31" s="621"/>
      <c r="BE31" s="621"/>
      <c r="BF31" s="622"/>
      <c r="BG31" s="678">
        <v>98.2</v>
      </c>
      <c r="BH31" s="655"/>
      <c r="BI31" s="655"/>
      <c r="BJ31" s="655"/>
      <c r="BK31" s="655"/>
      <c r="BL31" s="655"/>
      <c r="BM31" s="629">
        <v>92.9</v>
      </c>
      <c r="BN31" s="679"/>
      <c r="BO31" s="679"/>
      <c r="BP31" s="679"/>
      <c r="BQ31" s="680"/>
      <c r="BR31" s="678">
        <v>98.1</v>
      </c>
      <c r="BS31" s="655"/>
      <c r="BT31" s="655"/>
      <c r="BU31" s="655"/>
      <c r="BV31" s="655"/>
      <c r="BW31" s="655"/>
      <c r="BX31" s="629">
        <v>92</v>
      </c>
      <c r="BY31" s="679"/>
      <c r="BZ31" s="679"/>
      <c r="CA31" s="679"/>
      <c r="CB31" s="680"/>
      <c r="CD31" s="686"/>
      <c r="CE31" s="687"/>
      <c r="CF31" s="637" t="s">
        <v>293</v>
      </c>
      <c r="CG31" s="638"/>
      <c r="CH31" s="638"/>
      <c r="CI31" s="638"/>
      <c r="CJ31" s="638"/>
      <c r="CK31" s="638"/>
      <c r="CL31" s="638"/>
      <c r="CM31" s="638"/>
      <c r="CN31" s="638"/>
      <c r="CO31" s="638"/>
      <c r="CP31" s="638"/>
      <c r="CQ31" s="639"/>
      <c r="CR31" s="623">
        <v>550050</v>
      </c>
      <c r="CS31" s="655"/>
      <c r="CT31" s="655"/>
      <c r="CU31" s="655"/>
      <c r="CV31" s="655"/>
      <c r="CW31" s="655"/>
      <c r="CX31" s="655"/>
      <c r="CY31" s="656"/>
      <c r="CZ31" s="657">
        <v>0.7</v>
      </c>
      <c r="DA31" s="658"/>
      <c r="DB31" s="658"/>
      <c r="DC31" s="659"/>
      <c r="DD31" s="632">
        <v>529510</v>
      </c>
      <c r="DE31" s="655"/>
      <c r="DF31" s="655"/>
      <c r="DG31" s="655"/>
      <c r="DH31" s="655"/>
      <c r="DI31" s="655"/>
      <c r="DJ31" s="655"/>
      <c r="DK31" s="656"/>
      <c r="DL31" s="632">
        <v>529510</v>
      </c>
      <c r="DM31" s="655"/>
      <c r="DN31" s="655"/>
      <c r="DO31" s="655"/>
      <c r="DP31" s="655"/>
      <c r="DQ31" s="655"/>
      <c r="DR31" s="655"/>
      <c r="DS31" s="655"/>
      <c r="DT31" s="655"/>
      <c r="DU31" s="655"/>
      <c r="DV31" s="656"/>
      <c r="DW31" s="628">
        <v>1.3</v>
      </c>
      <c r="DX31" s="653"/>
      <c r="DY31" s="653"/>
      <c r="DZ31" s="653"/>
      <c r="EA31" s="653"/>
      <c r="EB31" s="653"/>
      <c r="EC31" s="654"/>
    </row>
    <row r="32" spans="2:133" ht="11.25" customHeight="1" x14ac:dyDescent="0.15">
      <c r="B32" s="620" t="s">
        <v>294</v>
      </c>
      <c r="C32" s="621"/>
      <c r="D32" s="621"/>
      <c r="E32" s="621"/>
      <c r="F32" s="621"/>
      <c r="G32" s="621"/>
      <c r="H32" s="621"/>
      <c r="I32" s="621"/>
      <c r="J32" s="621"/>
      <c r="K32" s="621"/>
      <c r="L32" s="621"/>
      <c r="M32" s="621"/>
      <c r="N32" s="621"/>
      <c r="O32" s="621"/>
      <c r="P32" s="621"/>
      <c r="Q32" s="622"/>
      <c r="R32" s="623">
        <v>1826901</v>
      </c>
      <c r="S32" s="624"/>
      <c r="T32" s="624"/>
      <c r="U32" s="624"/>
      <c r="V32" s="624"/>
      <c r="W32" s="624"/>
      <c r="X32" s="624"/>
      <c r="Y32" s="625"/>
      <c r="Z32" s="626">
        <v>2.2999999999999998</v>
      </c>
      <c r="AA32" s="626"/>
      <c r="AB32" s="626"/>
      <c r="AC32" s="626"/>
      <c r="AD32" s="627">
        <v>8131</v>
      </c>
      <c r="AE32" s="627"/>
      <c r="AF32" s="627"/>
      <c r="AG32" s="627"/>
      <c r="AH32" s="627"/>
      <c r="AI32" s="627"/>
      <c r="AJ32" s="627"/>
      <c r="AK32" s="627"/>
      <c r="AL32" s="628">
        <v>0</v>
      </c>
      <c r="AM32" s="629"/>
      <c r="AN32" s="629"/>
      <c r="AO32" s="630"/>
      <c r="AP32" s="673"/>
      <c r="AQ32" s="674"/>
      <c r="AR32" s="674"/>
      <c r="AS32" s="674"/>
      <c r="AT32" s="677"/>
      <c r="AU32" s="183"/>
      <c r="AV32" s="183"/>
      <c r="AW32" s="183"/>
      <c r="AX32" s="666" t="s">
        <v>295</v>
      </c>
      <c r="AY32" s="667"/>
      <c r="AZ32" s="667"/>
      <c r="BA32" s="667"/>
      <c r="BB32" s="667"/>
      <c r="BC32" s="667"/>
      <c r="BD32" s="667"/>
      <c r="BE32" s="667"/>
      <c r="BF32" s="668"/>
      <c r="BG32" s="690">
        <v>99.3</v>
      </c>
      <c r="BH32" s="691"/>
      <c r="BI32" s="691"/>
      <c r="BJ32" s="691"/>
      <c r="BK32" s="691"/>
      <c r="BL32" s="691"/>
      <c r="BM32" s="692">
        <v>97.2</v>
      </c>
      <c r="BN32" s="691"/>
      <c r="BO32" s="691"/>
      <c r="BP32" s="691"/>
      <c r="BQ32" s="693"/>
      <c r="BR32" s="690">
        <v>99.2</v>
      </c>
      <c r="BS32" s="691"/>
      <c r="BT32" s="691"/>
      <c r="BU32" s="691"/>
      <c r="BV32" s="691"/>
      <c r="BW32" s="691"/>
      <c r="BX32" s="692">
        <v>96.7</v>
      </c>
      <c r="BY32" s="691"/>
      <c r="BZ32" s="691"/>
      <c r="CA32" s="691"/>
      <c r="CB32" s="693"/>
      <c r="CD32" s="688"/>
      <c r="CE32" s="689"/>
      <c r="CF32" s="637" t="s">
        <v>296</v>
      </c>
      <c r="CG32" s="638"/>
      <c r="CH32" s="638"/>
      <c r="CI32" s="638"/>
      <c r="CJ32" s="638"/>
      <c r="CK32" s="638"/>
      <c r="CL32" s="638"/>
      <c r="CM32" s="638"/>
      <c r="CN32" s="638"/>
      <c r="CO32" s="638"/>
      <c r="CP32" s="638"/>
      <c r="CQ32" s="639"/>
      <c r="CR32" s="623">
        <v>363</v>
      </c>
      <c r="CS32" s="624"/>
      <c r="CT32" s="624"/>
      <c r="CU32" s="624"/>
      <c r="CV32" s="624"/>
      <c r="CW32" s="624"/>
      <c r="CX32" s="624"/>
      <c r="CY32" s="625"/>
      <c r="CZ32" s="657">
        <v>0</v>
      </c>
      <c r="DA32" s="658"/>
      <c r="DB32" s="658"/>
      <c r="DC32" s="659"/>
      <c r="DD32" s="632">
        <v>363</v>
      </c>
      <c r="DE32" s="624"/>
      <c r="DF32" s="624"/>
      <c r="DG32" s="624"/>
      <c r="DH32" s="624"/>
      <c r="DI32" s="624"/>
      <c r="DJ32" s="624"/>
      <c r="DK32" s="625"/>
      <c r="DL32" s="632">
        <v>363</v>
      </c>
      <c r="DM32" s="624"/>
      <c r="DN32" s="624"/>
      <c r="DO32" s="624"/>
      <c r="DP32" s="624"/>
      <c r="DQ32" s="624"/>
      <c r="DR32" s="624"/>
      <c r="DS32" s="624"/>
      <c r="DT32" s="624"/>
      <c r="DU32" s="624"/>
      <c r="DV32" s="625"/>
      <c r="DW32" s="628">
        <v>0</v>
      </c>
      <c r="DX32" s="653"/>
      <c r="DY32" s="653"/>
      <c r="DZ32" s="653"/>
      <c r="EA32" s="653"/>
      <c r="EB32" s="653"/>
      <c r="EC32" s="654"/>
    </row>
    <row r="33" spans="2:133" ht="11.25" customHeight="1" x14ac:dyDescent="0.15">
      <c r="B33" s="620" t="s">
        <v>297</v>
      </c>
      <c r="C33" s="621"/>
      <c r="D33" s="621"/>
      <c r="E33" s="621"/>
      <c r="F33" s="621"/>
      <c r="G33" s="621"/>
      <c r="H33" s="621"/>
      <c r="I33" s="621"/>
      <c r="J33" s="621"/>
      <c r="K33" s="621"/>
      <c r="L33" s="621"/>
      <c r="M33" s="621"/>
      <c r="N33" s="621"/>
      <c r="O33" s="621"/>
      <c r="P33" s="621"/>
      <c r="Q33" s="622"/>
      <c r="R33" s="623">
        <v>8118500</v>
      </c>
      <c r="S33" s="624"/>
      <c r="T33" s="624"/>
      <c r="U33" s="624"/>
      <c r="V33" s="624"/>
      <c r="W33" s="624"/>
      <c r="X33" s="624"/>
      <c r="Y33" s="625"/>
      <c r="Z33" s="626">
        <v>10.199999999999999</v>
      </c>
      <c r="AA33" s="626"/>
      <c r="AB33" s="626"/>
      <c r="AC33" s="626"/>
      <c r="AD33" s="627" t="s">
        <v>108</v>
      </c>
      <c r="AE33" s="627"/>
      <c r="AF33" s="627"/>
      <c r="AG33" s="627"/>
      <c r="AH33" s="627"/>
      <c r="AI33" s="627"/>
      <c r="AJ33" s="627"/>
      <c r="AK33" s="627"/>
      <c r="AL33" s="628" t="s">
        <v>108</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298</v>
      </c>
      <c r="CE33" s="638"/>
      <c r="CF33" s="638"/>
      <c r="CG33" s="638"/>
      <c r="CH33" s="638"/>
      <c r="CI33" s="638"/>
      <c r="CJ33" s="638"/>
      <c r="CK33" s="638"/>
      <c r="CL33" s="638"/>
      <c r="CM33" s="638"/>
      <c r="CN33" s="638"/>
      <c r="CO33" s="638"/>
      <c r="CP33" s="638"/>
      <c r="CQ33" s="639"/>
      <c r="CR33" s="623">
        <v>25090328</v>
      </c>
      <c r="CS33" s="655"/>
      <c r="CT33" s="655"/>
      <c r="CU33" s="655"/>
      <c r="CV33" s="655"/>
      <c r="CW33" s="655"/>
      <c r="CX33" s="655"/>
      <c r="CY33" s="656"/>
      <c r="CZ33" s="657">
        <v>32.799999999999997</v>
      </c>
      <c r="DA33" s="658"/>
      <c r="DB33" s="658"/>
      <c r="DC33" s="659"/>
      <c r="DD33" s="632">
        <v>20383613</v>
      </c>
      <c r="DE33" s="655"/>
      <c r="DF33" s="655"/>
      <c r="DG33" s="655"/>
      <c r="DH33" s="655"/>
      <c r="DI33" s="655"/>
      <c r="DJ33" s="655"/>
      <c r="DK33" s="656"/>
      <c r="DL33" s="632">
        <v>17016368</v>
      </c>
      <c r="DM33" s="655"/>
      <c r="DN33" s="655"/>
      <c r="DO33" s="655"/>
      <c r="DP33" s="655"/>
      <c r="DQ33" s="655"/>
      <c r="DR33" s="655"/>
      <c r="DS33" s="655"/>
      <c r="DT33" s="655"/>
      <c r="DU33" s="655"/>
      <c r="DV33" s="656"/>
      <c r="DW33" s="628">
        <v>40.9</v>
      </c>
      <c r="DX33" s="653"/>
      <c r="DY33" s="653"/>
      <c r="DZ33" s="653"/>
      <c r="EA33" s="653"/>
      <c r="EB33" s="653"/>
      <c r="EC33" s="654"/>
    </row>
    <row r="34" spans="2:133" ht="11.25" customHeight="1" x14ac:dyDescent="0.15">
      <c r="B34" s="620" t="s">
        <v>299</v>
      </c>
      <c r="C34" s="621"/>
      <c r="D34" s="621"/>
      <c r="E34" s="621"/>
      <c r="F34" s="621"/>
      <c r="G34" s="621"/>
      <c r="H34" s="621"/>
      <c r="I34" s="621"/>
      <c r="J34" s="621"/>
      <c r="K34" s="621"/>
      <c r="L34" s="621"/>
      <c r="M34" s="621"/>
      <c r="N34" s="621"/>
      <c r="O34" s="621"/>
      <c r="P34" s="621"/>
      <c r="Q34" s="622"/>
      <c r="R34" s="623" t="s">
        <v>108</v>
      </c>
      <c r="S34" s="624"/>
      <c r="T34" s="624"/>
      <c r="U34" s="624"/>
      <c r="V34" s="624"/>
      <c r="W34" s="624"/>
      <c r="X34" s="624"/>
      <c r="Y34" s="625"/>
      <c r="Z34" s="626" t="s">
        <v>108</v>
      </c>
      <c r="AA34" s="626"/>
      <c r="AB34" s="626"/>
      <c r="AC34" s="626"/>
      <c r="AD34" s="627" t="s">
        <v>108</v>
      </c>
      <c r="AE34" s="627"/>
      <c r="AF34" s="627"/>
      <c r="AG34" s="627"/>
      <c r="AH34" s="627"/>
      <c r="AI34" s="627"/>
      <c r="AJ34" s="627"/>
      <c r="AK34" s="627"/>
      <c r="AL34" s="628" t="s">
        <v>108</v>
      </c>
      <c r="AM34" s="629"/>
      <c r="AN34" s="629"/>
      <c r="AO34" s="630"/>
      <c r="AP34" s="186"/>
      <c r="AQ34" s="602" t="s">
        <v>300</v>
      </c>
      <c r="AR34" s="603"/>
      <c r="AS34" s="603"/>
      <c r="AT34" s="603"/>
      <c r="AU34" s="603"/>
      <c r="AV34" s="603"/>
      <c r="AW34" s="603"/>
      <c r="AX34" s="603"/>
      <c r="AY34" s="603"/>
      <c r="AZ34" s="603"/>
      <c r="BA34" s="603"/>
      <c r="BB34" s="603"/>
      <c r="BC34" s="603"/>
      <c r="BD34" s="603"/>
      <c r="BE34" s="603"/>
      <c r="BF34" s="604"/>
      <c r="BG34" s="602" t="s">
        <v>301</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302</v>
      </c>
      <c r="CE34" s="638"/>
      <c r="CF34" s="638"/>
      <c r="CG34" s="638"/>
      <c r="CH34" s="638"/>
      <c r="CI34" s="638"/>
      <c r="CJ34" s="638"/>
      <c r="CK34" s="638"/>
      <c r="CL34" s="638"/>
      <c r="CM34" s="638"/>
      <c r="CN34" s="638"/>
      <c r="CO34" s="638"/>
      <c r="CP34" s="638"/>
      <c r="CQ34" s="639"/>
      <c r="CR34" s="623">
        <v>10425216</v>
      </c>
      <c r="CS34" s="624"/>
      <c r="CT34" s="624"/>
      <c r="CU34" s="624"/>
      <c r="CV34" s="624"/>
      <c r="CW34" s="624"/>
      <c r="CX34" s="624"/>
      <c r="CY34" s="625"/>
      <c r="CZ34" s="657">
        <v>13.6</v>
      </c>
      <c r="DA34" s="658"/>
      <c r="DB34" s="658"/>
      <c r="DC34" s="659"/>
      <c r="DD34" s="632">
        <v>8778956</v>
      </c>
      <c r="DE34" s="624"/>
      <c r="DF34" s="624"/>
      <c r="DG34" s="624"/>
      <c r="DH34" s="624"/>
      <c r="DI34" s="624"/>
      <c r="DJ34" s="624"/>
      <c r="DK34" s="625"/>
      <c r="DL34" s="632">
        <v>8260209</v>
      </c>
      <c r="DM34" s="624"/>
      <c r="DN34" s="624"/>
      <c r="DO34" s="624"/>
      <c r="DP34" s="624"/>
      <c r="DQ34" s="624"/>
      <c r="DR34" s="624"/>
      <c r="DS34" s="624"/>
      <c r="DT34" s="624"/>
      <c r="DU34" s="624"/>
      <c r="DV34" s="625"/>
      <c r="DW34" s="628">
        <v>19.8</v>
      </c>
      <c r="DX34" s="653"/>
      <c r="DY34" s="653"/>
      <c r="DZ34" s="653"/>
      <c r="EA34" s="653"/>
      <c r="EB34" s="653"/>
      <c r="EC34" s="654"/>
    </row>
    <row r="35" spans="2:133" ht="11.25" customHeight="1" x14ac:dyDescent="0.15">
      <c r="B35" s="620" t="s">
        <v>303</v>
      </c>
      <c r="C35" s="621"/>
      <c r="D35" s="621"/>
      <c r="E35" s="621"/>
      <c r="F35" s="621"/>
      <c r="G35" s="621"/>
      <c r="H35" s="621"/>
      <c r="I35" s="621"/>
      <c r="J35" s="621"/>
      <c r="K35" s="621"/>
      <c r="L35" s="621"/>
      <c r="M35" s="621"/>
      <c r="N35" s="621"/>
      <c r="O35" s="621"/>
      <c r="P35" s="621"/>
      <c r="Q35" s="622"/>
      <c r="R35" s="623">
        <v>1260000</v>
      </c>
      <c r="S35" s="624"/>
      <c r="T35" s="624"/>
      <c r="U35" s="624"/>
      <c r="V35" s="624"/>
      <c r="W35" s="624"/>
      <c r="X35" s="624"/>
      <c r="Y35" s="625"/>
      <c r="Z35" s="626">
        <v>1.6</v>
      </c>
      <c r="AA35" s="626"/>
      <c r="AB35" s="626"/>
      <c r="AC35" s="626"/>
      <c r="AD35" s="627" t="s">
        <v>108</v>
      </c>
      <c r="AE35" s="627"/>
      <c r="AF35" s="627"/>
      <c r="AG35" s="627"/>
      <c r="AH35" s="627"/>
      <c r="AI35" s="627"/>
      <c r="AJ35" s="627"/>
      <c r="AK35" s="627"/>
      <c r="AL35" s="628" t="s">
        <v>108</v>
      </c>
      <c r="AM35" s="629"/>
      <c r="AN35" s="629"/>
      <c r="AO35" s="630"/>
      <c r="AP35" s="186"/>
      <c r="AQ35" s="634" t="s">
        <v>304</v>
      </c>
      <c r="AR35" s="635"/>
      <c r="AS35" s="635"/>
      <c r="AT35" s="635"/>
      <c r="AU35" s="635"/>
      <c r="AV35" s="635"/>
      <c r="AW35" s="635"/>
      <c r="AX35" s="635"/>
      <c r="AY35" s="636"/>
      <c r="AZ35" s="612">
        <v>9485719</v>
      </c>
      <c r="BA35" s="613"/>
      <c r="BB35" s="613"/>
      <c r="BC35" s="613"/>
      <c r="BD35" s="613"/>
      <c r="BE35" s="613"/>
      <c r="BF35" s="694"/>
      <c r="BG35" s="634" t="s">
        <v>305</v>
      </c>
      <c r="BH35" s="635"/>
      <c r="BI35" s="635"/>
      <c r="BJ35" s="635"/>
      <c r="BK35" s="635"/>
      <c r="BL35" s="635"/>
      <c r="BM35" s="635"/>
      <c r="BN35" s="635"/>
      <c r="BO35" s="635"/>
      <c r="BP35" s="635"/>
      <c r="BQ35" s="635"/>
      <c r="BR35" s="635"/>
      <c r="BS35" s="635"/>
      <c r="BT35" s="635"/>
      <c r="BU35" s="636"/>
      <c r="BV35" s="612">
        <v>698462</v>
      </c>
      <c r="BW35" s="613"/>
      <c r="BX35" s="613"/>
      <c r="BY35" s="613"/>
      <c r="BZ35" s="613"/>
      <c r="CA35" s="613"/>
      <c r="CB35" s="694"/>
      <c r="CD35" s="637" t="s">
        <v>306</v>
      </c>
      <c r="CE35" s="638"/>
      <c r="CF35" s="638"/>
      <c r="CG35" s="638"/>
      <c r="CH35" s="638"/>
      <c r="CI35" s="638"/>
      <c r="CJ35" s="638"/>
      <c r="CK35" s="638"/>
      <c r="CL35" s="638"/>
      <c r="CM35" s="638"/>
      <c r="CN35" s="638"/>
      <c r="CO35" s="638"/>
      <c r="CP35" s="638"/>
      <c r="CQ35" s="639"/>
      <c r="CR35" s="623">
        <v>943352</v>
      </c>
      <c r="CS35" s="655"/>
      <c r="CT35" s="655"/>
      <c r="CU35" s="655"/>
      <c r="CV35" s="655"/>
      <c r="CW35" s="655"/>
      <c r="CX35" s="655"/>
      <c r="CY35" s="656"/>
      <c r="CZ35" s="657">
        <v>1.2</v>
      </c>
      <c r="DA35" s="658"/>
      <c r="DB35" s="658"/>
      <c r="DC35" s="659"/>
      <c r="DD35" s="632">
        <v>634139</v>
      </c>
      <c r="DE35" s="655"/>
      <c r="DF35" s="655"/>
      <c r="DG35" s="655"/>
      <c r="DH35" s="655"/>
      <c r="DI35" s="655"/>
      <c r="DJ35" s="655"/>
      <c r="DK35" s="656"/>
      <c r="DL35" s="632">
        <v>634139</v>
      </c>
      <c r="DM35" s="655"/>
      <c r="DN35" s="655"/>
      <c r="DO35" s="655"/>
      <c r="DP35" s="655"/>
      <c r="DQ35" s="655"/>
      <c r="DR35" s="655"/>
      <c r="DS35" s="655"/>
      <c r="DT35" s="655"/>
      <c r="DU35" s="655"/>
      <c r="DV35" s="656"/>
      <c r="DW35" s="628">
        <v>1.5</v>
      </c>
      <c r="DX35" s="653"/>
      <c r="DY35" s="653"/>
      <c r="DZ35" s="653"/>
      <c r="EA35" s="653"/>
      <c r="EB35" s="653"/>
      <c r="EC35" s="654"/>
    </row>
    <row r="36" spans="2:133" ht="11.25" customHeight="1" x14ac:dyDescent="0.15">
      <c r="B36" s="666" t="s">
        <v>307</v>
      </c>
      <c r="C36" s="667"/>
      <c r="D36" s="667"/>
      <c r="E36" s="667"/>
      <c r="F36" s="667"/>
      <c r="G36" s="667"/>
      <c r="H36" s="667"/>
      <c r="I36" s="667"/>
      <c r="J36" s="667"/>
      <c r="K36" s="667"/>
      <c r="L36" s="667"/>
      <c r="M36" s="667"/>
      <c r="N36" s="667"/>
      <c r="O36" s="667"/>
      <c r="P36" s="667"/>
      <c r="Q36" s="668"/>
      <c r="R36" s="695">
        <v>79512239</v>
      </c>
      <c r="S36" s="696"/>
      <c r="T36" s="696"/>
      <c r="U36" s="696"/>
      <c r="V36" s="696"/>
      <c r="W36" s="696"/>
      <c r="X36" s="696"/>
      <c r="Y36" s="697"/>
      <c r="Z36" s="698">
        <v>100</v>
      </c>
      <c r="AA36" s="698"/>
      <c r="AB36" s="698"/>
      <c r="AC36" s="698"/>
      <c r="AD36" s="699">
        <v>40384291</v>
      </c>
      <c r="AE36" s="699"/>
      <c r="AF36" s="699"/>
      <c r="AG36" s="699"/>
      <c r="AH36" s="699"/>
      <c r="AI36" s="699"/>
      <c r="AJ36" s="699"/>
      <c r="AK36" s="699"/>
      <c r="AL36" s="700">
        <v>100</v>
      </c>
      <c r="AM36" s="692"/>
      <c r="AN36" s="692"/>
      <c r="AO36" s="701"/>
      <c r="AQ36" s="702" t="s">
        <v>308</v>
      </c>
      <c r="AR36" s="703"/>
      <c r="AS36" s="703"/>
      <c r="AT36" s="703"/>
      <c r="AU36" s="703"/>
      <c r="AV36" s="703"/>
      <c r="AW36" s="703"/>
      <c r="AX36" s="703"/>
      <c r="AY36" s="704"/>
      <c r="AZ36" s="623">
        <v>1955536</v>
      </c>
      <c r="BA36" s="624"/>
      <c r="BB36" s="624"/>
      <c r="BC36" s="624"/>
      <c r="BD36" s="655"/>
      <c r="BE36" s="655"/>
      <c r="BF36" s="680"/>
      <c r="BG36" s="637" t="s">
        <v>309</v>
      </c>
      <c r="BH36" s="638"/>
      <c r="BI36" s="638"/>
      <c r="BJ36" s="638"/>
      <c r="BK36" s="638"/>
      <c r="BL36" s="638"/>
      <c r="BM36" s="638"/>
      <c r="BN36" s="638"/>
      <c r="BO36" s="638"/>
      <c r="BP36" s="638"/>
      <c r="BQ36" s="638"/>
      <c r="BR36" s="638"/>
      <c r="BS36" s="638"/>
      <c r="BT36" s="638"/>
      <c r="BU36" s="639"/>
      <c r="BV36" s="623">
        <v>-809472</v>
      </c>
      <c r="BW36" s="624"/>
      <c r="BX36" s="624"/>
      <c r="BY36" s="624"/>
      <c r="BZ36" s="624"/>
      <c r="CA36" s="624"/>
      <c r="CB36" s="633"/>
      <c r="CD36" s="637" t="s">
        <v>310</v>
      </c>
      <c r="CE36" s="638"/>
      <c r="CF36" s="638"/>
      <c r="CG36" s="638"/>
      <c r="CH36" s="638"/>
      <c r="CI36" s="638"/>
      <c r="CJ36" s="638"/>
      <c r="CK36" s="638"/>
      <c r="CL36" s="638"/>
      <c r="CM36" s="638"/>
      <c r="CN36" s="638"/>
      <c r="CO36" s="638"/>
      <c r="CP36" s="638"/>
      <c r="CQ36" s="639"/>
      <c r="CR36" s="623">
        <v>4336392</v>
      </c>
      <c r="CS36" s="624"/>
      <c r="CT36" s="624"/>
      <c r="CU36" s="624"/>
      <c r="CV36" s="624"/>
      <c r="CW36" s="624"/>
      <c r="CX36" s="624"/>
      <c r="CY36" s="625"/>
      <c r="CZ36" s="657">
        <v>5.7</v>
      </c>
      <c r="DA36" s="658"/>
      <c r="DB36" s="658"/>
      <c r="DC36" s="659"/>
      <c r="DD36" s="632">
        <v>3795017</v>
      </c>
      <c r="DE36" s="624"/>
      <c r="DF36" s="624"/>
      <c r="DG36" s="624"/>
      <c r="DH36" s="624"/>
      <c r="DI36" s="624"/>
      <c r="DJ36" s="624"/>
      <c r="DK36" s="625"/>
      <c r="DL36" s="632">
        <v>3271636</v>
      </c>
      <c r="DM36" s="624"/>
      <c r="DN36" s="624"/>
      <c r="DO36" s="624"/>
      <c r="DP36" s="624"/>
      <c r="DQ36" s="624"/>
      <c r="DR36" s="624"/>
      <c r="DS36" s="624"/>
      <c r="DT36" s="624"/>
      <c r="DU36" s="624"/>
      <c r="DV36" s="625"/>
      <c r="DW36" s="628">
        <v>7.9</v>
      </c>
      <c r="DX36" s="653"/>
      <c r="DY36" s="653"/>
      <c r="DZ36" s="653"/>
      <c r="EA36" s="653"/>
      <c r="EB36" s="653"/>
      <c r="EC36" s="654"/>
    </row>
    <row r="37" spans="2:133" ht="11.25" customHeight="1" x14ac:dyDescent="0.15">
      <c r="AQ37" s="702" t="s">
        <v>311</v>
      </c>
      <c r="AR37" s="703"/>
      <c r="AS37" s="703"/>
      <c r="AT37" s="703"/>
      <c r="AU37" s="703"/>
      <c r="AV37" s="703"/>
      <c r="AW37" s="703"/>
      <c r="AX37" s="703"/>
      <c r="AY37" s="704"/>
      <c r="AZ37" s="623">
        <v>1334097</v>
      </c>
      <c r="BA37" s="624"/>
      <c r="BB37" s="624"/>
      <c r="BC37" s="624"/>
      <c r="BD37" s="655"/>
      <c r="BE37" s="655"/>
      <c r="BF37" s="680"/>
      <c r="BG37" s="637" t="s">
        <v>312</v>
      </c>
      <c r="BH37" s="638"/>
      <c r="BI37" s="638"/>
      <c r="BJ37" s="638"/>
      <c r="BK37" s="638"/>
      <c r="BL37" s="638"/>
      <c r="BM37" s="638"/>
      <c r="BN37" s="638"/>
      <c r="BO37" s="638"/>
      <c r="BP37" s="638"/>
      <c r="BQ37" s="638"/>
      <c r="BR37" s="638"/>
      <c r="BS37" s="638"/>
      <c r="BT37" s="638"/>
      <c r="BU37" s="639"/>
      <c r="BV37" s="623">
        <v>37696</v>
      </c>
      <c r="BW37" s="624"/>
      <c r="BX37" s="624"/>
      <c r="BY37" s="624"/>
      <c r="BZ37" s="624"/>
      <c r="CA37" s="624"/>
      <c r="CB37" s="633"/>
      <c r="CD37" s="637" t="s">
        <v>313</v>
      </c>
      <c r="CE37" s="638"/>
      <c r="CF37" s="638"/>
      <c r="CG37" s="638"/>
      <c r="CH37" s="638"/>
      <c r="CI37" s="638"/>
      <c r="CJ37" s="638"/>
      <c r="CK37" s="638"/>
      <c r="CL37" s="638"/>
      <c r="CM37" s="638"/>
      <c r="CN37" s="638"/>
      <c r="CO37" s="638"/>
      <c r="CP37" s="638"/>
      <c r="CQ37" s="639"/>
      <c r="CR37" s="623">
        <v>94523</v>
      </c>
      <c r="CS37" s="655"/>
      <c r="CT37" s="655"/>
      <c r="CU37" s="655"/>
      <c r="CV37" s="655"/>
      <c r="CW37" s="655"/>
      <c r="CX37" s="655"/>
      <c r="CY37" s="656"/>
      <c r="CZ37" s="657">
        <v>0.1</v>
      </c>
      <c r="DA37" s="658"/>
      <c r="DB37" s="658"/>
      <c r="DC37" s="659"/>
      <c r="DD37" s="632">
        <v>94523</v>
      </c>
      <c r="DE37" s="655"/>
      <c r="DF37" s="655"/>
      <c r="DG37" s="655"/>
      <c r="DH37" s="655"/>
      <c r="DI37" s="655"/>
      <c r="DJ37" s="655"/>
      <c r="DK37" s="656"/>
      <c r="DL37" s="632">
        <v>94523</v>
      </c>
      <c r="DM37" s="655"/>
      <c r="DN37" s="655"/>
      <c r="DO37" s="655"/>
      <c r="DP37" s="655"/>
      <c r="DQ37" s="655"/>
      <c r="DR37" s="655"/>
      <c r="DS37" s="655"/>
      <c r="DT37" s="655"/>
      <c r="DU37" s="655"/>
      <c r="DV37" s="656"/>
      <c r="DW37" s="628">
        <v>0.2</v>
      </c>
      <c r="DX37" s="653"/>
      <c r="DY37" s="653"/>
      <c r="DZ37" s="653"/>
      <c r="EA37" s="653"/>
      <c r="EB37" s="653"/>
      <c r="EC37" s="654"/>
    </row>
    <row r="38" spans="2:133" ht="11.25" customHeight="1" x14ac:dyDescent="0.15">
      <c r="AQ38" s="702" t="s">
        <v>314</v>
      </c>
      <c r="AR38" s="703"/>
      <c r="AS38" s="703"/>
      <c r="AT38" s="703"/>
      <c r="AU38" s="703"/>
      <c r="AV38" s="703"/>
      <c r="AW38" s="703"/>
      <c r="AX38" s="703"/>
      <c r="AY38" s="704"/>
      <c r="AZ38" s="623">
        <v>11437</v>
      </c>
      <c r="BA38" s="624"/>
      <c r="BB38" s="624"/>
      <c r="BC38" s="624"/>
      <c r="BD38" s="655"/>
      <c r="BE38" s="655"/>
      <c r="BF38" s="680"/>
      <c r="BG38" s="637" t="s">
        <v>315</v>
      </c>
      <c r="BH38" s="638"/>
      <c r="BI38" s="638"/>
      <c r="BJ38" s="638"/>
      <c r="BK38" s="638"/>
      <c r="BL38" s="638"/>
      <c r="BM38" s="638"/>
      <c r="BN38" s="638"/>
      <c r="BO38" s="638"/>
      <c r="BP38" s="638"/>
      <c r="BQ38" s="638"/>
      <c r="BR38" s="638"/>
      <c r="BS38" s="638"/>
      <c r="BT38" s="638"/>
      <c r="BU38" s="639"/>
      <c r="BV38" s="623">
        <v>61212</v>
      </c>
      <c r="BW38" s="624"/>
      <c r="BX38" s="624"/>
      <c r="BY38" s="624"/>
      <c r="BZ38" s="624"/>
      <c r="CA38" s="624"/>
      <c r="CB38" s="633"/>
      <c r="CD38" s="637" t="s">
        <v>316</v>
      </c>
      <c r="CE38" s="638"/>
      <c r="CF38" s="638"/>
      <c r="CG38" s="638"/>
      <c r="CH38" s="638"/>
      <c r="CI38" s="638"/>
      <c r="CJ38" s="638"/>
      <c r="CK38" s="638"/>
      <c r="CL38" s="638"/>
      <c r="CM38" s="638"/>
      <c r="CN38" s="638"/>
      <c r="CO38" s="638"/>
      <c r="CP38" s="638"/>
      <c r="CQ38" s="639"/>
      <c r="CR38" s="623">
        <v>8151622</v>
      </c>
      <c r="CS38" s="624"/>
      <c r="CT38" s="624"/>
      <c r="CU38" s="624"/>
      <c r="CV38" s="624"/>
      <c r="CW38" s="624"/>
      <c r="CX38" s="624"/>
      <c r="CY38" s="625"/>
      <c r="CZ38" s="657">
        <v>10.7</v>
      </c>
      <c r="DA38" s="658"/>
      <c r="DB38" s="658"/>
      <c r="DC38" s="659"/>
      <c r="DD38" s="632">
        <v>7175293</v>
      </c>
      <c r="DE38" s="624"/>
      <c r="DF38" s="624"/>
      <c r="DG38" s="624"/>
      <c r="DH38" s="624"/>
      <c r="DI38" s="624"/>
      <c r="DJ38" s="624"/>
      <c r="DK38" s="625"/>
      <c r="DL38" s="632">
        <v>4850384</v>
      </c>
      <c r="DM38" s="624"/>
      <c r="DN38" s="624"/>
      <c r="DO38" s="624"/>
      <c r="DP38" s="624"/>
      <c r="DQ38" s="624"/>
      <c r="DR38" s="624"/>
      <c r="DS38" s="624"/>
      <c r="DT38" s="624"/>
      <c r="DU38" s="624"/>
      <c r="DV38" s="625"/>
      <c r="DW38" s="628">
        <v>11.6</v>
      </c>
      <c r="DX38" s="653"/>
      <c r="DY38" s="653"/>
      <c r="DZ38" s="653"/>
      <c r="EA38" s="653"/>
      <c r="EB38" s="653"/>
      <c r="EC38" s="654"/>
    </row>
    <row r="39" spans="2:133" ht="11.25" customHeight="1" x14ac:dyDescent="0.15">
      <c r="AQ39" s="702" t="s">
        <v>317</v>
      </c>
      <c r="AR39" s="703"/>
      <c r="AS39" s="703"/>
      <c r="AT39" s="703"/>
      <c r="AU39" s="703"/>
      <c r="AV39" s="703"/>
      <c r="AW39" s="703"/>
      <c r="AX39" s="703"/>
      <c r="AY39" s="704"/>
      <c r="AZ39" s="623" t="s">
        <v>108</v>
      </c>
      <c r="BA39" s="624"/>
      <c r="BB39" s="624"/>
      <c r="BC39" s="624"/>
      <c r="BD39" s="655"/>
      <c r="BE39" s="655"/>
      <c r="BF39" s="680"/>
      <c r="BG39" s="708" t="s">
        <v>318</v>
      </c>
      <c r="BH39" s="709"/>
      <c r="BI39" s="709"/>
      <c r="BJ39" s="709"/>
      <c r="BK39" s="709"/>
      <c r="BL39" s="187"/>
      <c r="BM39" s="638" t="s">
        <v>319</v>
      </c>
      <c r="BN39" s="638"/>
      <c r="BO39" s="638"/>
      <c r="BP39" s="638"/>
      <c r="BQ39" s="638"/>
      <c r="BR39" s="638"/>
      <c r="BS39" s="638"/>
      <c r="BT39" s="638"/>
      <c r="BU39" s="639"/>
      <c r="BV39" s="623">
        <v>99</v>
      </c>
      <c r="BW39" s="624"/>
      <c r="BX39" s="624"/>
      <c r="BY39" s="624"/>
      <c r="BZ39" s="624"/>
      <c r="CA39" s="624"/>
      <c r="CB39" s="633"/>
      <c r="CD39" s="637" t="s">
        <v>320</v>
      </c>
      <c r="CE39" s="638"/>
      <c r="CF39" s="638"/>
      <c r="CG39" s="638"/>
      <c r="CH39" s="638"/>
      <c r="CI39" s="638"/>
      <c r="CJ39" s="638"/>
      <c r="CK39" s="638"/>
      <c r="CL39" s="638"/>
      <c r="CM39" s="638"/>
      <c r="CN39" s="638"/>
      <c r="CO39" s="638"/>
      <c r="CP39" s="638"/>
      <c r="CQ39" s="639"/>
      <c r="CR39" s="623">
        <v>13746</v>
      </c>
      <c r="CS39" s="655"/>
      <c r="CT39" s="655"/>
      <c r="CU39" s="655"/>
      <c r="CV39" s="655"/>
      <c r="CW39" s="655"/>
      <c r="CX39" s="655"/>
      <c r="CY39" s="656"/>
      <c r="CZ39" s="657">
        <v>0</v>
      </c>
      <c r="DA39" s="658"/>
      <c r="DB39" s="658"/>
      <c r="DC39" s="659"/>
      <c r="DD39" s="632">
        <v>208</v>
      </c>
      <c r="DE39" s="655"/>
      <c r="DF39" s="655"/>
      <c r="DG39" s="655"/>
      <c r="DH39" s="655"/>
      <c r="DI39" s="655"/>
      <c r="DJ39" s="655"/>
      <c r="DK39" s="656"/>
      <c r="DL39" s="632" t="s">
        <v>108</v>
      </c>
      <c r="DM39" s="655"/>
      <c r="DN39" s="655"/>
      <c r="DO39" s="655"/>
      <c r="DP39" s="655"/>
      <c r="DQ39" s="655"/>
      <c r="DR39" s="655"/>
      <c r="DS39" s="655"/>
      <c r="DT39" s="655"/>
      <c r="DU39" s="655"/>
      <c r="DV39" s="656"/>
      <c r="DW39" s="628" t="s">
        <v>108</v>
      </c>
      <c r="DX39" s="653"/>
      <c r="DY39" s="653"/>
      <c r="DZ39" s="653"/>
      <c r="EA39" s="653"/>
      <c r="EB39" s="653"/>
      <c r="EC39" s="65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321</v>
      </c>
      <c r="AR40" s="703"/>
      <c r="AS40" s="703"/>
      <c r="AT40" s="703"/>
      <c r="AU40" s="703"/>
      <c r="AV40" s="703"/>
      <c r="AW40" s="703"/>
      <c r="AX40" s="703"/>
      <c r="AY40" s="704"/>
      <c r="AZ40" s="623">
        <v>2674338</v>
      </c>
      <c r="BA40" s="624"/>
      <c r="BB40" s="624"/>
      <c r="BC40" s="624"/>
      <c r="BD40" s="655"/>
      <c r="BE40" s="655"/>
      <c r="BF40" s="680"/>
      <c r="BG40" s="708"/>
      <c r="BH40" s="709"/>
      <c r="BI40" s="709"/>
      <c r="BJ40" s="709"/>
      <c r="BK40" s="709"/>
      <c r="BL40" s="187"/>
      <c r="BM40" s="638" t="s">
        <v>322</v>
      </c>
      <c r="BN40" s="638"/>
      <c r="BO40" s="638"/>
      <c r="BP40" s="638"/>
      <c r="BQ40" s="638"/>
      <c r="BR40" s="638"/>
      <c r="BS40" s="638"/>
      <c r="BT40" s="638"/>
      <c r="BU40" s="639"/>
      <c r="BV40" s="623">
        <v>85</v>
      </c>
      <c r="BW40" s="624"/>
      <c r="BX40" s="624"/>
      <c r="BY40" s="624"/>
      <c r="BZ40" s="624"/>
      <c r="CA40" s="624"/>
      <c r="CB40" s="633"/>
      <c r="CD40" s="637" t="s">
        <v>323</v>
      </c>
      <c r="CE40" s="638"/>
      <c r="CF40" s="638"/>
      <c r="CG40" s="638"/>
      <c r="CH40" s="638"/>
      <c r="CI40" s="638"/>
      <c r="CJ40" s="638"/>
      <c r="CK40" s="638"/>
      <c r="CL40" s="638"/>
      <c r="CM40" s="638"/>
      <c r="CN40" s="638"/>
      <c r="CO40" s="638"/>
      <c r="CP40" s="638"/>
      <c r="CQ40" s="639"/>
      <c r="CR40" s="623">
        <v>1220000</v>
      </c>
      <c r="CS40" s="624"/>
      <c r="CT40" s="624"/>
      <c r="CU40" s="624"/>
      <c r="CV40" s="624"/>
      <c r="CW40" s="624"/>
      <c r="CX40" s="624"/>
      <c r="CY40" s="625"/>
      <c r="CZ40" s="657">
        <v>1.6</v>
      </c>
      <c r="DA40" s="658"/>
      <c r="DB40" s="658"/>
      <c r="DC40" s="659"/>
      <c r="DD40" s="632" t="s">
        <v>108</v>
      </c>
      <c r="DE40" s="624"/>
      <c r="DF40" s="624"/>
      <c r="DG40" s="624"/>
      <c r="DH40" s="624"/>
      <c r="DI40" s="624"/>
      <c r="DJ40" s="624"/>
      <c r="DK40" s="625"/>
      <c r="DL40" s="632" t="s">
        <v>108</v>
      </c>
      <c r="DM40" s="624"/>
      <c r="DN40" s="624"/>
      <c r="DO40" s="624"/>
      <c r="DP40" s="624"/>
      <c r="DQ40" s="624"/>
      <c r="DR40" s="624"/>
      <c r="DS40" s="624"/>
      <c r="DT40" s="624"/>
      <c r="DU40" s="624"/>
      <c r="DV40" s="625"/>
      <c r="DW40" s="628" t="s">
        <v>108</v>
      </c>
      <c r="DX40" s="653"/>
      <c r="DY40" s="653"/>
      <c r="DZ40" s="653"/>
      <c r="EA40" s="653"/>
      <c r="EB40" s="653"/>
      <c r="EC40" s="65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324</v>
      </c>
      <c r="AR41" s="644"/>
      <c r="AS41" s="644"/>
      <c r="AT41" s="644"/>
      <c r="AU41" s="644"/>
      <c r="AV41" s="644"/>
      <c r="AW41" s="644"/>
      <c r="AX41" s="644"/>
      <c r="AY41" s="645"/>
      <c r="AZ41" s="695">
        <v>3510311</v>
      </c>
      <c r="BA41" s="696"/>
      <c r="BB41" s="696"/>
      <c r="BC41" s="696"/>
      <c r="BD41" s="691"/>
      <c r="BE41" s="691"/>
      <c r="BF41" s="693"/>
      <c r="BG41" s="710"/>
      <c r="BH41" s="711"/>
      <c r="BI41" s="711"/>
      <c r="BJ41" s="711"/>
      <c r="BK41" s="711"/>
      <c r="BL41" s="189"/>
      <c r="BM41" s="644" t="s">
        <v>325</v>
      </c>
      <c r="BN41" s="644"/>
      <c r="BO41" s="644"/>
      <c r="BP41" s="644"/>
      <c r="BQ41" s="644"/>
      <c r="BR41" s="644"/>
      <c r="BS41" s="644"/>
      <c r="BT41" s="644"/>
      <c r="BU41" s="645"/>
      <c r="BV41" s="695">
        <v>268</v>
      </c>
      <c r="BW41" s="696"/>
      <c r="BX41" s="696"/>
      <c r="BY41" s="696"/>
      <c r="BZ41" s="696"/>
      <c r="CA41" s="696"/>
      <c r="CB41" s="705"/>
      <c r="CD41" s="637" t="s">
        <v>326</v>
      </c>
      <c r="CE41" s="638"/>
      <c r="CF41" s="638"/>
      <c r="CG41" s="638"/>
      <c r="CH41" s="638"/>
      <c r="CI41" s="638"/>
      <c r="CJ41" s="638"/>
      <c r="CK41" s="638"/>
      <c r="CL41" s="638"/>
      <c r="CM41" s="638"/>
      <c r="CN41" s="638"/>
      <c r="CO41" s="638"/>
      <c r="CP41" s="638"/>
      <c r="CQ41" s="639"/>
      <c r="CR41" s="623" t="s">
        <v>212</v>
      </c>
      <c r="CS41" s="655"/>
      <c r="CT41" s="655"/>
      <c r="CU41" s="655"/>
      <c r="CV41" s="655"/>
      <c r="CW41" s="655"/>
      <c r="CX41" s="655"/>
      <c r="CY41" s="656"/>
      <c r="CZ41" s="657" t="s">
        <v>212</v>
      </c>
      <c r="DA41" s="658"/>
      <c r="DB41" s="658"/>
      <c r="DC41" s="659"/>
      <c r="DD41" s="632" t="s">
        <v>212</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x14ac:dyDescent="0.15">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328</v>
      </c>
      <c r="CE42" s="621"/>
      <c r="CF42" s="621"/>
      <c r="CG42" s="621"/>
      <c r="CH42" s="621"/>
      <c r="CI42" s="621"/>
      <c r="CJ42" s="621"/>
      <c r="CK42" s="621"/>
      <c r="CL42" s="621"/>
      <c r="CM42" s="621"/>
      <c r="CN42" s="621"/>
      <c r="CO42" s="621"/>
      <c r="CP42" s="621"/>
      <c r="CQ42" s="622"/>
      <c r="CR42" s="623">
        <v>14203231</v>
      </c>
      <c r="CS42" s="624"/>
      <c r="CT42" s="624"/>
      <c r="CU42" s="624"/>
      <c r="CV42" s="624"/>
      <c r="CW42" s="624"/>
      <c r="CX42" s="624"/>
      <c r="CY42" s="625"/>
      <c r="CZ42" s="657">
        <v>18.600000000000001</v>
      </c>
      <c r="DA42" s="706"/>
      <c r="DB42" s="706"/>
      <c r="DC42" s="707"/>
      <c r="DD42" s="632">
        <v>3436647</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x14ac:dyDescent="0.15">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330</v>
      </c>
      <c r="CE43" s="621"/>
      <c r="CF43" s="621"/>
      <c r="CG43" s="621"/>
      <c r="CH43" s="621"/>
      <c r="CI43" s="621"/>
      <c r="CJ43" s="621"/>
      <c r="CK43" s="621"/>
      <c r="CL43" s="621"/>
      <c r="CM43" s="621"/>
      <c r="CN43" s="621"/>
      <c r="CO43" s="621"/>
      <c r="CP43" s="621"/>
      <c r="CQ43" s="622"/>
      <c r="CR43" s="623">
        <v>306663</v>
      </c>
      <c r="CS43" s="655"/>
      <c r="CT43" s="655"/>
      <c r="CU43" s="655"/>
      <c r="CV43" s="655"/>
      <c r="CW43" s="655"/>
      <c r="CX43" s="655"/>
      <c r="CY43" s="656"/>
      <c r="CZ43" s="657">
        <v>0.4</v>
      </c>
      <c r="DA43" s="658"/>
      <c r="DB43" s="658"/>
      <c r="DC43" s="659"/>
      <c r="DD43" s="632">
        <v>300595</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x14ac:dyDescent="0.15">
      <c r="B44" s="192" t="s">
        <v>331</v>
      </c>
      <c r="CD44" s="729" t="s">
        <v>284</v>
      </c>
      <c r="CE44" s="730"/>
      <c r="CF44" s="620" t="s">
        <v>332</v>
      </c>
      <c r="CG44" s="621"/>
      <c r="CH44" s="621"/>
      <c r="CI44" s="621"/>
      <c r="CJ44" s="621"/>
      <c r="CK44" s="621"/>
      <c r="CL44" s="621"/>
      <c r="CM44" s="621"/>
      <c r="CN44" s="621"/>
      <c r="CO44" s="621"/>
      <c r="CP44" s="621"/>
      <c r="CQ44" s="622"/>
      <c r="CR44" s="623">
        <v>14203231</v>
      </c>
      <c r="CS44" s="624"/>
      <c r="CT44" s="624"/>
      <c r="CU44" s="624"/>
      <c r="CV44" s="624"/>
      <c r="CW44" s="624"/>
      <c r="CX44" s="624"/>
      <c r="CY44" s="625"/>
      <c r="CZ44" s="657">
        <v>18.600000000000001</v>
      </c>
      <c r="DA44" s="706"/>
      <c r="DB44" s="706"/>
      <c r="DC44" s="707"/>
      <c r="DD44" s="632">
        <v>3436647</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x14ac:dyDescent="0.15">
      <c r="CD45" s="731"/>
      <c r="CE45" s="732"/>
      <c r="CF45" s="620" t="s">
        <v>333</v>
      </c>
      <c r="CG45" s="621"/>
      <c r="CH45" s="621"/>
      <c r="CI45" s="621"/>
      <c r="CJ45" s="621"/>
      <c r="CK45" s="621"/>
      <c r="CL45" s="621"/>
      <c r="CM45" s="621"/>
      <c r="CN45" s="621"/>
      <c r="CO45" s="621"/>
      <c r="CP45" s="621"/>
      <c r="CQ45" s="622"/>
      <c r="CR45" s="623">
        <v>6661305</v>
      </c>
      <c r="CS45" s="655"/>
      <c r="CT45" s="655"/>
      <c r="CU45" s="655"/>
      <c r="CV45" s="655"/>
      <c r="CW45" s="655"/>
      <c r="CX45" s="655"/>
      <c r="CY45" s="656"/>
      <c r="CZ45" s="657">
        <v>8.6999999999999993</v>
      </c>
      <c r="DA45" s="658"/>
      <c r="DB45" s="658"/>
      <c r="DC45" s="659"/>
      <c r="DD45" s="632">
        <v>598800</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x14ac:dyDescent="0.15">
      <c r="CD46" s="731"/>
      <c r="CE46" s="732"/>
      <c r="CF46" s="620" t="s">
        <v>334</v>
      </c>
      <c r="CG46" s="621"/>
      <c r="CH46" s="621"/>
      <c r="CI46" s="621"/>
      <c r="CJ46" s="621"/>
      <c r="CK46" s="621"/>
      <c r="CL46" s="621"/>
      <c r="CM46" s="621"/>
      <c r="CN46" s="621"/>
      <c r="CO46" s="621"/>
      <c r="CP46" s="621"/>
      <c r="CQ46" s="622"/>
      <c r="CR46" s="623">
        <v>7538199</v>
      </c>
      <c r="CS46" s="624"/>
      <c r="CT46" s="624"/>
      <c r="CU46" s="624"/>
      <c r="CV46" s="624"/>
      <c r="CW46" s="624"/>
      <c r="CX46" s="624"/>
      <c r="CY46" s="625"/>
      <c r="CZ46" s="657">
        <v>9.9</v>
      </c>
      <c r="DA46" s="706"/>
      <c r="DB46" s="706"/>
      <c r="DC46" s="707"/>
      <c r="DD46" s="632">
        <v>2834120</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x14ac:dyDescent="0.15">
      <c r="CD47" s="731"/>
      <c r="CE47" s="732"/>
      <c r="CF47" s="620" t="s">
        <v>335</v>
      </c>
      <c r="CG47" s="621"/>
      <c r="CH47" s="621"/>
      <c r="CI47" s="621"/>
      <c r="CJ47" s="621"/>
      <c r="CK47" s="621"/>
      <c r="CL47" s="621"/>
      <c r="CM47" s="621"/>
      <c r="CN47" s="621"/>
      <c r="CO47" s="621"/>
      <c r="CP47" s="621"/>
      <c r="CQ47" s="622"/>
      <c r="CR47" s="623" t="s">
        <v>118</v>
      </c>
      <c r="CS47" s="655"/>
      <c r="CT47" s="655"/>
      <c r="CU47" s="655"/>
      <c r="CV47" s="655"/>
      <c r="CW47" s="655"/>
      <c r="CX47" s="655"/>
      <c r="CY47" s="656"/>
      <c r="CZ47" s="657" t="s">
        <v>118</v>
      </c>
      <c r="DA47" s="658"/>
      <c r="DB47" s="658"/>
      <c r="DC47" s="659"/>
      <c r="DD47" s="632" t="s">
        <v>118</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x14ac:dyDescent="0.15">
      <c r="CD48" s="733"/>
      <c r="CE48" s="734"/>
      <c r="CF48" s="620" t="s">
        <v>336</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x14ac:dyDescent="0.15">
      <c r="CD49" s="666" t="s">
        <v>337</v>
      </c>
      <c r="CE49" s="667"/>
      <c r="CF49" s="667"/>
      <c r="CG49" s="667"/>
      <c r="CH49" s="667"/>
      <c r="CI49" s="667"/>
      <c r="CJ49" s="667"/>
      <c r="CK49" s="667"/>
      <c r="CL49" s="667"/>
      <c r="CM49" s="667"/>
      <c r="CN49" s="667"/>
      <c r="CO49" s="667"/>
      <c r="CP49" s="667"/>
      <c r="CQ49" s="668"/>
      <c r="CR49" s="695">
        <v>76431822</v>
      </c>
      <c r="CS49" s="691"/>
      <c r="CT49" s="691"/>
      <c r="CU49" s="691"/>
      <c r="CV49" s="691"/>
      <c r="CW49" s="691"/>
      <c r="CX49" s="691"/>
      <c r="CY49" s="718"/>
      <c r="CZ49" s="719">
        <v>100</v>
      </c>
      <c r="DA49" s="720"/>
      <c r="DB49" s="720"/>
      <c r="DC49" s="721"/>
      <c r="DD49" s="722">
        <v>45441940</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x14ac:dyDescent="0.15"/>
    <row r="51" spans="82:133" hidden="1" x14ac:dyDescent="0.15"/>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339</v>
      </c>
      <c r="DK2" s="765"/>
      <c r="DL2" s="765"/>
      <c r="DM2" s="765"/>
      <c r="DN2" s="765"/>
      <c r="DO2" s="766"/>
      <c r="DP2" s="200"/>
      <c r="DQ2" s="764" t="s">
        <v>340</v>
      </c>
      <c r="DR2" s="765"/>
      <c r="DS2" s="765"/>
      <c r="DT2" s="765"/>
      <c r="DU2" s="765"/>
      <c r="DV2" s="765"/>
      <c r="DW2" s="765"/>
      <c r="DX2" s="765"/>
      <c r="DY2" s="765"/>
      <c r="DZ2" s="76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67" t="s">
        <v>341</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58" t="s">
        <v>343</v>
      </c>
      <c r="B5" s="759"/>
      <c r="C5" s="759"/>
      <c r="D5" s="759"/>
      <c r="E5" s="759"/>
      <c r="F5" s="759"/>
      <c r="G5" s="759"/>
      <c r="H5" s="759"/>
      <c r="I5" s="759"/>
      <c r="J5" s="759"/>
      <c r="K5" s="759"/>
      <c r="L5" s="759"/>
      <c r="M5" s="759"/>
      <c r="N5" s="759"/>
      <c r="O5" s="759"/>
      <c r="P5" s="760"/>
      <c r="Q5" s="735" t="s">
        <v>344</v>
      </c>
      <c r="R5" s="736"/>
      <c r="S5" s="736"/>
      <c r="T5" s="736"/>
      <c r="U5" s="737"/>
      <c r="V5" s="735" t="s">
        <v>345</v>
      </c>
      <c r="W5" s="736"/>
      <c r="X5" s="736"/>
      <c r="Y5" s="736"/>
      <c r="Z5" s="737"/>
      <c r="AA5" s="735" t="s">
        <v>346</v>
      </c>
      <c r="AB5" s="736"/>
      <c r="AC5" s="736"/>
      <c r="AD5" s="736"/>
      <c r="AE5" s="736"/>
      <c r="AF5" s="768" t="s">
        <v>347</v>
      </c>
      <c r="AG5" s="736"/>
      <c r="AH5" s="736"/>
      <c r="AI5" s="736"/>
      <c r="AJ5" s="747"/>
      <c r="AK5" s="736" t="s">
        <v>348</v>
      </c>
      <c r="AL5" s="736"/>
      <c r="AM5" s="736"/>
      <c r="AN5" s="736"/>
      <c r="AO5" s="737"/>
      <c r="AP5" s="735" t="s">
        <v>349</v>
      </c>
      <c r="AQ5" s="736"/>
      <c r="AR5" s="736"/>
      <c r="AS5" s="736"/>
      <c r="AT5" s="737"/>
      <c r="AU5" s="735" t="s">
        <v>350</v>
      </c>
      <c r="AV5" s="736"/>
      <c r="AW5" s="736"/>
      <c r="AX5" s="736"/>
      <c r="AY5" s="747"/>
      <c r="AZ5" s="207"/>
      <c r="BA5" s="207"/>
      <c r="BB5" s="207"/>
      <c r="BC5" s="207"/>
      <c r="BD5" s="207"/>
      <c r="BE5" s="208"/>
      <c r="BF5" s="208"/>
      <c r="BG5" s="208"/>
      <c r="BH5" s="208"/>
      <c r="BI5" s="208"/>
      <c r="BJ5" s="208"/>
      <c r="BK5" s="208"/>
      <c r="BL5" s="208"/>
      <c r="BM5" s="208"/>
      <c r="BN5" s="208"/>
      <c r="BO5" s="208"/>
      <c r="BP5" s="208"/>
      <c r="BQ5" s="758" t="s">
        <v>351</v>
      </c>
      <c r="BR5" s="759"/>
      <c r="BS5" s="759"/>
      <c r="BT5" s="759"/>
      <c r="BU5" s="759"/>
      <c r="BV5" s="759"/>
      <c r="BW5" s="759"/>
      <c r="BX5" s="759"/>
      <c r="BY5" s="759"/>
      <c r="BZ5" s="759"/>
      <c r="CA5" s="759"/>
      <c r="CB5" s="759"/>
      <c r="CC5" s="759"/>
      <c r="CD5" s="759"/>
      <c r="CE5" s="759"/>
      <c r="CF5" s="759"/>
      <c r="CG5" s="760"/>
      <c r="CH5" s="735" t="s">
        <v>352</v>
      </c>
      <c r="CI5" s="736"/>
      <c r="CJ5" s="736"/>
      <c r="CK5" s="736"/>
      <c r="CL5" s="737"/>
      <c r="CM5" s="735" t="s">
        <v>353</v>
      </c>
      <c r="CN5" s="736"/>
      <c r="CO5" s="736"/>
      <c r="CP5" s="736"/>
      <c r="CQ5" s="737"/>
      <c r="CR5" s="735" t="s">
        <v>354</v>
      </c>
      <c r="CS5" s="736"/>
      <c r="CT5" s="736"/>
      <c r="CU5" s="736"/>
      <c r="CV5" s="737"/>
      <c r="CW5" s="735" t="s">
        <v>355</v>
      </c>
      <c r="CX5" s="736"/>
      <c r="CY5" s="736"/>
      <c r="CZ5" s="736"/>
      <c r="DA5" s="737"/>
      <c r="DB5" s="735" t="s">
        <v>356</v>
      </c>
      <c r="DC5" s="736"/>
      <c r="DD5" s="736"/>
      <c r="DE5" s="736"/>
      <c r="DF5" s="737"/>
      <c r="DG5" s="741" t="s">
        <v>357</v>
      </c>
      <c r="DH5" s="742"/>
      <c r="DI5" s="742"/>
      <c r="DJ5" s="742"/>
      <c r="DK5" s="743"/>
      <c r="DL5" s="741" t="s">
        <v>358</v>
      </c>
      <c r="DM5" s="742"/>
      <c r="DN5" s="742"/>
      <c r="DO5" s="742"/>
      <c r="DP5" s="743"/>
      <c r="DQ5" s="735" t="s">
        <v>359</v>
      </c>
      <c r="DR5" s="736"/>
      <c r="DS5" s="736"/>
      <c r="DT5" s="736"/>
      <c r="DU5" s="737"/>
      <c r="DV5" s="735" t="s">
        <v>350</v>
      </c>
      <c r="DW5" s="736"/>
      <c r="DX5" s="736"/>
      <c r="DY5" s="736"/>
      <c r="DZ5" s="747"/>
      <c r="EA5" s="205"/>
    </row>
    <row r="6" spans="1:131" s="206" customFormat="1" ht="26.25" customHeight="1" thickBot="1" x14ac:dyDescent="0.2">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x14ac:dyDescent="0.15">
      <c r="A7" s="209">
        <v>1</v>
      </c>
      <c r="B7" s="749" t="s">
        <v>360</v>
      </c>
      <c r="C7" s="750"/>
      <c r="D7" s="750"/>
      <c r="E7" s="750"/>
      <c r="F7" s="750"/>
      <c r="G7" s="750"/>
      <c r="H7" s="750"/>
      <c r="I7" s="750"/>
      <c r="J7" s="750"/>
      <c r="K7" s="750"/>
      <c r="L7" s="750"/>
      <c r="M7" s="750"/>
      <c r="N7" s="750"/>
      <c r="O7" s="750"/>
      <c r="P7" s="751"/>
      <c r="Q7" s="752">
        <v>79454</v>
      </c>
      <c r="R7" s="753"/>
      <c r="S7" s="753"/>
      <c r="T7" s="753"/>
      <c r="U7" s="753"/>
      <c r="V7" s="753">
        <v>76456</v>
      </c>
      <c r="W7" s="753"/>
      <c r="X7" s="753"/>
      <c r="Y7" s="753"/>
      <c r="Z7" s="753"/>
      <c r="AA7" s="753">
        <v>2998</v>
      </c>
      <c r="AB7" s="753"/>
      <c r="AC7" s="753"/>
      <c r="AD7" s="753"/>
      <c r="AE7" s="754"/>
      <c r="AF7" s="755">
        <v>2848</v>
      </c>
      <c r="AG7" s="756"/>
      <c r="AH7" s="756"/>
      <c r="AI7" s="756"/>
      <c r="AJ7" s="757"/>
      <c r="AK7" s="792">
        <v>1553</v>
      </c>
      <c r="AL7" s="793"/>
      <c r="AM7" s="793"/>
      <c r="AN7" s="793"/>
      <c r="AO7" s="793"/>
      <c r="AP7" s="793">
        <v>42169</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t="s">
        <v>549</v>
      </c>
      <c r="BS7" s="796" t="s">
        <v>550</v>
      </c>
      <c r="BT7" s="797"/>
      <c r="BU7" s="797"/>
      <c r="BV7" s="797"/>
      <c r="BW7" s="797"/>
      <c r="BX7" s="797"/>
      <c r="BY7" s="797"/>
      <c r="BZ7" s="797"/>
      <c r="CA7" s="797"/>
      <c r="CB7" s="797"/>
      <c r="CC7" s="797"/>
      <c r="CD7" s="797"/>
      <c r="CE7" s="797"/>
      <c r="CF7" s="797"/>
      <c r="CG7" s="798"/>
      <c r="CH7" s="789">
        <v>0</v>
      </c>
      <c r="CI7" s="790"/>
      <c r="CJ7" s="790"/>
      <c r="CK7" s="790"/>
      <c r="CL7" s="791"/>
      <c r="CM7" s="789">
        <v>6</v>
      </c>
      <c r="CN7" s="790"/>
      <c r="CO7" s="790"/>
      <c r="CP7" s="790"/>
      <c r="CQ7" s="791"/>
      <c r="CR7" s="789">
        <v>5</v>
      </c>
      <c r="CS7" s="790"/>
      <c r="CT7" s="790"/>
      <c r="CU7" s="790"/>
      <c r="CV7" s="791"/>
      <c r="CW7" s="789" t="s">
        <v>543</v>
      </c>
      <c r="CX7" s="790"/>
      <c r="CY7" s="790"/>
      <c r="CZ7" s="790"/>
      <c r="DA7" s="791"/>
      <c r="DB7" s="789" t="s">
        <v>543</v>
      </c>
      <c r="DC7" s="790"/>
      <c r="DD7" s="790"/>
      <c r="DE7" s="790"/>
      <c r="DF7" s="791"/>
      <c r="DG7" s="789" t="s">
        <v>551</v>
      </c>
      <c r="DH7" s="790"/>
      <c r="DI7" s="790"/>
      <c r="DJ7" s="790"/>
      <c r="DK7" s="791"/>
      <c r="DL7" s="789" t="s">
        <v>551</v>
      </c>
      <c r="DM7" s="790"/>
      <c r="DN7" s="790"/>
      <c r="DO7" s="790"/>
      <c r="DP7" s="791"/>
      <c r="DQ7" s="789" t="s">
        <v>551</v>
      </c>
      <c r="DR7" s="790"/>
      <c r="DS7" s="790"/>
      <c r="DT7" s="790"/>
      <c r="DU7" s="791"/>
      <c r="DV7" s="770"/>
      <c r="DW7" s="771"/>
      <c r="DX7" s="771"/>
      <c r="DY7" s="771"/>
      <c r="DZ7" s="772"/>
      <c r="EA7" s="205"/>
    </row>
    <row r="8" spans="1:131" s="206" customFormat="1" ht="26.25" customHeight="1" x14ac:dyDescent="0.15">
      <c r="A8" s="212">
        <v>2</v>
      </c>
      <c r="B8" s="773" t="s">
        <v>361</v>
      </c>
      <c r="C8" s="774"/>
      <c r="D8" s="774"/>
      <c r="E8" s="774"/>
      <c r="F8" s="774"/>
      <c r="G8" s="774"/>
      <c r="H8" s="774"/>
      <c r="I8" s="774"/>
      <c r="J8" s="774"/>
      <c r="K8" s="774"/>
      <c r="L8" s="774"/>
      <c r="M8" s="774"/>
      <c r="N8" s="774"/>
      <c r="O8" s="774"/>
      <c r="P8" s="775"/>
      <c r="Q8" s="776">
        <v>1717</v>
      </c>
      <c r="R8" s="777"/>
      <c r="S8" s="777"/>
      <c r="T8" s="777"/>
      <c r="U8" s="777"/>
      <c r="V8" s="777">
        <v>1635</v>
      </c>
      <c r="W8" s="777"/>
      <c r="X8" s="777"/>
      <c r="Y8" s="777"/>
      <c r="Z8" s="777"/>
      <c r="AA8" s="777">
        <v>82</v>
      </c>
      <c r="AB8" s="777"/>
      <c r="AC8" s="777"/>
      <c r="AD8" s="777"/>
      <c r="AE8" s="778"/>
      <c r="AF8" s="779">
        <v>82</v>
      </c>
      <c r="AG8" s="780"/>
      <c r="AH8" s="780"/>
      <c r="AI8" s="780"/>
      <c r="AJ8" s="781"/>
      <c r="AK8" s="782">
        <v>1449</v>
      </c>
      <c r="AL8" s="783"/>
      <c r="AM8" s="783"/>
      <c r="AN8" s="783"/>
      <c r="AO8" s="783"/>
      <c r="AP8" s="783">
        <v>10018</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552</v>
      </c>
      <c r="BT8" s="787"/>
      <c r="BU8" s="787"/>
      <c r="BV8" s="787"/>
      <c r="BW8" s="787"/>
      <c r="BX8" s="787"/>
      <c r="BY8" s="787"/>
      <c r="BZ8" s="787"/>
      <c r="CA8" s="787"/>
      <c r="CB8" s="787"/>
      <c r="CC8" s="787"/>
      <c r="CD8" s="787"/>
      <c r="CE8" s="787"/>
      <c r="CF8" s="787"/>
      <c r="CG8" s="788"/>
      <c r="CH8" s="799">
        <v>-24</v>
      </c>
      <c r="CI8" s="800"/>
      <c r="CJ8" s="800"/>
      <c r="CK8" s="800"/>
      <c r="CL8" s="801"/>
      <c r="CM8" s="799">
        <v>665</v>
      </c>
      <c r="CN8" s="800"/>
      <c r="CO8" s="800"/>
      <c r="CP8" s="800"/>
      <c r="CQ8" s="801"/>
      <c r="CR8" s="799">
        <v>410</v>
      </c>
      <c r="CS8" s="800"/>
      <c r="CT8" s="800"/>
      <c r="CU8" s="800"/>
      <c r="CV8" s="801"/>
      <c r="CW8" s="799">
        <v>131</v>
      </c>
      <c r="CX8" s="800"/>
      <c r="CY8" s="800"/>
      <c r="CZ8" s="800"/>
      <c r="DA8" s="801"/>
      <c r="DB8" s="799" t="s">
        <v>545</v>
      </c>
      <c r="DC8" s="800"/>
      <c r="DD8" s="800"/>
      <c r="DE8" s="800"/>
      <c r="DF8" s="801"/>
      <c r="DG8" s="799" t="s">
        <v>545</v>
      </c>
      <c r="DH8" s="800"/>
      <c r="DI8" s="800"/>
      <c r="DJ8" s="800"/>
      <c r="DK8" s="801"/>
      <c r="DL8" s="799" t="s">
        <v>545</v>
      </c>
      <c r="DM8" s="800"/>
      <c r="DN8" s="800"/>
      <c r="DO8" s="800"/>
      <c r="DP8" s="801"/>
      <c r="DQ8" s="799" t="s">
        <v>545</v>
      </c>
      <c r="DR8" s="800"/>
      <c r="DS8" s="800"/>
      <c r="DT8" s="800"/>
      <c r="DU8" s="801"/>
      <c r="DV8" s="802"/>
      <c r="DW8" s="803"/>
      <c r="DX8" s="803"/>
      <c r="DY8" s="803"/>
      <c r="DZ8" s="804"/>
      <c r="EA8" s="205"/>
    </row>
    <row r="9" spans="1:131" s="206" customFormat="1" ht="26.25" customHeight="1" x14ac:dyDescent="0.15">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t="s">
        <v>553</v>
      </c>
      <c r="BT9" s="787"/>
      <c r="BU9" s="787"/>
      <c r="BV9" s="787"/>
      <c r="BW9" s="787"/>
      <c r="BX9" s="787"/>
      <c r="BY9" s="787"/>
      <c r="BZ9" s="787"/>
      <c r="CA9" s="787"/>
      <c r="CB9" s="787"/>
      <c r="CC9" s="787"/>
      <c r="CD9" s="787"/>
      <c r="CE9" s="787"/>
      <c r="CF9" s="787"/>
      <c r="CG9" s="788"/>
      <c r="CH9" s="799">
        <v>1</v>
      </c>
      <c r="CI9" s="800"/>
      <c r="CJ9" s="800"/>
      <c r="CK9" s="800"/>
      <c r="CL9" s="801"/>
      <c r="CM9" s="799">
        <v>208</v>
      </c>
      <c r="CN9" s="800"/>
      <c r="CO9" s="800"/>
      <c r="CP9" s="800"/>
      <c r="CQ9" s="801"/>
      <c r="CR9" s="799">
        <v>200</v>
      </c>
      <c r="CS9" s="800"/>
      <c r="CT9" s="800"/>
      <c r="CU9" s="800"/>
      <c r="CV9" s="801"/>
      <c r="CW9" s="799">
        <v>30</v>
      </c>
      <c r="CX9" s="800"/>
      <c r="CY9" s="800"/>
      <c r="CZ9" s="800"/>
      <c r="DA9" s="801"/>
      <c r="DB9" s="799" t="s">
        <v>543</v>
      </c>
      <c r="DC9" s="800"/>
      <c r="DD9" s="800"/>
      <c r="DE9" s="800"/>
      <c r="DF9" s="801"/>
      <c r="DG9" s="799" t="s">
        <v>543</v>
      </c>
      <c r="DH9" s="800"/>
      <c r="DI9" s="800"/>
      <c r="DJ9" s="800"/>
      <c r="DK9" s="801"/>
      <c r="DL9" s="799" t="s">
        <v>543</v>
      </c>
      <c r="DM9" s="800"/>
      <c r="DN9" s="800"/>
      <c r="DO9" s="800"/>
      <c r="DP9" s="801"/>
      <c r="DQ9" s="799" t="s">
        <v>545</v>
      </c>
      <c r="DR9" s="800"/>
      <c r="DS9" s="800"/>
      <c r="DT9" s="800"/>
      <c r="DU9" s="801"/>
      <c r="DV9" s="802"/>
      <c r="DW9" s="803"/>
      <c r="DX9" s="803"/>
      <c r="DY9" s="803"/>
      <c r="DZ9" s="804"/>
      <c r="EA9" s="205"/>
    </row>
    <row r="10" spans="1:131" s="206" customFormat="1" ht="26.25" customHeight="1" x14ac:dyDescent="0.15">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x14ac:dyDescent="0.15">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x14ac:dyDescent="0.15">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x14ac:dyDescent="0.15">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x14ac:dyDescent="0.15">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x14ac:dyDescent="0.15">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x14ac:dyDescent="0.15">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x14ac:dyDescent="0.15">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x14ac:dyDescent="0.15">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x14ac:dyDescent="0.15">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x14ac:dyDescent="0.15">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x14ac:dyDescent="0.2">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x14ac:dyDescent="0.15">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362</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x14ac:dyDescent="0.2">
      <c r="A23" s="215" t="s">
        <v>363</v>
      </c>
      <c r="B23" s="808" t="s">
        <v>364</v>
      </c>
      <c r="C23" s="809"/>
      <c r="D23" s="809"/>
      <c r="E23" s="809"/>
      <c r="F23" s="809"/>
      <c r="G23" s="809"/>
      <c r="H23" s="809"/>
      <c r="I23" s="809"/>
      <c r="J23" s="809"/>
      <c r="K23" s="809"/>
      <c r="L23" s="809"/>
      <c r="M23" s="809"/>
      <c r="N23" s="809"/>
      <c r="O23" s="809"/>
      <c r="P23" s="810"/>
      <c r="Q23" s="811">
        <v>79722</v>
      </c>
      <c r="R23" s="812"/>
      <c r="S23" s="812"/>
      <c r="T23" s="812"/>
      <c r="U23" s="812"/>
      <c r="V23" s="812">
        <v>76641</v>
      </c>
      <c r="W23" s="812"/>
      <c r="X23" s="812"/>
      <c r="Y23" s="812"/>
      <c r="Z23" s="812"/>
      <c r="AA23" s="812">
        <v>3080</v>
      </c>
      <c r="AB23" s="812"/>
      <c r="AC23" s="812"/>
      <c r="AD23" s="812"/>
      <c r="AE23" s="813"/>
      <c r="AF23" s="814">
        <v>2930</v>
      </c>
      <c r="AG23" s="812"/>
      <c r="AH23" s="812"/>
      <c r="AI23" s="812"/>
      <c r="AJ23" s="815"/>
      <c r="AK23" s="816"/>
      <c r="AL23" s="817"/>
      <c r="AM23" s="817"/>
      <c r="AN23" s="817"/>
      <c r="AO23" s="817"/>
      <c r="AP23" s="812">
        <f>AP7+AP8</f>
        <v>52187</v>
      </c>
      <c r="AQ23" s="812"/>
      <c r="AR23" s="812"/>
      <c r="AS23" s="812"/>
      <c r="AT23" s="812"/>
      <c r="AU23" s="818"/>
      <c r="AV23" s="818"/>
      <c r="AW23" s="818"/>
      <c r="AX23" s="818"/>
      <c r="AY23" s="819"/>
      <c r="AZ23" s="827" t="s">
        <v>365</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x14ac:dyDescent="0.15">
      <c r="A24" s="826" t="s">
        <v>366</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x14ac:dyDescent="0.2">
      <c r="A25" s="767" t="s">
        <v>367</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x14ac:dyDescent="0.15">
      <c r="A26" s="758" t="s">
        <v>343</v>
      </c>
      <c r="B26" s="759"/>
      <c r="C26" s="759"/>
      <c r="D26" s="759"/>
      <c r="E26" s="759"/>
      <c r="F26" s="759"/>
      <c r="G26" s="759"/>
      <c r="H26" s="759"/>
      <c r="I26" s="759"/>
      <c r="J26" s="759"/>
      <c r="K26" s="759"/>
      <c r="L26" s="759"/>
      <c r="M26" s="759"/>
      <c r="N26" s="759"/>
      <c r="O26" s="759"/>
      <c r="P26" s="760"/>
      <c r="Q26" s="735" t="s">
        <v>368</v>
      </c>
      <c r="R26" s="736"/>
      <c r="S26" s="736"/>
      <c r="T26" s="736"/>
      <c r="U26" s="737"/>
      <c r="V26" s="735" t="s">
        <v>369</v>
      </c>
      <c r="W26" s="736"/>
      <c r="X26" s="736"/>
      <c r="Y26" s="736"/>
      <c r="Z26" s="737"/>
      <c r="AA26" s="735" t="s">
        <v>370</v>
      </c>
      <c r="AB26" s="736"/>
      <c r="AC26" s="736"/>
      <c r="AD26" s="736"/>
      <c r="AE26" s="736"/>
      <c r="AF26" s="830" t="s">
        <v>371</v>
      </c>
      <c r="AG26" s="831"/>
      <c r="AH26" s="831"/>
      <c r="AI26" s="831"/>
      <c r="AJ26" s="832"/>
      <c r="AK26" s="736" t="s">
        <v>372</v>
      </c>
      <c r="AL26" s="736"/>
      <c r="AM26" s="736"/>
      <c r="AN26" s="736"/>
      <c r="AO26" s="737"/>
      <c r="AP26" s="735" t="s">
        <v>373</v>
      </c>
      <c r="AQ26" s="736"/>
      <c r="AR26" s="736"/>
      <c r="AS26" s="736"/>
      <c r="AT26" s="737"/>
      <c r="AU26" s="735" t="s">
        <v>374</v>
      </c>
      <c r="AV26" s="736"/>
      <c r="AW26" s="736"/>
      <c r="AX26" s="736"/>
      <c r="AY26" s="737"/>
      <c r="AZ26" s="735" t="s">
        <v>375</v>
      </c>
      <c r="BA26" s="736"/>
      <c r="BB26" s="736"/>
      <c r="BC26" s="736"/>
      <c r="BD26" s="737"/>
      <c r="BE26" s="735" t="s">
        <v>350</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x14ac:dyDescent="0.2">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x14ac:dyDescent="0.15">
      <c r="A28" s="217">
        <v>1</v>
      </c>
      <c r="B28" s="749" t="s">
        <v>376</v>
      </c>
      <c r="C28" s="750"/>
      <c r="D28" s="750"/>
      <c r="E28" s="750"/>
      <c r="F28" s="750"/>
      <c r="G28" s="750"/>
      <c r="H28" s="750"/>
      <c r="I28" s="750"/>
      <c r="J28" s="750"/>
      <c r="K28" s="750"/>
      <c r="L28" s="750"/>
      <c r="M28" s="750"/>
      <c r="N28" s="750"/>
      <c r="O28" s="750"/>
      <c r="P28" s="751"/>
      <c r="Q28" s="840">
        <v>28883</v>
      </c>
      <c r="R28" s="841"/>
      <c r="S28" s="841"/>
      <c r="T28" s="841"/>
      <c r="U28" s="841"/>
      <c r="V28" s="841">
        <v>28184</v>
      </c>
      <c r="W28" s="841"/>
      <c r="X28" s="841"/>
      <c r="Y28" s="841"/>
      <c r="Z28" s="841"/>
      <c r="AA28" s="841">
        <v>698</v>
      </c>
      <c r="AB28" s="841"/>
      <c r="AC28" s="841"/>
      <c r="AD28" s="841"/>
      <c r="AE28" s="842"/>
      <c r="AF28" s="843">
        <v>698</v>
      </c>
      <c r="AG28" s="841"/>
      <c r="AH28" s="841"/>
      <c r="AI28" s="841"/>
      <c r="AJ28" s="844"/>
      <c r="AK28" s="845">
        <v>2674</v>
      </c>
      <c r="AL28" s="836"/>
      <c r="AM28" s="836"/>
      <c r="AN28" s="836"/>
      <c r="AO28" s="836"/>
      <c r="AP28" s="836" t="s">
        <v>544</v>
      </c>
      <c r="AQ28" s="836"/>
      <c r="AR28" s="836"/>
      <c r="AS28" s="836"/>
      <c r="AT28" s="836"/>
      <c r="AU28" s="836" t="s">
        <v>544</v>
      </c>
      <c r="AV28" s="836"/>
      <c r="AW28" s="836"/>
      <c r="AX28" s="836"/>
      <c r="AY28" s="836"/>
      <c r="AZ28" s="837" t="s">
        <v>545</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x14ac:dyDescent="0.15">
      <c r="A29" s="217">
        <v>2</v>
      </c>
      <c r="B29" s="773" t="s">
        <v>377</v>
      </c>
      <c r="C29" s="774"/>
      <c r="D29" s="774"/>
      <c r="E29" s="774"/>
      <c r="F29" s="774"/>
      <c r="G29" s="774"/>
      <c r="H29" s="774"/>
      <c r="I29" s="774"/>
      <c r="J29" s="774"/>
      <c r="K29" s="774"/>
      <c r="L29" s="774"/>
      <c r="M29" s="774"/>
      <c r="N29" s="774"/>
      <c r="O29" s="774"/>
      <c r="P29" s="775"/>
      <c r="Q29" s="776">
        <v>12550</v>
      </c>
      <c r="R29" s="777"/>
      <c r="S29" s="777"/>
      <c r="T29" s="777"/>
      <c r="U29" s="777"/>
      <c r="V29" s="777">
        <v>12430</v>
      </c>
      <c r="W29" s="777"/>
      <c r="X29" s="777"/>
      <c r="Y29" s="777"/>
      <c r="Z29" s="777"/>
      <c r="AA29" s="777">
        <v>121</v>
      </c>
      <c r="AB29" s="777"/>
      <c r="AC29" s="777"/>
      <c r="AD29" s="777"/>
      <c r="AE29" s="778"/>
      <c r="AF29" s="779">
        <v>121</v>
      </c>
      <c r="AG29" s="780"/>
      <c r="AH29" s="780"/>
      <c r="AI29" s="780"/>
      <c r="AJ29" s="781"/>
      <c r="AK29" s="848">
        <v>1911</v>
      </c>
      <c r="AL29" s="849"/>
      <c r="AM29" s="849"/>
      <c r="AN29" s="849"/>
      <c r="AO29" s="849"/>
      <c r="AP29" s="849" t="s">
        <v>544</v>
      </c>
      <c r="AQ29" s="849"/>
      <c r="AR29" s="849"/>
      <c r="AS29" s="849"/>
      <c r="AT29" s="849"/>
      <c r="AU29" s="849" t="s">
        <v>543</v>
      </c>
      <c r="AV29" s="849"/>
      <c r="AW29" s="849"/>
      <c r="AX29" s="849"/>
      <c r="AY29" s="849"/>
      <c r="AZ29" s="850" t="s">
        <v>544</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x14ac:dyDescent="0.15">
      <c r="A30" s="217">
        <v>3</v>
      </c>
      <c r="B30" s="773" t="s">
        <v>378</v>
      </c>
      <c r="C30" s="774"/>
      <c r="D30" s="774"/>
      <c r="E30" s="774"/>
      <c r="F30" s="774"/>
      <c r="G30" s="774"/>
      <c r="H30" s="774"/>
      <c r="I30" s="774"/>
      <c r="J30" s="774"/>
      <c r="K30" s="774"/>
      <c r="L30" s="774"/>
      <c r="M30" s="774"/>
      <c r="N30" s="774"/>
      <c r="O30" s="774"/>
      <c r="P30" s="775"/>
      <c r="Q30" s="776">
        <v>2279</v>
      </c>
      <c r="R30" s="777"/>
      <c r="S30" s="777"/>
      <c r="T30" s="777"/>
      <c r="U30" s="777"/>
      <c r="V30" s="777">
        <v>2205</v>
      </c>
      <c r="W30" s="777"/>
      <c r="X30" s="777"/>
      <c r="Y30" s="777"/>
      <c r="Z30" s="777"/>
      <c r="AA30" s="777">
        <v>74</v>
      </c>
      <c r="AB30" s="777"/>
      <c r="AC30" s="777"/>
      <c r="AD30" s="777"/>
      <c r="AE30" s="778"/>
      <c r="AF30" s="779">
        <v>74</v>
      </c>
      <c r="AG30" s="780"/>
      <c r="AH30" s="780"/>
      <c r="AI30" s="780"/>
      <c r="AJ30" s="781"/>
      <c r="AK30" s="848">
        <v>1596</v>
      </c>
      <c r="AL30" s="849"/>
      <c r="AM30" s="849"/>
      <c r="AN30" s="849"/>
      <c r="AO30" s="849"/>
      <c r="AP30" s="849" t="s">
        <v>543</v>
      </c>
      <c r="AQ30" s="849"/>
      <c r="AR30" s="849"/>
      <c r="AS30" s="849"/>
      <c r="AT30" s="849"/>
      <c r="AU30" s="849" t="s">
        <v>545</v>
      </c>
      <c r="AV30" s="849"/>
      <c r="AW30" s="849"/>
      <c r="AX30" s="849"/>
      <c r="AY30" s="849"/>
      <c r="AZ30" s="850" t="s">
        <v>544</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x14ac:dyDescent="0.15">
      <c r="A31" s="217">
        <v>4</v>
      </c>
      <c r="B31" s="773" t="s">
        <v>379</v>
      </c>
      <c r="C31" s="774"/>
      <c r="D31" s="774"/>
      <c r="E31" s="774"/>
      <c r="F31" s="774"/>
      <c r="G31" s="774"/>
      <c r="H31" s="774"/>
      <c r="I31" s="774"/>
      <c r="J31" s="774"/>
      <c r="K31" s="774"/>
      <c r="L31" s="774"/>
      <c r="M31" s="774"/>
      <c r="N31" s="774"/>
      <c r="O31" s="774"/>
      <c r="P31" s="775"/>
      <c r="Q31" s="776">
        <v>11549</v>
      </c>
      <c r="R31" s="777"/>
      <c r="S31" s="777"/>
      <c r="T31" s="777"/>
      <c r="U31" s="777"/>
      <c r="V31" s="777">
        <v>11215</v>
      </c>
      <c r="W31" s="777"/>
      <c r="X31" s="777"/>
      <c r="Y31" s="777"/>
      <c r="Z31" s="777"/>
      <c r="AA31" s="777">
        <v>334</v>
      </c>
      <c r="AB31" s="777"/>
      <c r="AC31" s="777"/>
      <c r="AD31" s="777"/>
      <c r="AE31" s="778"/>
      <c r="AF31" s="779">
        <v>2844</v>
      </c>
      <c r="AG31" s="780"/>
      <c r="AH31" s="780"/>
      <c r="AI31" s="780"/>
      <c r="AJ31" s="781"/>
      <c r="AK31" s="848">
        <v>1354</v>
      </c>
      <c r="AL31" s="849"/>
      <c r="AM31" s="849"/>
      <c r="AN31" s="849"/>
      <c r="AO31" s="849"/>
      <c r="AP31" s="849">
        <v>4696</v>
      </c>
      <c r="AQ31" s="849"/>
      <c r="AR31" s="849"/>
      <c r="AS31" s="849"/>
      <c r="AT31" s="849"/>
      <c r="AU31" s="849">
        <v>3094</v>
      </c>
      <c r="AV31" s="849"/>
      <c r="AW31" s="849"/>
      <c r="AX31" s="849"/>
      <c r="AY31" s="849"/>
      <c r="AZ31" s="850" t="s">
        <v>545</v>
      </c>
      <c r="BA31" s="850"/>
      <c r="BB31" s="850"/>
      <c r="BC31" s="850"/>
      <c r="BD31" s="850"/>
      <c r="BE31" s="846" t="s">
        <v>380</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x14ac:dyDescent="0.15">
      <c r="A32" s="217">
        <v>5</v>
      </c>
      <c r="B32" s="773" t="s">
        <v>381</v>
      </c>
      <c r="C32" s="774"/>
      <c r="D32" s="774"/>
      <c r="E32" s="774"/>
      <c r="F32" s="774"/>
      <c r="G32" s="774"/>
      <c r="H32" s="774"/>
      <c r="I32" s="774"/>
      <c r="J32" s="774"/>
      <c r="K32" s="774"/>
      <c r="L32" s="774"/>
      <c r="M32" s="774"/>
      <c r="N32" s="774"/>
      <c r="O32" s="774"/>
      <c r="P32" s="775"/>
      <c r="Q32" s="776">
        <v>7192</v>
      </c>
      <c r="R32" s="777"/>
      <c r="S32" s="777"/>
      <c r="T32" s="777"/>
      <c r="U32" s="777"/>
      <c r="V32" s="777">
        <v>7027</v>
      </c>
      <c r="W32" s="777"/>
      <c r="X32" s="777"/>
      <c r="Y32" s="777"/>
      <c r="Z32" s="777"/>
      <c r="AA32" s="777">
        <v>165</v>
      </c>
      <c r="AB32" s="777"/>
      <c r="AC32" s="777"/>
      <c r="AD32" s="777"/>
      <c r="AE32" s="778"/>
      <c r="AF32" s="779">
        <v>165</v>
      </c>
      <c r="AG32" s="780"/>
      <c r="AH32" s="780"/>
      <c r="AI32" s="780"/>
      <c r="AJ32" s="781"/>
      <c r="AK32" s="848">
        <v>1956</v>
      </c>
      <c r="AL32" s="849"/>
      <c r="AM32" s="849"/>
      <c r="AN32" s="849"/>
      <c r="AO32" s="849"/>
      <c r="AP32" s="849">
        <v>31049</v>
      </c>
      <c r="AQ32" s="849"/>
      <c r="AR32" s="849"/>
      <c r="AS32" s="849"/>
      <c r="AT32" s="849"/>
      <c r="AU32" s="849">
        <v>15866</v>
      </c>
      <c r="AV32" s="849"/>
      <c r="AW32" s="849"/>
      <c r="AX32" s="849"/>
      <c r="AY32" s="849"/>
      <c r="AZ32" s="850" t="s">
        <v>545</v>
      </c>
      <c r="BA32" s="850"/>
      <c r="BB32" s="850"/>
      <c r="BC32" s="850"/>
      <c r="BD32" s="850"/>
      <c r="BE32" s="846" t="s">
        <v>382</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x14ac:dyDescent="0.15">
      <c r="A33" s="217">
        <v>6</v>
      </c>
      <c r="B33" s="773"/>
      <c r="C33" s="774"/>
      <c r="D33" s="774"/>
      <c r="E33" s="774"/>
      <c r="F33" s="774"/>
      <c r="G33" s="774"/>
      <c r="H33" s="774"/>
      <c r="I33" s="774"/>
      <c r="J33" s="774"/>
      <c r="K33" s="774"/>
      <c r="L33" s="774"/>
      <c r="M33" s="774"/>
      <c r="N33" s="774"/>
      <c r="O33" s="774"/>
      <c r="P33" s="775"/>
      <c r="Q33" s="776"/>
      <c r="R33" s="777"/>
      <c r="S33" s="777"/>
      <c r="T33" s="777"/>
      <c r="U33" s="777"/>
      <c r="V33" s="777"/>
      <c r="W33" s="777"/>
      <c r="X33" s="777"/>
      <c r="Y33" s="777"/>
      <c r="Z33" s="777"/>
      <c r="AA33" s="777"/>
      <c r="AB33" s="777"/>
      <c r="AC33" s="777"/>
      <c r="AD33" s="777"/>
      <c r="AE33" s="778"/>
      <c r="AF33" s="779"/>
      <c r="AG33" s="780"/>
      <c r="AH33" s="780"/>
      <c r="AI33" s="780"/>
      <c r="AJ33" s="781"/>
      <c r="AK33" s="848"/>
      <c r="AL33" s="849"/>
      <c r="AM33" s="849"/>
      <c r="AN33" s="849"/>
      <c r="AO33" s="849"/>
      <c r="AP33" s="849"/>
      <c r="AQ33" s="849"/>
      <c r="AR33" s="849"/>
      <c r="AS33" s="849"/>
      <c r="AT33" s="849"/>
      <c r="AU33" s="849"/>
      <c r="AV33" s="849"/>
      <c r="AW33" s="849"/>
      <c r="AX33" s="849"/>
      <c r="AY33" s="849"/>
      <c r="AZ33" s="850"/>
      <c r="BA33" s="850"/>
      <c r="BB33" s="850"/>
      <c r="BC33" s="850"/>
      <c r="BD33" s="850"/>
      <c r="BE33" s="846"/>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x14ac:dyDescent="0.15">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x14ac:dyDescent="0.15">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x14ac:dyDescent="0.15">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x14ac:dyDescent="0.15">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x14ac:dyDescent="0.15">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x14ac:dyDescent="0.15">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x14ac:dyDescent="0.15">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x14ac:dyDescent="0.15">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x14ac:dyDescent="0.15">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x14ac:dyDescent="0.15">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x14ac:dyDescent="0.15">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x14ac:dyDescent="0.15">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x14ac:dyDescent="0.15">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x14ac:dyDescent="0.15">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x14ac:dyDescent="0.15">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x14ac:dyDescent="0.15">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x14ac:dyDescent="0.15">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x14ac:dyDescent="0.15">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x14ac:dyDescent="0.15">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x14ac:dyDescent="0.15">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x14ac:dyDescent="0.15">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x14ac:dyDescent="0.15">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x14ac:dyDescent="0.15">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x14ac:dyDescent="0.15">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x14ac:dyDescent="0.15">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x14ac:dyDescent="0.15">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x14ac:dyDescent="0.15">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x14ac:dyDescent="0.2">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x14ac:dyDescent="0.15">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383</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x14ac:dyDescent="0.2">
      <c r="A63" s="215" t="s">
        <v>363</v>
      </c>
      <c r="B63" s="808" t="s">
        <v>384</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3902</v>
      </c>
      <c r="AG63" s="860"/>
      <c r="AH63" s="860"/>
      <c r="AI63" s="860"/>
      <c r="AJ63" s="861"/>
      <c r="AK63" s="862"/>
      <c r="AL63" s="857"/>
      <c r="AM63" s="857"/>
      <c r="AN63" s="857"/>
      <c r="AO63" s="857"/>
      <c r="AP63" s="860">
        <f>AP31+AP32</f>
        <v>35745</v>
      </c>
      <c r="AQ63" s="860"/>
      <c r="AR63" s="860"/>
      <c r="AS63" s="860"/>
      <c r="AT63" s="860"/>
      <c r="AU63" s="860">
        <f>AU31+AU32</f>
        <v>18960</v>
      </c>
      <c r="AV63" s="860"/>
      <c r="AW63" s="860"/>
      <c r="AX63" s="860"/>
      <c r="AY63" s="860"/>
      <c r="AZ63" s="864"/>
      <c r="BA63" s="864"/>
      <c r="BB63" s="864"/>
      <c r="BC63" s="864"/>
      <c r="BD63" s="864"/>
      <c r="BE63" s="865"/>
      <c r="BF63" s="865"/>
      <c r="BG63" s="865"/>
      <c r="BH63" s="865"/>
      <c r="BI63" s="866"/>
      <c r="BJ63" s="867" t="s">
        <v>108</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x14ac:dyDescent="0.2">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x14ac:dyDescent="0.15">
      <c r="A66" s="758" t="s">
        <v>386</v>
      </c>
      <c r="B66" s="759"/>
      <c r="C66" s="759"/>
      <c r="D66" s="759"/>
      <c r="E66" s="759"/>
      <c r="F66" s="759"/>
      <c r="G66" s="759"/>
      <c r="H66" s="759"/>
      <c r="I66" s="759"/>
      <c r="J66" s="759"/>
      <c r="K66" s="759"/>
      <c r="L66" s="759"/>
      <c r="M66" s="759"/>
      <c r="N66" s="759"/>
      <c r="O66" s="759"/>
      <c r="P66" s="760"/>
      <c r="Q66" s="735" t="s">
        <v>387</v>
      </c>
      <c r="R66" s="736"/>
      <c r="S66" s="736"/>
      <c r="T66" s="736"/>
      <c r="U66" s="737"/>
      <c r="V66" s="735" t="s">
        <v>388</v>
      </c>
      <c r="W66" s="736"/>
      <c r="X66" s="736"/>
      <c r="Y66" s="736"/>
      <c r="Z66" s="737"/>
      <c r="AA66" s="735" t="s">
        <v>389</v>
      </c>
      <c r="AB66" s="736"/>
      <c r="AC66" s="736"/>
      <c r="AD66" s="736"/>
      <c r="AE66" s="737"/>
      <c r="AF66" s="870" t="s">
        <v>390</v>
      </c>
      <c r="AG66" s="831"/>
      <c r="AH66" s="831"/>
      <c r="AI66" s="831"/>
      <c r="AJ66" s="871"/>
      <c r="AK66" s="735" t="s">
        <v>391</v>
      </c>
      <c r="AL66" s="759"/>
      <c r="AM66" s="759"/>
      <c r="AN66" s="759"/>
      <c r="AO66" s="760"/>
      <c r="AP66" s="735" t="s">
        <v>392</v>
      </c>
      <c r="AQ66" s="736"/>
      <c r="AR66" s="736"/>
      <c r="AS66" s="736"/>
      <c r="AT66" s="737"/>
      <c r="AU66" s="735" t="s">
        <v>393</v>
      </c>
      <c r="AV66" s="736"/>
      <c r="AW66" s="736"/>
      <c r="AX66" s="736"/>
      <c r="AY66" s="737"/>
      <c r="AZ66" s="735" t="s">
        <v>350</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x14ac:dyDescent="0.2">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x14ac:dyDescent="0.15">
      <c r="A68" s="209">
        <v>1</v>
      </c>
      <c r="B68" s="887" t="s">
        <v>546</v>
      </c>
      <c r="C68" s="888"/>
      <c r="D68" s="888"/>
      <c r="E68" s="888"/>
      <c r="F68" s="888"/>
      <c r="G68" s="888"/>
      <c r="H68" s="888"/>
      <c r="I68" s="888"/>
      <c r="J68" s="888"/>
      <c r="K68" s="888"/>
      <c r="L68" s="888"/>
      <c r="M68" s="888"/>
      <c r="N68" s="888"/>
      <c r="O68" s="888"/>
      <c r="P68" s="889"/>
      <c r="Q68" s="890">
        <v>409</v>
      </c>
      <c r="R68" s="884"/>
      <c r="S68" s="884"/>
      <c r="T68" s="884"/>
      <c r="U68" s="884"/>
      <c r="V68" s="884">
        <v>368</v>
      </c>
      <c r="W68" s="884"/>
      <c r="X68" s="884"/>
      <c r="Y68" s="884"/>
      <c r="Z68" s="884"/>
      <c r="AA68" s="884">
        <v>41</v>
      </c>
      <c r="AB68" s="884"/>
      <c r="AC68" s="884"/>
      <c r="AD68" s="884"/>
      <c r="AE68" s="884"/>
      <c r="AF68" s="884">
        <v>41</v>
      </c>
      <c r="AG68" s="884"/>
      <c r="AH68" s="884"/>
      <c r="AI68" s="884"/>
      <c r="AJ68" s="884"/>
      <c r="AK68" s="884" t="s">
        <v>543</v>
      </c>
      <c r="AL68" s="884"/>
      <c r="AM68" s="884"/>
      <c r="AN68" s="884"/>
      <c r="AO68" s="884"/>
      <c r="AP68" s="884" t="s">
        <v>545</v>
      </c>
      <c r="AQ68" s="884"/>
      <c r="AR68" s="884"/>
      <c r="AS68" s="884"/>
      <c r="AT68" s="884"/>
      <c r="AU68" s="884" t="s">
        <v>543</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x14ac:dyDescent="0.15">
      <c r="A69" s="212">
        <v>2</v>
      </c>
      <c r="B69" s="891" t="s">
        <v>547</v>
      </c>
      <c r="C69" s="892"/>
      <c r="D69" s="892"/>
      <c r="E69" s="892"/>
      <c r="F69" s="892"/>
      <c r="G69" s="892"/>
      <c r="H69" s="892"/>
      <c r="I69" s="892"/>
      <c r="J69" s="892"/>
      <c r="K69" s="892"/>
      <c r="L69" s="892"/>
      <c r="M69" s="892"/>
      <c r="N69" s="892"/>
      <c r="O69" s="892"/>
      <c r="P69" s="893"/>
      <c r="Q69" s="894">
        <v>2223</v>
      </c>
      <c r="R69" s="849"/>
      <c r="S69" s="849"/>
      <c r="T69" s="849"/>
      <c r="U69" s="849"/>
      <c r="V69" s="849">
        <v>2156</v>
      </c>
      <c r="W69" s="849"/>
      <c r="X69" s="849"/>
      <c r="Y69" s="849"/>
      <c r="Z69" s="849"/>
      <c r="AA69" s="849">
        <v>67</v>
      </c>
      <c r="AB69" s="849"/>
      <c r="AC69" s="849"/>
      <c r="AD69" s="849"/>
      <c r="AE69" s="849"/>
      <c r="AF69" s="849">
        <v>67</v>
      </c>
      <c r="AG69" s="849"/>
      <c r="AH69" s="849"/>
      <c r="AI69" s="849"/>
      <c r="AJ69" s="849"/>
      <c r="AK69" s="849">
        <v>5</v>
      </c>
      <c r="AL69" s="849"/>
      <c r="AM69" s="849"/>
      <c r="AN69" s="849"/>
      <c r="AO69" s="849"/>
      <c r="AP69" s="849" t="s">
        <v>543</v>
      </c>
      <c r="AQ69" s="849"/>
      <c r="AR69" s="849"/>
      <c r="AS69" s="849"/>
      <c r="AT69" s="849"/>
      <c r="AU69" s="849" t="s">
        <v>543</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x14ac:dyDescent="0.15">
      <c r="A70" s="212">
        <v>3</v>
      </c>
      <c r="B70" s="891" t="s">
        <v>548</v>
      </c>
      <c r="C70" s="892"/>
      <c r="D70" s="892"/>
      <c r="E70" s="892"/>
      <c r="F70" s="892"/>
      <c r="G70" s="892"/>
      <c r="H70" s="892"/>
      <c r="I70" s="892"/>
      <c r="J70" s="892"/>
      <c r="K70" s="892"/>
      <c r="L70" s="892"/>
      <c r="M70" s="892"/>
      <c r="N70" s="892"/>
      <c r="O70" s="892"/>
      <c r="P70" s="893"/>
      <c r="Q70" s="894">
        <v>804096</v>
      </c>
      <c r="R70" s="849"/>
      <c r="S70" s="849"/>
      <c r="T70" s="849"/>
      <c r="U70" s="849"/>
      <c r="V70" s="849">
        <v>792077</v>
      </c>
      <c r="W70" s="849"/>
      <c r="X70" s="849"/>
      <c r="Y70" s="849"/>
      <c r="Z70" s="849"/>
      <c r="AA70" s="849">
        <v>12019</v>
      </c>
      <c r="AB70" s="849"/>
      <c r="AC70" s="849"/>
      <c r="AD70" s="849"/>
      <c r="AE70" s="849"/>
      <c r="AF70" s="849">
        <v>12019</v>
      </c>
      <c r="AG70" s="849"/>
      <c r="AH70" s="849"/>
      <c r="AI70" s="849"/>
      <c r="AJ70" s="849"/>
      <c r="AK70" s="849">
        <v>3394</v>
      </c>
      <c r="AL70" s="849"/>
      <c r="AM70" s="849"/>
      <c r="AN70" s="849"/>
      <c r="AO70" s="849"/>
      <c r="AP70" s="849" t="s">
        <v>545</v>
      </c>
      <c r="AQ70" s="849"/>
      <c r="AR70" s="849"/>
      <c r="AS70" s="849"/>
      <c r="AT70" s="849"/>
      <c r="AU70" s="849" t="s">
        <v>545</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x14ac:dyDescent="0.15">
      <c r="A71" s="212">
        <v>4</v>
      </c>
      <c r="B71" s="891"/>
      <c r="C71" s="892"/>
      <c r="D71" s="892"/>
      <c r="E71" s="892"/>
      <c r="F71" s="892"/>
      <c r="G71" s="892"/>
      <c r="H71" s="892"/>
      <c r="I71" s="892"/>
      <c r="J71" s="892"/>
      <c r="K71" s="892"/>
      <c r="L71" s="892"/>
      <c r="M71" s="892"/>
      <c r="N71" s="892"/>
      <c r="O71" s="892"/>
      <c r="P71" s="893"/>
      <c r="Q71" s="894"/>
      <c r="R71" s="849"/>
      <c r="S71" s="849"/>
      <c r="T71" s="849"/>
      <c r="U71" s="849"/>
      <c r="V71" s="849"/>
      <c r="W71" s="849"/>
      <c r="X71" s="849"/>
      <c r="Y71" s="849"/>
      <c r="Z71" s="849"/>
      <c r="AA71" s="849"/>
      <c r="AB71" s="849"/>
      <c r="AC71" s="849"/>
      <c r="AD71" s="849"/>
      <c r="AE71" s="849"/>
      <c r="AF71" s="849"/>
      <c r="AG71" s="849"/>
      <c r="AH71" s="849"/>
      <c r="AI71" s="849"/>
      <c r="AJ71" s="849"/>
      <c r="AK71" s="849"/>
      <c r="AL71" s="849"/>
      <c r="AM71" s="849"/>
      <c r="AN71" s="849"/>
      <c r="AO71" s="849"/>
      <c r="AP71" s="849"/>
      <c r="AQ71" s="849"/>
      <c r="AR71" s="849"/>
      <c r="AS71" s="849"/>
      <c r="AT71" s="849"/>
      <c r="AU71" s="849"/>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x14ac:dyDescent="0.15">
      <c r="A72" s="212">
        <v>5</v>
      </c>
      <c r="B72" s="891"/>
      <c r="C72" s="892"/>
      <c r="D72" s="892"/>
      <c r="E72" s="892"/>
      <c r="F72" s="892"/>
      <c r="G72" s="892"/>
      <c r="H72" s="892"/>
      <c r="I72" s="892"/>
      <c r="J72" s="892"/>
      <c r="K72" s="892"/>
      <c r="L72" s="892"/>
      <c r="M72" s="892"/>
      <c r="N72" s="892"/>
      <c r="O72" s="892"/>
      <c r="P72" s="893"/>
      <c r="Q72" s="894"/>
      <c r="R72" s="849"/>
      <c r="S72" s="849"/>
      <c r="T72" s="849"/>
      <c r="U72" s="849"/>
      <c r="V72" s="849"/>
      <c r="W72" s="849"/>
      <c r="X72" s="849"/>
      <c r="Y72" s="849"/>
      <c r="Z72" s="849"/>
      <c r="AA72" s="849"/>
      <c r="AB72" s="849"/>
      <c r="AC72" s="849"/>
      <c r="AD72" s="849"/>
      <c r="AE72" s="849"/>
      <c r="AF72" s="849"/>
      <c r="AG72" s="849"/>
      <c r="AH72" s="849"/>
      <c r="AI72" s="849"/>
      <c r="AJ72" s="849"/>
      <c r="AK72" s="849"/>
      <c r="AL72" s="849"/>
      <c r="AM72" s="849"/>
      <c r="AN72" s="849"/>
      <c r="AO72" s="849"/>
      <c r="AP72" s="849"/>
      <c r="AQ72" s="849"/>
      <c r="AR72" s="849"/>
      <c r="AS72" s="849"/>
      <c r="AT72" s="849"/>
      <c r="AU72" s="849"/>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x14ac:dyDescent="0.15">
      <c r="A73" s="212">
        <v>6</v>
      </c>
      <c r="B73" s="891"/>
      <c r="C73" s="892"/>
      <c r="D73" s="892"/>
      <c r="E73" s="892"/>
      <c r="F73" s="892"/>
      <c r="G73" s="892"/>
      <c r="H73" s="892"/>
      <c r="I73" s="892"/>
      <c r="J73" s="892"/>
      <c r="K73" s="892"/>
      <c r="L73" s="892"/>
      <c r="M73" s="892"/>
      <c r="N73" s="892"/>
      <c r="O73" s="892"/>
      <c r="P73" s="893"/>
      <c r="Q73" s="894"/>
      <c r="R73" s="849"/>
      <c r="S73" s="849"/>
      <c r="T73" s="849"/>
      <c r="U73" s="849"/>
      <c r="V73" s="849"/>
      <c r="W73" s="849"/>
      <c r="X73" s="849"/>
      <c r="Y73" s="849"/>
      <c r="Z73" s="849"/>
      <c r="AA73" s="849"/>
      <c r="AB73" s="849"/>
      <c r="AC73" s="849"/>
      <c r="AD73" s="849"/>
      <c r="AE73" s="849"/>
      <c r="AF73" s="849"/>
      <c r="AG73" s="849"/>
      <c r="AH73" s="849"/>
      <c r="AI73" s="849"/>
      <c r="AJ73" s="849"/>
      <c r="AK73" s="849"/>
      <c r="AL73" s="849"/>
      <c r="AM73" s="849"/>
      <c r="AN73" s="849"/>
      <c r="AO73" s="849"/>
      <c r="AP73" s="849"/>
      <c r="AQ73" s="849"/>
      <c r="AR73" s="849"/>
      <c r="AS73" s="849"/>
      <c r="AT73" s="849"/>
      <c r="AU73" s="849"/>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x14ac:dyDescent="0.15">
      <c r="A74" s="212">
        <v>7</v>
      </c>
      <c r="B74" s="891"/>
      <c r="C74" s="892"/>
      <c r="D74" s="892"/>
      <c r="E74" s="892"/>
      <c r="F74" s="892"/>
      <c r="G74" s="892"/>
      <c r="H74" s="892"/>
      <c r="I74" s="892"/>
      <c r="J74" s="892"/>
      <c r="K74" s="892"/>
      <c r="L74" s="892"/>
      <c r="M74" s="892"/>
      <c r="N74" s="892"/>
      <c r="O74" s="892"/>
      <c r="P74" s="893"/>
      <c r="Q74" s="894"/>
      <c r="R74" s="849"/>
      <c r="S74" s="849"/>
      <c r="T74" s="849"/>
      <c r="U74" s="849"/>
      <c r="V74" s="849"/>
      <c r="W74" s="849"/>
      <c r="X74" s="849"/>
      <c r="Y74" s="849"/>
      <c r="Z74" s="849"/>
      <c r="AA74" s="849"/>
      <c r="AB74" s="849"/>
      <c r="AC74" s="849"/>
      <c r="AD74" s="849"/>
      <c r="AE74" s="849"/>
      <c r="AF74" s="849"/>
      <c r="AG74" s="849"/>
      <c r="AH74" s="849"/>
      <c r="AI74" s="849"/>
      <c r="AJ74" s="849"/>
      <c r="AK74" s="849"/>
      <c r="AL74" s="849"/>
      <c r="AM74" s="849"/>
      <c r="AN74" s="849"/>
      <c r="AO74" s="849"/>
      <c r="AP74" s="849"/>
      <c r="AQ74" s="849"/>
      <c r="AR74" s="849"/>
      <c r="AS74" s="849"/>
      <c r="AT74" s="849"/>
      <c r="AU74" s="849"/>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x14ac:dyDescent="0.15">
      <c r="A75" s="212">
        <v>8</v>
      </c>
      <c r="B75" s="891"/>
      <c r="C75" s="892"/>
      <c r="D75" s="892"/>
      <c r="E75" s="892"/>
      <c r="F75" s="892"/>
      <c r="G75" s="892"/>
      <c r="H75" s="892"/>
      <c r="I75" s="892"/>
      <c r="J75" s="892"/>
      <c r="K75" s="892"/>
      <c r="L75" s="892"/>
      <c r="M75" s="892"/>
      <c r="N75" s="892"/>
      <c r="O75" s="892"/>
      <c r="P75" s="893"/>
      <c r="Q75" s="897"/>
      <c r="R75" s="898"/>
      <c r="S75" s="898"/>
      <c r="T75" s="898"/>
      <c r="U75" s="848"/>
      <c r="V75" s="899"/>
      <c r="W75" s="898"/>
      <c r="X75" s="898"/>
      <c r="Y75" s="898"/>
      <c r="Z75" s="848"/>
      <c r="AA75" s="899"/>
      <c r="AB75" s="898"/>
      <c r="AC75" s="898"/>
      <c r="AD75" s="898"/>
      <c r="AE75" s="848"/>
      <c r="AF75" s="899"/>
      <c r="AG75" s="898"/>
      <c r="AH75" s="898"/>
      <c r="AI75" s="898"/>
      <c r="AJ75" s="848"/>
      <c r="AK75" s="899"/>
      <c r="AL75" s="898"/>
      <c r="AM75" s="898"/>
      <c r="AN75" s="898"/>
      <c r="AO75" s="848"/>
      <c r="AP75" s="899"/>
      <c r="AQ75" s="898"/>
      <c r="AR75" s="898"/>
      <c r="AS75" s="898"/>
      <c r="AT75" s="848"/>
      <c r="AU75" s="899"/>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x14ac:dyDescent="0.15">
      <c r="A76" s="212">
        <v>9</v>
      </c>
      <c r="B76" s="891"/>
      <c r="C76" s="892"/>
      <c r="D76" s="892"/>
      <c r="E76" s="892"/>
      <c r="F76" s="892"/>
      <c r="G76" s="892"/>
      <c r="H76" s="892"/>
      <c r="I76" s="892"/>
      <c r="J76" s="892"/>
      <c r="K76" s="892"/>
      <c r="L76" s="892"/>
      <c r="M76" s="892"/>
      <c r="N76" s="892"/>
      <c r="O76" s="892"/>
      <c r="P76" s="893"/>
      <c r="Q76" s="897"/>
      <c r="R76" s="898"/>
      <c r="S76" s="898"/>
      <c r="T76" s="898"/>
      <c r="U76" s="848"/>
      <c r="V76" s="899"/>
      <c r="W76" s="898"/>
      <c r="X76" s="898"/>
      <c r="Y76" s="898"/>
      <c r="Z76" s="848"/>
      <c r="AA76" s="899"/>
      <c r="AB76" s="898"/>
      <c r="AC76" s="898"/>
      <c r="AD76" s="898"/>
      <c r="AE76" s="848"/>
      <c r="AF76" s="899"/>
      <c r="AG76" s="898"/>
      <c r="AH76" s="898"/>
      <c r="AI76" s="898"/>
      <c r="AJ76" s="848"/>
      <c r="AK76" s="899"/>
      <c r="AL76" s="898"/>
      <c r="AM76" s="898"/>
      <c r="AN76" s="898"/>
      <c r="AO76" s="848"/>
      <c r="AP76" s="899"/>
      <c r="AQ76" s="898"/>
      <c r="AR76" s="898"/>
      <c r="AS76" s="898"/>
      <c r="AT76" s="848"/>
      <c r="AU76" s="899"/>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x14ac:dyDescent="0.15">
      <c r="A77" s="212">
        <v>10</v>
      </c>
      <c r="B77" s="891"/>
      <c r="C77" s="892"/>
      <c r="D77" s="892"/>
      <c r="E77" s="892"/>
      <c r="F77" s="892"/>
      <c r="G77" s="892"/>
      <c r="H77" s="892"/>
      <c r="I77" s="892"/>
      <c r="J77" s="892"/>
      <c r="K77" s="892"/>
      <c r="L77" s="892"/>
      <c r="M77" s="892"/>
      <c r="N77" s="892"/>
      <c r="O77" s="892"/>
      <c r="P77" s="893"/>
      <c r="Q77" s="897"/>
      <c r="R77" s="898"/>
      <c r="S77" s="898"/>
      <c r="T77" s="898"/>
      <c r="U77" s="848"/>
      <c r="V77" s="899"/>
      <c r="W77" s="898"/>
      <c r="X77" s="898"/>
      <c r="Y77" s="898"/>
      <c r="Z77" s="848"/>
      <c r="AA77" s="899"/>
      <c r="AB77" s="898"/>
      <c r="AC77" s="898"/>
      <c r="AD77" s="898"/>
      <c r="AE77" s="848"/>
      <c r="AF77" s="899"/>
      <c r="AG77" s="898"/>
      <c r="AH77" s="898"/>
      <c r="AI77" s="898"/>
      <c r="AJ77" s="848"/>
      <c r="AK77" s="899"/>
      <c r="AL77" s="898"/>
      <c r="AM77" s="898"/>
      <c r="AN77" s="898"/>
      <c r="AO77" s="848"/>
      <c r="AP77" s="899"/>
      <c r="AQ77" s="898"/>
      <c r="AR77" s="898"/>
      <c r="AS77" s="898"/>
      <c r="AT77" s="848"/>
      <c r="AU77" s="899"/>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x14ac:dyDescent="0.15">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x14ac:dyDescent="0.15">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x14ac:dyDescent="0.15">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x14ac:dyDescent="0.15">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x14ac:dyDescent="0.15">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x14ac:dyDescent="0.15">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x14ac:dyDescent="0.15">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x14ac:dyDescent="0.15">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x14ac:dyDescent="0.15">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x14ac:dyDescent="0.15">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x14ac:dyDescent="0.2">
      <c r="A88" s="215" t="s">
        <v>363</v>
      </c>
      <c r="B88" s="808" t="s">
        <v>394</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f>AF68+AF69+AF70</f>
        <v>12127</v>
      </c>
      <c r="AG88" s="860"/>
      <c r="AH88" s="860"/>
      <c r="AI88" s="860"/>
      <c r="AJ88" s="860"/>
      <c r="AK88" s="857"/>
      <c r="AL88" s="857"/>
      <c r="AM88" s="857"/>
      <c r="AN88" s="857"/>
      <c r="AO88" s="857"/>
      <c r="AP88" s="860" t="s">
        <v>555</v>
      </c>
      <c r="AQ88" s="860"/>
      <c r="AR88" s="860"/>
      <c r="AS88" s="860"/>
      <c r="AT88" s="860"/>
      <c r="AU88" s="860" t="s">
        <v>543</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808" t="s">
        <v>395</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f>CR7+CR8+CR9</f>
        <v>615</v>
      </c>
      <c r="CS102" s="868"/>
      <c r="CT102" s="868"/>
      <c r="CU102" s="868"/>
      <c r="CV102" s="911"/>
      <c r="CW102" s="910">
        <f>CW8+CW9</f>
        <v>161</v>
      </c>
      <c r="CX102" s="868"/>
      <c r="CY102" s="868"/>
      <c r="CZ102" s="868"/>
      <c r="DA102" s="911"/>
      <c r="DB102" s="910" t="s">
        <v>543</v>
      </c>
      <c r="DC102" s="868"/>
      <c r="DD102" s="868"/>
      <c r="DE102" s="868"/>
      <c r="DF102" s="911"/>
      <c r="DG102" s="910" t="s">
        <v>545</v>
      </c>
      <c r="DH102" s="868"/>
      <c r="DI102" s="868"/>
      <c r="DJ102" s="868"/>
      <c r="DK102" s="911"/>
      <c r="DL102" s="910" t="s">
        <v>554</v>
      </c>
      <c r="DM102" s="868"/>
      <c r="DN102" s="868"/>
      <c r="DO102" s="868"/>
      <c r="DP102" s="911"/>
      <c r="DQ102" s="910" t="s">
        <v>543</v>
      </c>
      <c r="DR102" s="868"/>
      <c r="DS102" s="868"/>
      <c r="DT102" s="868"/>
      <c r="DU102" s="911"/>
      <c r="DV102" s="936"/>
      <c r="DW102" s="937"/>
      <c r="DX102" s="937"/>
      <c r="DY102" s="937"/>
      <c r="DZ102" s="93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396</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397</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41" t="s">
        <v>400</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401</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x14ac:dyDescent="0.15">
      <c r="A109" s="934" t="s">
        <v>402</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403</v>
      </c>
      <c r="AB109" s="913"/>
      <c r="AC109" s="913"/>
      <c r="AD109" s="913"/>
      <c r="AE109" s="914"/>
      <c r="AF109" s="912" t="s">
        <v>283</v>
      </c>
      <c r="AG109" s="913"/>
      <c r="AH109" s="913"/>
      <c r="AI109" s="913"/>
      <c r="AJ109" s="914"/>
      <c r="AK109" s="912" t="s">
        <v>282</v>
      </c>
      <c r="AL109" s="913"/>
      <c r="AM109" s="913"/>
      <c r="AN109" s="913"/>
      <c r="AO109" s="914"/>
      <c r="AP109" s="912" t="s">
        <v>404</v>
      </c>
      <c r="AQ109" s="913"/>
      <c r="AR109" s="913"/>
      <c r="AS109" s="913"/>
      <c r="AT109" s="915"/>
      <c r="AU109" s="934" t="s">
        <v>402</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403</v>
      </c>
      <c r="BR109" s="913"/>
      <c r="BS109" s="913"/>
      <c r="BT109" s="913"/>
      <c r="BU109" s="914"/>
      <c r="BV109" s="912" t="s">
        <v>283</v>
      </c>
      <c r="BW109" s="913"/>
      <c r="BX109" s="913"/>
      <c r="BY109" s="913"/>
      <c r="BZ109" s="914"/>
      <c r="CA109" s="912" t="s">
        <v>282</v>
      </c>
      <c r="CB109" s="913"/>
      <c r="CC109" s="913"/>
      <c r="CD109" s="913"/>
      <c r="CE109" s="914"/>
      <c r="CF109" s="935" t="s">
        <v>404</v>
      </c>
      <c r="CG109" s="935"/>
      <c r="CH109" s="935"/>
      <c r="CI109" s="935"/>
      <c r="CJ109" s="935"/>
      <c r="CK109" s="912" t="s">
        <v>405</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403</v>
      </c>
      <c r="DH109" s="913"/>
      <c r="DI109" s="913"/>
      <c r="DJ109" s="913"/>
      <c r="DK109" s="914"/>
      <c r="DL109" s="912" t="s">
        <v>283</v>
      </c>
      <c r="DM109" s="913"/>
      <c r="DN109" s="913"/>
      <c r="DO109" s="913"/>
      <c r="DP109" s="914"/>
      <c r="DQ109" s="912" t="s">
        <v>282</v>
      </c>
      <c r="DR109" s="913"/>
      <c r="DS109" s="913"/>
      <c r="DT109" s="913"/>
      <c r="DU109" s="914"/>
      <c r="DV109" s="912" t="s">
        <v>404</v>
      </c>
      <c r="DW109" s="913"/>
      <c r="DX109" s="913"/>
      <c r="DY109" s="913"/>
      <c r="DZ109" s="915"/>
    </row>
    <row r="110" spans="1:131" s="197" customFormat="1" ht="26.25" customHeight="1" x14ac:dyDescent="0.15">
      <c r="A110" s="916" t="s">
        <v>406</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4651022</v>
      </c>
      <c r="AB110" s="920"/>
      <c r="AC110" s="920"/>
      <c r="AD110" s="920"/>
      <c r="AE110" s="921"/>
      <c r="AF110" s="922">
        <v>4506393</v>
      </c>
      <c r="AG110" s="920"/>
      <c r="AH110" s="920"/>
      <c r="AI110" s="920"/>
      <c r="AJ110" s="921"/>
      <c r="AK110" s="922">
        <v>4196846</v>
      </c>
      <c r="AL110" s="920"/>
      <c r="AM110" s="920"/>
      <c r="AN110" s="920"/>
      <c r="AO110" s="921"/>
      <c r="AP110" s="923">
        <v>11.6</v>
      </c>
      <c r="AQ110" s="924"/>
      <c r="AR110" s="924"/>
      <c r="AS110" s="924"/>
      <c r="AT110" s="925"/>
      <c r="AU110" s="926" t="s">
        <v>60</v>
      </c>
      <c r="AV110" s="927"/>
      <c r="AW110" s="927"/>
      <c r="AX110" s="927"/>
      <c r="AY110" s="928"/>
      <c r="AZ110" s="970" t="s">
        <v>407</v>
      </c>
      <c r="BA110" s="917"/>
      <c r="BB110" s="917"/>
      <c r="BC110" s="917"/>
      <c r="BD110" s="917"/>
      <c r="BE110" s="917"/>
      <c r="BF110" s="917"/>
      <c r="BG110" s="917"/>
      <c r="BH110" s="917"/>
      <c r="BI110" s="917"/>
      <c r="BJ110" s="917"/>
      <c r="BK110" s="917"/>
      <c r="BL110" s="917"/>
      <c r="BM110" s="917"/>
      <c r="BN110" s="917"/>
      <c r="BO110" s="917"/>
      <c r="BP110" s="918"/>
      <c r="BQ110" s="956">
        <v>44125980</v>
      </c>
      <c r="BR110" s="957"/>
      <c r="BS110" s="957"/>
      <c r="BT110" s="957"/>
      <c r="BU110" s="957"/>
      <c r="BV110" s="957">
        <v>47814100</v>
      </c>
      <c r="BW110" s="957"/>
      <c r="BX110" s="957"/>
      <c r="BY110" s="957"/>
      <c r="BZ110" s="957"/>
      <c r="CA110" s="957">
        <v>52186863</v>
      </c>
      <c r="CB110" s="957"/>
      <c r="CC110" s="957"/>
      <c r="CD110" s="957"/>
      <c r="CE110" s="957"/>
      <c r="CF110" s="971">
        <v>144.4</v>
      </c>
      <c r="CG110" s="972"/>
      <c r="CH110" s="972"/>
      <c r="CI110" s="972"/>
      <c r="CJ110" s="972"/>
      <c r="CK110" s="973" t="s">
        <v>408</v>
      </c>
      <c r="CL110" s="974"/>
      <c r="CM110" s="953" t="s">
        <v>409</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410</v>
      </c>
      <c r="DH110" s="957"/>
      <c r="DI110" s="957"/>
      <c r="DJ110" s="957"/>
      <c r="DK110" s="957"/>
      <c r="DL110" s="957" t="s">
        <v>410</v>
      </c>
      <c r="DM110" s="957"/>
      <c r="DN110" s="957"/>
      <c r="DO110" s="957"/>
      <c r="DP110" s="957"/>
      <c r="DQ110" s="957" t="s">
        <v>410</v>
      </c>
      <c r="DR110" s="957"/>
      <c r="DS110" s="957"/>
      <c r="DT110" s="957"/>
      <c r="DU110" s="957"/>
      <c r="DV110" s="958" t="s">
        <v>410</v>
      </c>
      <c r="DW110" s="958"/>
      <c r="DX110" s="958"/>
      <c r="DY110" s="958"/>
      <c r="DZ110" s="959"/>
    </row>
    <row r="111" spans="1:131" s="197" customFormat="1" ht="26.25" customHeight="1" x14ac:dyDescent="0.15">
      <c r="A111" s="960" t="s">
        <v>411</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108</v>
      </c>
      <c r="AB111" s="964"/>
      <c r="AC111" s="964"/>
      <c r="AD111" s="964"/>
      <c r="AE111" s="965"/>
      <c r="AF111" s="966" t="s">
        <v>108</v>
      </c>
      <c r="AG111" s="964"/>
      <c r="AH111" s="964"/>
      <c r="AI111" s="964"/>
      <c r="AJ111" s="965"/>
      <c r="AK111" s="966" t="s">
        <v>108</v>
      </c>
      <c r="AL111" s="964"/>
      <c r="AM111" s="964"/>
      <c r="AN111" s="964"/>
      <c r="AO111" s="965"/>
      <c r="AP111" s="967" t="s">
        <v>108</v>
      </c>
      <c r="AQ111" s="968"/>
      <c r="AR111" s="968"/>
      <c r="AS111" s="968"/>
      <c r="AT111" s="969"/>
      <c r="AU111" s="929"/>
      <c r="AV111" s="930"/>
      <c r="AW111" s="930"/>
      <c r="AX111" s="930"/>
      <c r="AY111" s="931"/>
      <c r="AZ111" s="979" t="s">
        <v>412</v>
      </c>
      <c r="BA111" s="980"/>
      <c r="BB111" s="980"/>
      <c r="BC111" s="980"/>
      <c r="BD111" s="980"/>
      <c r="BE111" s="980"/>
      <c r="BF111" s="980"/>
      <c r="BG111" s="980"/>
      <c r="BH111" s="980"/>
      <c r="BI111" s="980"/>
      <c r="BJ111" s="980"/>
      <c r="BK111" s="980"/>
      <c r="BL111" s="980"/>
      <c r="BM111" s="980"/>
      <c r="BN111" s="980"/>
      <c r="BO111" s="980"/>
      <c r="BP111" s="981"/>
      <c r="BQ111" s="949">
        <v>1944809</v>
      </c>
      <c r="BR111" s="950"/>
      <c r="BS111" s="950"/>
      <c r="BT111" s="950"/>
      <c r="BU111" s="950"/>
      <c r="BV111" s="950">
        <v>1436087</v>
      </c>
      <c r="BW111" s="950"/>
      <c r="BX111" s="950"/>
      <c r="BY111" s="950"/>
      <c r="BZ111" s="950"/>
      <c r="CA111" s="950">
        <v>1402093</v>
      </c>
      <c r="CB111" s="950"/>
      <c r="CC111" s="950"/>
      <c r="CD111" s="950"/>
      <c r="CE111" s="950"/>
      <c r="CF111" s="944">
        <v>3.9</v>
      </c>
      <c r="CG111" s="945"/>
      <c r="CH111" s="945"/>
      <c r="CI111" s="945"/>
      <c r="CJ111" s="945"/>
      <c r="CK111" s="975"/>
      <c r="CL111" s="976"/>
      <c r="CM111" s="946" t="s">
        <v>413</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108</v>
      </c>
      <c r="DH111" s="950"/>
      <c r="DI111" s="950"/>
      <c r="DJ111" s="950"/>
      <c r="DK111" s="950"/>
      <c r="DL111" s="950" t="s">
        <v>108</v>
      </c>
      <c r="DM111" s="950"/>
      <c r="DN111" s="950"/>
      <c r="DO111" s="950"/>
      <c r="DP111" s="950"/>
      <c r="DQ111" s="950" t="s">
        <v>108</v>
      </c>
      <c r="DR111" s="950"/>
      <c r="DS111" s="950"/>
      <c r="DT111" s="950"/>
      <c r="DU111" s="950"/>
      <c r="DV111" s="951" t="s">
        <v>108</v>
      </c>
      <c r="DW111" s="951"/>
      <c r="DX111" s="951"/>
      <c r="DY111" s="951"/>
      <c r="DZ111" s="952"/>
    </row>
    <row r="112" spans="1:131" s="197" customFormat="1" ht="26.25" customHeight="1" x14ac:dyDescent="0.15">
      <c r="A112" s="982" t="s">
        <v>414</v>
      </c>
      <c r="B112" s="983"/>
      <c r="C112" s="980" t="s">
        <v>415</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v>46667</v>
      </c>
      <c r="AB112" s="989"/>
      <c r="AC112" s="989"/>
      <c r="AD112" s="989"/>
      <c r="AE112" s="990"/>
      <c r="AF112" s="991">
        <v>49333</v>
      </c>
      <c r="AG112" s="989"/>
      <c r="AH112" s="989"/>
      <c r="AI112" s="989"/>
      <c r="AJ112" s="990"/>
      <c r="AK112" s="991">
        <v>53333</v>
      </c>
      <c r="AL112" s="989"/>
      <c r="AM112" s="989"/>
      <c r="AN112" s="989"/>
      <c r="AO112" s="990"/>
      <c r="AP112" s="992">
        <v>0.1</v>
      </c>
      <c r="AQ112" s="993"/>
      <c r="AR112" s="993"/>
      <c r="AS112" s="993"/>
      <c r="AT112" s="994"/>
      <c r="AU112" s="929"/>
      <c r="AV112" s="930"/>
      <c r="AW112" s="930"/>
      <c r="AX112" s="930"/>
      <c r="AY112" s="931"/>
      <c r="AZ112" s="979" t="s">
        <v>416</v>
      </c>
      <c r="BA112" s="980"/>
      <c r="BB112" s="980"/>
      <c r="BC112" s="980"/>
      <c r="BD112" s="980"/>
      <c r="BE112" s="980"/>
      <c r="BF112" s="980"/>
      <c r="BG112" s="980"/>
      <c r="BH112" s="980"/>
      <c r="BI112" s="980"/>
      <c r="BJ112" s="980"/>
      <c r="BK112" s="980"/>
      <c r="BL112" s="980"/>
      <c r="BM112" s="980"/>
      <c r="BN112" s="980"/>
      <c r="BO112" s="980"/>
      <c r="BP112" s="981"/>
      <c r="BQ112" s="949">
        <v>21865499</v>
      </c>
      <c r="BR112" s="950"/>
      <c r="BS112" s="950"/>
      <c r="BT112" s="950"/>
      <c r="BU112" s="950"/>
      <c r="BV112" s="950">
        <v>20024735</v>
      </c>
      <c r="BW112" s="950"/>
      <c r="BX112" s="950"/>
      <c r="BY112" s="950"/>
      <c r="BZ112" s="950"/>
      <c r="CA112" s="950">
        <v>18960421</v>
      </c>
      <c r="CB112" s="950"/>
      <c r="CC112" s="950"/>
      <c r="CD112" s="950"/>
      <c r="CE112" s="950"/>
      <c r="CF112" s="944">
        <v>52.5</v>
      </c>
      <c r="CG112" s="945"/>
      <c r="CH112" s="945"/>
      <c r="CI112" s="945"/>
      <c r="CJ112" s="945"/>
      <c r="CK112" s="975"/>
      <c r="CL112" s="976"/>
      <c r="CM112" s="946" t="s">
        <v>417</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108</v>
      </c>
      <c r="DH112" s="950"/>
      <c r="DI112" s="950"/>
      <c r="DJ112" s="950"/>
      <c r="DK112" s="950"/>
      <c r="DL112" s="950" t="s">
        <v>108</v>
      </c>
      <c r="DM112" s="950"/>
      <c r="DN112" s="950"/>
      <c r="DO112" s="950"/>
      <c r="DP112" s="950"/>
      <c r="DQ112" s="950" t="s">
        <v>108</v>
      </c>
      <c r="DR112" s="950"/>
      <c r="DS112" s="950"/>
      <c r="DT112" s="950"/>
      <c r="DU112" s="950"/>
      <c r="DV112" s="951" t="s">
        <v>108</v>
      </c>
      <c r="DW112" s="951"/>
      <c r="DX112" s="951"/>
      <c r="DY112" s="951"/>
      <c r="DZ112" s="952"/>
    </row>
    <row r="113" spans="1:130" s="197" customFormat="1" ht="26.25" customHeight="1" x14ac:dyDescent="0.15">
      <c r="A113" s="984"/>
      <c r="B113" s="985"/>
      <c r="C113" s="980" t="s">
        <v>418</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1986153</v>
      </c>
      <c r="AB113" s="964"/>
      <c r="AC113" s="964"/>
      <c r="AD113" s="964"/>
      <c r="AE113" s="965"/>
      <c r="AF113" s="966">
        <v>2005598</v>
      </c>
      <c r="AG113" s="964"/>
      <c r="AH113" s="964"/>
      <c r="AI113" s="964"/>
      <c r="AJ113" s="965"/>
      <c r="AK113" s="966">
        <v>2005999</v>
      </c>
      <c r="AL113" s="964"/>
      <c r="AM113" s="964"/>
      <c r="AN113" s="964"/>
      <c r="AO113" s="965"/>
      <c r="AP113" s="967">
        <v>5.6</v>
      </c>
      <c r="AQ113" s="968"/>
      <c r="AR113" s="968"/>
      <c r="AS113" s="968"/>
      <c r="AT113" s="969"/>
      <c r="AU113" s="929"/>
      <c r="AV113" s="930"/>
      <c r="AW113" s="930"/>
      <c r="AX113" s="930"/>
      <c r="AY113" s="931"/>
      <c r="AZ113" s="979" t="s">
        <v>419</v>
      </c>
      <c r="BA113" s="980"/>
      <c r="BB113" s="980"/>
      <c r="BC113" s="980"/>
      <c r="BD113" s="980"/>
      <c r="BE113" s="980"/>
      <c r="BF113" s="980"/>
      <c r="BG113" s="980"/>
      <c r="BH113" s="980"/>
      <c r="BI113" s="980"/>
      <c r="BJ113" s="980"/>
      <c r="BK113" s="980"/>
      <c r="BL113" s="980"/>
      <c r="BM113" s="980"/>
      <c r="BN113" s="980"/>
      <c r="BO113" s="980"/>
      <c r="BP113" s="981"/>
      <c r="BQ113" s="949">
        <v>3773</v>
      </c>
      <c r="BR113" s="950"/>
      <c r="BS113" s="950"/>
      <c r="BT113" s="950"/>
      <c r="BU113" s="950"/>
      <c r="BV113" s="950" t="s">
        <v>108</v>
      </c>
      <c r="BW113" s="950"/>
      <c r="BX113" s="950"/>
      <c r="BY113" s="950"/>
      <c r="BZ113" s="950"/>
      <c r="CA113" s="950" t="s">
        <v>108</v>
      </c>
      <c r="CB113" s="950"/>
      <c r="CC113" s="950"/>
      <c r="CD113" s="950"/>
      <c r="CE113" s="950"/>
      <c r="CF113" s="944" t="s">
        <v>108</v>
      </c>
      <c r="CG113" s="945"/>
      <c r="CH113" s="945"/>
      <c r="CI113" s="945"/>
      <c r="CJ113" s="945"/>
      <c r="CK113" s="975"/>
      <c r="CL113" s="976"/>
      <c r="CM113" s="946" t="s">
        <v>420</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108</v>
      </c>
      <c r="DH113" s="989"/>
      <c r="DI113" s="989"/>
      <c r="DJ113" s="989"/>
      <c r="DK113" s="990"/>
      <c r="DL113" s="991" t="s">
        <v>108</v>
      </c>
      <c r="DM113" s="989"/>
      <c r="DN113" s="989"/>
      <c r="DO113" s="989"/>
      <c r="DP113" s="990"/>
      <c r="DQ113" s="991" t="s">
        <v>108</v>
      </c>
      <c r="DR113" s="989"/>
      <c r="DS113" s="989"/>
      <c r="DT113" s="989"/>
      <c r="DU113" s="990"/>
      <c r="DV113" s="992" t="s">
        <v>108</v>
      </c>
      <c r="DW113" s="993"/>
      <c r="DX113" s="993"/>
      <c r="DY113" s="993"/>
      <c r="DZ113" s="994"/>
    </row>
    <row r="114" spans="1:130" s="197" customFormat="1" ht="26.25" customHeight="1" x14ac:dyDescent="0.15">
      <c r="A114" s="984"/>
      <c r="B114" s="985"/>
      <c r="C114" s="980" t="s">
        <v>421</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6789</v>
      </c>
      <c r="AB114" s="989"/>
      <c r="AC114" s="989"/>
      <c r="AD114" s="989"/>
      <c r="AE114" s="990"/>
      <c r="AF114" s="991">
        <v>3890</v>
      </c>
      <c r="AG114" s="989"/>
      <c r="AH114" s="989"/>
      <c r="AI114" s="989"/>
      <c r="AJ114" s="990"/>
      <c r="AK114" s="991" t="s">
        <v>108</v>
      </c>
      <c r="AL114" s="989"/>
      <c r="AM114" s="989"/>
      <c r="AN114" s="989"/>
      <c r="AO114" s="990"/>
      <c r="AP114" s="992" t="s">
        <v>108</v>
      </c>
      <c r="AQ114" s="993"/>
      <c r="AR114" s="993"/>
      <c r="AS114" s="993"/>
      <c r="AT114" s="994"/>
      <c r="AU114" s="929"/>
      <c r="AV114" s="930"/>
      <c r="AW114" s="930"/>
      <c r="AX114" s="930"/>
      <c r="AY114" s="931"/>
      <c r="AZ114" s="979" t="s">
        <v>422</v>
      </c>
      <c r="BA114" s="980"/>
      <c r="BB114" s="980"/>
      <c r="BC114" s="980"/>
      <c r="BD114" s="980"/>
      <c r="BE114" s="980"/>
      <c r="BF114" s="980"/>
      <c r="BG114" s="980"/>
      <c r="BH114" s="980"/>
      <c r="BI114" s="980"/>
      <c r="BJ114" s="980"/>
      <c r="BK114" s="980"/>
      <c r="BL114" s="980"/>
      <c r="BM114" s="980"/>
      <c r="BN114" s="980"/>
      <c r="BO114" s="980"/>
      <c r="BP114" s="981"/>
      <c r="BQ114" s="949">
        <v>11447998</v>
      </c>
      <c r="BR114" s="950"/>
      <c r="BS114" s="950"/>
      <c r="BT114" s="950"/>
      <c r="BU114" s="950"/>
      <c r="BV114" s="950">
        <v>9985708</v>
      </c>
      <c r="BW114" s="950"/>
      <c r="BX114" s="950"/>
      <c r="BY114" s="950"/>
      <c r="BZ114" s="950"/>
      <c r="CA114" s="950">
        <v>9014845</v>
      </c>
      <c r="CB114" s="950"/>
      <c r="CC114" s="950"/>
      <c r="CD114" s="950"/>
      <c r="CE114" s="950"/>
      <c r="CF114" s="944">
        <v>24.9</v>
      </c>
      <c r="CG114" s="945"/>
      <c r="CH114" s="945"/>
      <c r="CI114" s="945"/>
      <c r="CJ114" s="945"/>
      <c r="CK114" s="975"/>
      <c r="CL114" s="976"/>
      <c r="CM114" s="946" t="s">
        <v>423</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108</v>
      </c>
      <c r="DH114" s="989"/>
      <c r="DI114" s="989"/>
      <c r="DJ114" s="989"/>
      <c r="DK114" s="990"/>
      <c r="DL114" s="991" t="s">
        <v>108</v>
      </c>
      <c r="DM114" s="989"/>
      <c r="DN114" s="989"/>
      <c r="DO114" s="989"/>
      <c r="DP114" s="990"/>
      <c r="DQ114" s="991" t="s">
        <v>108</v>
      </c>
      <c r="DR114" s="989"/>
      <c r="DS114" s="989"/>
      <c r="DT114" s="989"/>
      <c r="DU114" s="990"/>
      <c r="DV114" s="992" t="s">
        <v>108</v>
      </c>
      <c r="DW114" s="993"/>
      <c r="DX114" s="993"/>
      <c r="DY114" s="993"/>
      <c r="DZ114" s="994"/>
    </row>
    <row r="115" spans="1:130" s="197" customFormat="1" ht="26.25" customHeight="1" x14ac:dyDescent="0.15">
      <c r="A115" s="984"/>
      <c r="B115" s="985"/>
      <c r="C115" s="980" t="s">
        <v>424</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417196</v>
      </c>
      <c r="AB115" s="964"/>
      <c r="AC115" s="964"/>
      <c r="AD115" s="964"/>
      <c r="AE115" s="965"/>
      <c r="AF115" s="966">
        <v>71376</v>
      </c>
      <c r="AG115" s="964"/>
      <c r="AH115" s="964"/>
      <c r="AI115" s="964"/>
      <c r="AJ115" s="965"/>
      <c r="AK115" s="966">
        <v>73415</v>
      </c>
      <c r="AL115" s="964"/>
      <c r="AM115" s="964"/>
      <c r="AN115" s="964"/>
      <c r="AO115" s="965"/>
      <c r="AP115" s="967">
        <v>0.2</v>
      </c>
      <c r="AQ115" s="968"/>
      <c r="AR115" s="968"/>
      <c r="AS115" s="968"/>
      <c r="AT115" s="969"/>
      <c r="AU115" s="929"/>
      <c r="AV115" s="930"/>
      <c r="AW115" s="930"/>
      <c r="AX115" s="930"/>
      <c r="AY115" s="931"/>
      <c r="AZ115" s="979" t="s">
        <v>425</v>
      </c>
      <c r="BA115" s="980"/>
      <c r="BB115" s="980"/>
      <c r="BC115" s="980"/>
      <c r="BD115" s="980"/>
      <c r="BE115" s="980"/>
      <c r="BF115" s="980"/>
      <c r="BG115" s="980"/>
      <c r="BH115" s="980"/>
      <c r="BI115" s="980"/>
      <c r="BJ115" s="980"/>
      <c r="BK115" s="980"/>
      <c r="BL115" s="980"/>
      <c r="BM115" s="980"/>
      <c r="BN115" s="980"/>
      <c r="BO115" s="980"/>
      <c r="BP115" s="981"/>
      <c r="BQ115" s="949" t="s">
        <v>108</v>
      </c>
      <c r="BR115" s="950"/>
      <c r="BS115" s="950"/>
      <c r="BT115" s="950"/>
      <c r="BU115" s="950"/>
      <c r="BV115" s="950" t="s">
        <v>108</v>
      </c>
      <c r="BW115" s="950"/>
      <c r="BX115" s="950"/>
      <c r="BY115" s="950"/>
      <c r="BZ115" s="950"/>
      <c r="CA115" s="950" t="s">
        <v>108</v>
      </c>
      <c r="CB115" s="950"/>
      <c r="CC115" s="950"/>
      <c r="CD115" s="950"/>
      <c r="CE115" s="950"/>
      <c r="CF115" s="944" t="s">
        <v>108</v>
      </c>
      <c r="CG115" s="945"/>
      <c r="CH115" s="945"/>
      <c r="CI115" s="945"/>
      <c r="CJ115" s="945"/>
      <c r="CK115" s="975"/>
      <c r="CL115" s="976"/>
      <c r="CM115" s="979" t="s">
        <v>426</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v>476000</v>
      </c>
      <c r="DH115" s="989"/>
      <c r="DI115" s="989"/>
      <c r="DJ115" s="989"/>
      <c r="DK115" s="990"/>
      <c r="DL115" s="991" t="s">
        <v>108</v>
      </c>
      <c r="DM115" s="989"/>
      <c r="DN115" s="989"/>
      <c r="DO115" s="989"/>
      <c r="DP115" s="990"/>
      <c r="DQ115" s="991" t="s">
        <v>108</v>
      </c>
      <c r="DR115" s="989"/>
      <c r="DS115" s="989"/>
      <c r="DT115" s="989"/>
      <c r="DU115" s="990"/>
      <c r="DV115" s="992" t="s">
        <v>108</v>
      </c>
      <c r="DW115" s="993"/>
      <c r="DX115" s="993"/>
      <c r="DY115" s="993"/>
      <c r="DZ115" s="994"/>
    </row>
    <row r="116" spans="1:130" s="197" customFormat="1" ht="26.25" customHeight="1" x14ac:dyDescent="0.15">
      <c r="A116" s="986"/>
      <c r="B116" s="987"/>
      <c r="C116" s="1001" t="s">
        <v>427</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108</v>
      </c>
      <c r="AB116" s="989"/>
      <c r="AC116" s="989"/>
      <c r="AD116" s="989"/>
      <c r="AE116" s="990"/>
      <c r="AF116" s="991" t="s">
        <v>108</v>
      </c>
      <c r="AG116" s="989"/>
      <c r="AH116" s="989"/>
      <c r="AI116" s="989"/>
      <c r="AJ116" s="990"/>
      <c r="AK116" s="991" t="s">
        <v>108</v>
      </c>
      <c r="AL116" s="989"/>
      <c r="AM116" s="989"/>
      <c r="AN116" s="989"/>
      <c r="AO116" s="990"/>
      <c r="AP116" s="992" t="s">
        <v>108</v>
      </c>
      <c r="AQ116" s="993"/>
      <c r="AR116" s="993"/>
      <c r="AS116" s="993"/>
      <c r="AT116" s="994"/>
      <c r="AU116" s="929"/>
      <c r="AV116" s="930"/>
      <c r="AW116" s="930"/>
      <c r="AX116" s="930"/>
      <c r="AY116" s="931"/>
      <c r="AZ116" s="979" t="s">
        <v>428</v>
      </c>
      <c r="BA116" s="980"/>
      <c r="BB116" s="980"/>
      <c r="BC116" s="980"/>
      <c r="BD116" s="980"/>
      <c r="BE116" s="980"/>
      <c r="BF116" s="980"/>
      <c r="BG116" s="980"/>
      <c r="BH116" s="980"/>
      <c r="BI116" s="980"/>
      <c r="BJ116" s="980"/>
      <c r="BK116" s="980"/>
      <c r="BL116" s="980"/>
      <c r="BM116" s="980"/>
      <c r="BN116" s="980"/>
      <c r="BO116" s="980"/>
      <c r="BP116" s="981"/>
      <c r="BQ116" s="949" t="s">
        <v>108</v>
      </c>
      <c r="BR116" s="950"/>
      <c r="BS116" s="950"/>
      <c r="BT116" s="950"/>
      <c r="BU116" s="950"/>
      <c r="BV116" s="950" t="s">
        <v>108</v>
      </c>
      <c r="BW116" s="950"/>
      <c r="BX116" s="950"/>
      <c r="BY116" s="950"/>
      <c r="BZ116" s="950"/>
      <c r="CA116" s="950" t="s">
        <v>108</v>
      </c>
      <c r="CB116" s="950"/>
      <c r="CC116" s="950"/>
      <c r="CD116" s="950"/>
      <c r="CE116" s="950"/>
      <c r="CF116" s="944" t="s">
        <v>108</v>
      </c>
      <c r="CG116" s="945"/>
      <c r="CH116" s="945"/>
      <c r="CI116" s="945"/>
      <c r="CJ116" s="945"/>
      <c r="CK116" s="975"/>
      <c r="CL116" s="976"/>
      <c r="CM116" s="946" t="s">
        <v>429</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108</v>
      </c>
      <c r="DH116" s="989"/>
      <c r="DI116" s="989"/>
      <c r="DJ116" s="989"/>
      <c r="DK116" s="990"/>
      <c r="DL116" s="991" t="s">
        <v>108</v>
      </c>
      <c r="DM116" s="989"/>
      <c r="DN116" s="989"/>
      <c r="DO116" s="989"/>
      <c r="DP116" s="990"/>
      <c r="DQ116" s="991" t="s">
        <v>108</v>
      </c>
      <c r="DR116" s="989"/>
      <c r="DS116" s="989"/>
      <c r="DT116" s="989"/>
      <c r="DU116" s="990"/>
      <c r="DV116" s="992" t="s">
        <v>108</v>
      </c>
      <c r="DW116" s="993"/>
      <c r="DX116" s="993"/>
      <c r="DY116" s="993"/>
      <c r="DZ116" s="994"/>
    </row>
    <row r="117" spans="1:130" s="197" customFormat="1" ht="26.25" customHeight="1" x14ac:dyDescent="0.15">
      <c r="A117" s="934" t="s">
        <v>166</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430</v>
      </c>
      <c r="Z117" s="914"/>
      <c r="AA117" s="1026">
        <v>7107827</v>
      </c>
      <c r="AB117" s="996"/>
      <c r="AC117" s="996"/>
      <c r="AD117" s="996"/>
      <c r="AE117" s="997"/>
      <c r="AF117" s="995">
        <v>6636590</v>
      </c>
      <c r="AG117" s="996"/>
      <c r="AH117" s="996"/>
      <c r="AI117" s="996"/>
      <c r="AJ117" s="997"/>
      <c r="AK117" s="995">
        <v>6329593</v>
      </c>
      <c r="AL117" s="996"/>
      <c r="AM117" s="996"/>
      <c r="AN117" s="996"/>
      <c r="AO117" s="997"/>
      <c r="AP117" s="998"/>
      <c r="AQ117" s="999"/>
      <c r="AR117" s="999"/>
      <c r="AS117" s="999"/>
      <c r="AT117" s="1000"/>
      <c r="AU117" s="929"/>
      <c r="AV117" s="930"/>
      <c r="AW117" s="930"/>
      <c r="AX117" s="930"/>
      <c r="AY117" s="931"/>
      <c r="AZ117" s="1025" t="s">
        <v>431</v>
      </c>
      <c r="BA117" s="1001"/>
      <c r="BB117" s="1001"/>
      <c r="BC117" s="1001"/>
      <c r="BD117" s="1001"/>
      <c r="BE117" s="1001"/>
      <c r="BF117" s="1001"/>
      <c r="BG117" s="1001"/>
      <c r="BH117" s="1001"/>
      <c r="BI117" s="1001"/>
      <c r="BJ117" s="1001"/>
      <c r="BK117" s="1001"/>
      <c r="BL117" s="1001"/>
      <c r="BM117" s="1001"/>
      <c r="BN117" s="1001"/>
      <c r="BO117" s="1001"/>
      <c r="BP117" s="1002"/>
      <c r="BQ117" s="1015" t="s">
        <v>108</v>
      </c>
      <c r="BR117" s="1016"/>
      <c r="BS117" s="1016"/>
      <c r="BT117" s="1016"/>
      <c r="BU117" s="1016"/>
      <c r="BV117" s="1016" t="s">
        <v>108</v>
      </c>
      <c r="BW117" s="1016"/>
      <c r="BX117" s="1016"/>
      <c r="BY117" s="1016"/>
      <c r="BZ117" s="1016"/>
      <c r="CA117" s="1016" t="s">
        <v>108</v>
      </c>
      <c r="CB117" s="1016"/>
      <c r="CC117" s="1016"/>
      <c r="CD117" s="1016"/>
      <c r="CE117" s="1016"/>
      <c r="CF117" s="944" t="s">
        <v>108</v>
      </c>
      <c r="CG117" s="945"/>
      <c r="CH117" s="945"/>
      <c r="CI117" s="945"/>
      <c r="CJ117" s="945"/>
      <c r="CK117" s="975"/>
      <c r="CL117" s="976"/>
      <c r="CM117" s="946" t="s">
        <v>432</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108</v>
      </c>
      <c r="DH117" s="989"/>
      <c r="DI117" s="989"/>
      <c r="DJ117" s="989"/>
      <c r="DK117" s="990"/>
      <c r="DL117" s="991" t="s">
        <v>108</v>
      </c>
      <c r="DM117" s="989"/>
      <c r="DN117" s="989"/>
      <c r="DO117" s="989"/>
      <c r="DP117" s="990"/>
      <c r="DQ117" s="991" t="s">
        <v>108</v>
      </c>
      <c r="DR117" s="989"/>
      <c r="DS117" s="989"/>
      <c r="DT117" s="989"/>
      <c r="DU117" s="990"/>
      <c r="DV117" s="992" t="s">
        <v>108</v>
      </c>
      <c r="DW117" s="993"/>
      <c r="DX117" s="993"/>
      <c r="DY117" s="993"/>
      <c r="DZ117" s="994"/>
    </row>
    <row r="118" spans="1:130" s="197" customFormat="1" ht="26.25" customHeight="1" x14ac:dyDescent="0.15">
      <c r="A118" s="934" t="s">
        <v>405</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403</v>
      </c>
      <c r="AB118" s="913"/>
      <c r="AC118" s="913"/>
      <c r="AD118" s="913"/>
      <c r="AE118" s="914"/>
      <c r="AF118" s="912" t="s">
        <v>283</v>
      </c>
      <c r="AG118" s="913"/>
      <c r="AH118" s="913"/>
      <c r="AI118" s="913"/>
      <c r="AJ118" s="914"/>
      <c r="AK118" s="912" t="s">
        <v>282</v>
      </c>
      <c r="AL118" s="913"/>
      <c r="AM118" s="913"/>
      <c r="AN118" s="913"/>
      <c r="AO118" s="914"/>
      <c r="AP118" s="1020" t="s">
        <v>404</v>
      </c>
      <c r="AQ118" s="1021"/>
      <c r="AR118" s="1021"/>
      <c r="AS118" s="1021"/>
      <c r="AT118" s="1022"/>
      <c r="AU118" s="932"/>
      <c r="AV118" s="933"/>
      <c r="AW118" s="933"/>
      <c r="AX118" s="933"/>
      <c r="AY118" s="933"/>
      <c r="AZ118" s="228" t="s">
        <v>166</v>
      </c>
      <c r="BA118" s="228"/>
      <c r="BB118" s="228"/>
      <c r="BC118" s="228"/>
      <c r="BD118" s="228"/>
      <c r="BE118" s="228"/>
      <c r="BF118" s="228"/>
      <c r="BG118" s="228"/>
      <c r="BH118" s="228"/>
      <c r="BI118" s="228"/>
      <c r="BJ118" s="228"/>
      <c r="BK118" s="228"/>
      <c r="BL118" s="228"/>
      <c r="BM118" s="228"/>
      <c r="BN118" s="228"/>
      <c r="BO118" s="1023" t="s">
        <v>433</v>
      </c>
      <c r="BP118" s="1024"/>
      <c r="BQ118" s="1015">
        <v>79388059</v>
      </c>
      <c r="BR118" s="1016"/>
      <c r="BS118" s="1016"/>
      <c r="BT118" s="1016"/>
      <c r="BU118" s="1016"/>
      <c r="BV118" s="1016">
        <v>79260630</v>
      </c>
      <c r="BW118" s="1016"/>
      <c r="BX118" s="1016"/>
      <c r="BY118" s="1016"/>
      <c r="BZ118" s="1016"/>
      <c r="CA118" s="1016">
        <v>81564222</v>
      </c>
      <c r="CB118" s="1016"/>
      <c r="CC118" s="1016"/>
      <c r="CD118" s="1016"/>
      <c r="CE118" s="1016"/>
      <c r="CF118" s="1017"/>
      <c r="CG118" s="1018"/>
      <c r="CH118" s="1018"/>
      <c r="CI118" s="1018"/>
      <c r="CJ118" s="1019"/>
      <c r="CK118" s="975"/>
      <c r="CL118" s="976"/>
      <c r="CM118" s="946" t="s">
        <v>434</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108</v>
      </c>
      <c r="DH118" s="989"/>
      <c r="DI118" s="989"/>
      <c r="DJ118" s="989"/>
      <c r="DK118" s="990"/>
      <c r="DL118" s="991" t="s">
        <v>108</v>
      </c>
      <c r="DM118" s="989"/>
      <c r="DN118" s="989"/>
      <c r="DO118" s="989"/>
      <c r="DP118" s="990"/>
      <c r="DQ118" s="991" t="s">
        <v>108</v>
      </c>
      <c r="DR118" s="989"/>
      <c r="DS118" s="989"/>
      <c r="DT118" s="989"/>
      <c r="DU118" s="990"/>
      <c r="DV118" s="992" t="s">
        <v>108</v>
      </c>
      <c r="DW118" s="993"/>
      <c r="DX118" s="993"/>
      <c r="DY118" s="993"/>
      <c r="DZ118" s="994"/>
    </row>
    <row r="119" spans="1:130" s="197" customFormat="1" ht="26.25" customHeight="1" x14ac:dyDescent="0.15">
      <c r="A119" s="1004" t="s">
        <v>408</v>
      </c>
      <c r="B119" s="974"/>
      <c r="C119" s="953" t="s">
        <v>409</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108</v>
      </c>
      <c r="AB119" s="920"/>
      <c r="AC119" s="920"/>
      <c r="AD119" s="920"/>
      <c r="AE119" s="921"/>
      <c r="AF119" s="922" t="s">
        <v>108</v>
      </c>
      <c r="AG119" s="920"/>
      <c r="AH119" s="920"/>
      <c r="AI119" s="920"/>
      <c r="AJ119" s="921"/>
      <c r="AK119" s="922" t="s">
        <v>108</v>
      </c>
      <c r="AL119" s="920"/>
      <c r="AM119" s="920"/>
      <c r="AN119" s="920"/>
      <c r="AO119" s="921"/>
      <c r="AP119" s="923" t="s">
        <v>108</v>
      </c>
      <c r="AQ119" s="924"/>
      <c r="AR119" s="924"/>
      <c r="AS119" s="924"/>
      <c r="AT119" s="925"/>
      <c r="AU119" s="1007" t="s">
        <v>435</v>
      </c>
      <c r="AV119" s="1008"/>
      <c r="AW119" s="1008"/>
      <c r="AX119" s="1008"/>
      <c r="AY119" s="1009"/>
      <c r="AZ119" s="970" t="s">
        <v>436</v>
      </c>
      <c r="BA119" s="917"/>
      <c r="BB119" s="917"/>
      <c r="BC119" s="917"/>
      <c r="BD119" s="917"/>
      <c r="BE119" s="917"/>
      <c r="BF119" s="917"/>
      <c r="BG119" s="917"/>
      <c r="BH119" s="917"/>
      <c r="BI119" s="917"/>
      <c r="BJ119" s="917"/>
      <c r="BK119" s="917"/>
      <c r="BL119" s="917"/>
      <c r="BM119" s="917"/>
      <c r="BN119" s="917"/>
      <c r="BO119" s="917"/>
      <c r="BP119" s="918"/>
      <c r="BQ119" s="956">
        <v>12665466</v>
      </c>
      <c r="BR119" s="957"/>
      <c r="BS119" s="957"/>
      <c r="BT119" s="957"/>
      <c r="BU119" s="957"/>
      <c r="BV119" s="957">
        <v>10361460</v>
      </c>
      <c r="BW119" s="957"/>
      <c r="BX119" s="957"/>
      <c r="BY119" s="957"/>
      <c r="BZ119" s="957"/>
      <c r="CA119" s="957">
        <v>10505736</v>
      </c>
      <c r="CB119" s="957"/>
      <c r="CC119" s="957"/>
      <c r="CD119" s="957"/>
      <c r="CE119" s="957"/>
      <c r="CF119" s="971">
        <v>29.1</v>
      </c>
      <c r="CG119" s="972"/>
      <c r="CH119" s="972"/>
      <c r="CI119" s="972"/>
      <c r="CJ119" s="972"/>
      <c r="CK119" s="977"/>
      <c r="CL119" s="978"/>
      <c r="CM119" s="1034" t="s">
        <v>437</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v>1468809</v>
      </c>
      <c r="DH119" s="1028"/>
      <c r="DI119" s="1028"/>
      <c r="DJ119" s="1028"/>
      <c r="DK119" s="1029"/>
      <c r="DL119" s="1030">
        <v>1436087</v>
      </c>
      <c r="DM119" s="1028"/>
      <c r="DN119" s="1028"/>
      <c r="DO119" s="1028"/>
      <c r="DP119" s="1029"/>
      <c r="DQ119" s="1030">
        <v>1402093</v>
      </c>
      <c r="DR119" s="1028"/>
      <c r="DS119" s="1028"/>
      <c r="DT119" s="1028"/>
      <c r="DU119" s="1029"/>
      <c r="DV119" s="1031">
        <v>3.9</v>
      </c>
      <c r="DW119" s="1032"/>
      <c r="DX119" s="1032"/>
      <c r="DY119" s="1032"/>
      <c r="DZ119" s="1033"/>
    </row>
    <row r="120" spans="1:130" s="197" customFormat="1" ht="26.25" customHeight="1" x14ac:dyDescent="0.15">
      <c r="A120" s="1005"/>
      <c r="B120" s="976"/>
      <c r="C120" s="946" t="s">
        <v>413</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108</v>
      </c>
      <c r="AB120" s="989"/>
      <c r="AC120" s="989"/>
      <c r="AD120" s="989"/>
      <c r="AE120" s="990"/>
      <c r="AF120" s="991" t="s">
        <v>108</v>
      </c>
      <c r="AG120" s="989"/>
      <c r="AH120" s="989"/>
      <c r="AI120" s="989"/>
      <c r="AJ120" s="990"/>
      <c r="AK120" s="991" t="s">
        <v>108</v>
      </c>
      <c r="AL120" s="989"/>
      <c r="AM120" s="989"/>
      <c r="AN120" s="989"/>
      <c r="AO120" s="990"/>
      <c r="AP120" s="992" t="s">
        <v>108</v>
      </c>
      <c r="AQ120" s="993"/>
      <c r="AR120" s="993"/>
      <c r="AS120" s="993"/>
      <c r="AT120" s="994"/>
      <c r="AU120" s="1010"/>
      <c r="AV120" s="1011"/>
      <c r="AW120" s="1011"/>
      <c r="AX120" s="1011"/>
      <c r="AY120" s="1012"/>
      <c r="AZ120" s="979" t="s">
        <v>438</v>
      </c>
      <c r="BA120" s="980"/>
      <c r="BB120" s="980"/>
      <c r="BC120" s="980"/>
      <c r="BD120" s="980"/>
      <c r="BE120" s="980"/>
      <c r="BF120" s="980"/>
      <c r="BG120" s="980"/>
      <c r="BH120" s="980"/>
      <c r="BI120" s="980"/>
      <c r="BJ120" s="980"/>
      <c r="BK120" s="980"/>
      <c r="BL120" s="980"/>
      <c r="BM120" s="980"/>
      <c r="BN120" s="980"/>
      <c r="BO120" s="980"/>
      <c r="BP120" s="981"/>
      <c r="BQ120" s="949">
        <v>16983934</v>
      </c>
      <c r="BR120" s="950"/>
      <c r="BS120" s="950"/>
      <c r="BT120" s="950"/>
      <c r="BU120" s="950"/>
      <c r="BV120" s="950">
        <v>16756174</v>
      </c>
      <c r="BW120" s="950"/>
      <c r="BX120" s="950"/>
      <c r="BY120" s="950"/>
      <c r="BZ120" s="950"/>
      <c r="CA120" s="950">
        <v>16886263</v>
      </c>
      <c r="CB120" s="950"/>
      <c r="CC120" s="950"/>
      <c r="CD120" s="950"/>
      <c r="CE120" s="950"/>
      <c r="CF120" s="944">
        <v>46.7</v>
      </c>
      <c r="CG120" s="945"/>
      <c r="CH120" s="945"/>
      <c r="CI120" s="945"/>
      <c r="CJ120" s="945"/>
      <c r="CK120" s="1043" t="s">
        <v>439</v>
      </c>
      <c r="CL120" s="1044"/>
      <c r="CM120" s="1044"/>
      <c r="CN120" s="1044"/>
      <c r="CO120" s="1045"/>
      <c r="CP120" s="1051" t="s">
        <v>440</v>
      </c>
      <c r="CQ120" s="1052"/>
      <c r="CR120" s="1052"/>
      <c r="CS120" s="1052"/>
      <c r="CT120" s="1052"/>
      <c r="CU120" s="1052"/>
      <c r="CV120" s="1052"/>
      <c r="CW120" s="1052"/>
      <c r="CX120" s="1052"/>
      <c r="CY120" s="1052"/>
      <c r="CZ120" s="1052"/>
      <c r="DA120" s="1052"/>
      <c r="DB120" s="1052"/>
      <c r="DC120" s="1052"/>
      <c r="DD120" s="1052"/>
      <c r="DE120" s="1052"/>
      <c r="DF120" s="1053"/>
      <c r="DG120" s="956">
        <v>18286774</v>
      </c>
      <c r="DH120" s="957"/>
      <c r="DI120" s="957"/>
      <c r="DJ120" s="957"/>
      <c r="DK120" s="957"/>
      <c r="DL120" s="957">
        <v>16756356</v>
      </c>
      <c r="DM120" s="957"/>
      <c r="DN120" s="957"/>
      <c r="DO120" s="957"/>
      <c r="DP120" s="957"/>
      <c r="DQ120" s="957">
        <v>15865999</v>
      </c>
      <c r="DR120" s="957"/>
      <c r="DS120" s="957"/>
      <c r="DT120" s="957"/>
      <c r="DU120" s="957"/>
      <c r="DV120" s="958">
        <v>43.9</v>
      </c>
      <c r="DW120" s="958"/>
      <c r="DX120" s="958"/>
      <c r="DY120" s="958"/>
      <c r="DZ120" s="959"/>
    </row>
    <row r="121" spans="1:130" s="197" customFormat="1" ht="26.25" customHeight="1" x14ac:dyDescent="0.15">
      <c r="A121" s="1005"/>
      <c r="B121" s="976"/>
      <c r="C121" s="1040" t="s">
        <v>441</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108</v>
      </c>
      <c r="AB121" s="989"/>
      <c r="AC121" s="989"/>
      <c r="AD121" s="989"/>
      <c r="AE121" s="990"/>
      <c r="AF121" s="991" t="s">
        <v>108</v>
      </c>
      <c r="AG121" s="989"/>
      <c r="AH121" s="989"/>
      <c r="AI121" s="989"/>
      <c r="AJ121" s="990"/>
      <c r="AK121" s="991" t="s">
        <v>108</v>
      </c>
      <c r="AL121" s="989"/>
      <c r="AM121" s="989"/>
      <c r="AN121" s="989"/>
      <c r="AO121" s="990"/>
      <c r="AP121" s="992" t="s">
        <v>108</v>
      </c>
      <c r="AQ121" s="993"/>
      <c r="AR121" s="993"/>
      <c r="AS121" s="993"/>
      <c r="AT121" s="994"/>
      <c r="AU121" s="1010"/>
      <c r="AV121" s="1011"/>
      <c r="AW121" s="1011"/>
      <c r="AX121" s="1011"/>
      <c r="AY121" s="1012"/>
      <c r="AZ121" s="1025" t="s">
        <v>442</v>
      </c>
      <c r="BA121" s="1001"/>
      <c r="BB121" s="1001"/>
      <c r="BC121" s="1001"/>
      <c r="BD121" s="1001"/>
      <c r="BE121" s="1001"/>
      <c r="BF121" s="1001"/>
      <c r="BG121" s="1001"/>
      <c r="BH121" s="1001"/>
      <c r="BI121" s="1001"/>
      <c r="BJ121" s="1001"/>
      <c r="BK121" s="1001"/>
      <c r="BL121" s="1001"/>
      <c r="BM121" s="1001"/>
      <c r="BN121" s="1001"/>
      <c r="BO121" s="1001"/>
      <c r="BP121" s="1002"/>
      <c r="BQ121" s="1015">
        <v>46275138</v>
      </c>
      <c r="BR121" s="1016"/>
      <c r="BS121" s="1016"/>
      <c r="BT121" s="1016"/>
      <c r="BU121" s="1016"/>
      <c r="BV121" s="1016">
        <v>45751660</v>
      </c>
      <c r="BW121" s="1016"/>
      <c r="BX121" s="1016"/>
      <c r="BY121" s="1016"/>
      <c r="BZ121" s="1016"/>
      <c r="CA121" s="1016">
        <v>45092070</v>
      </c>
      <c r="CB121" s="1016"/>
      <c r="CC121" s="1016"/>
      <c r="CD121" s="1016"/>
      <c r="CE121" s="1016"/>
      <c r="CF121" s="1054">
        <v>124.8</v>
      </c>
      <c r="CG121" s="1055"/>
      <c r="CH121" s="1055"/>
      <c r="CI121" s="1055"/>
      <c r="CJ121" s="1055"/>
      <c r="CK121" s="1046"/>
      <c r="CL121" s="1047"/>
      <c r="CM121" s="1047"/>
      <c r="CN121" s="1047"/>
      <c r="CO121" s="1048"/>
      <c r="CP121" s="1037" t="s">
        <v>443</v>
      </c>
      <c r="CQ121" s="1038"/>
      <c r="CR121" s="1038"/>
      <c r="CS121" s="1038"/>
      <c r="CT121" s="1038"/>
      <c r="CU121" s="1038"/>
      <c r="CV121" s="1038"/>
      <c r="CW121" s="1038"/>
      <c r="CX121" s="1038"/>
      <c r="CY121" s="1038"/>
      <c r="CZ121" s="1038"/>
      <c r="DA121" s="1038"/>
      <c r="DB121" s="1038"/>
      <c r="DC121" s="1038"/>
      <c r="DD121" s="1038"/>
      <c r="DE121" s="1038"/>
      <c r="DF121" s="1039"/>
      <c r="DG121" s="949">
        <v>3578725</v>
      </c>
      <c r="DH121" s="950"/>
      <c r="DI121" s="950"/>
      <c r="DJ121" s="950"/>
      <c r="DK121" s="950"/>
      <c r="DL121" s="950">
        <v>3268379</v>
      </c>
      <c r="DM121" s="950"/>
      <c r="DN121" s="950"/>
      <c r="DO121" s="950"/>
      <c r="DP121" s="950"/>
      <c r="DQ121" s="950">
        <v>3094422</v>
      </c>
      <c r="DR121" s="950"/>
      <c r="DS121" s="950"/>
      <c r="DT121" s="950"/>
      <c r="DU121" s="950"/>
      <c r="DV121" s="951">
        <v>8.6</v>
      </c>
      <c r="DW121" s="951"/>
      <c r="DX121" s="951"/>
      <c r="DY121" s="951"/>
      <c r="DZ121" s="952"/>
    </row>
    <row r="122" spans="1:130" s="197" customFormat="1" ht="26.25" customHeight="1" x14ac:dyDescent="0.15">
      <c r="A122" s="1005"/>
      <c r="B122" s="976"/>
      <c r="C122" s="946" t="s">
        <v>423</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108</v>
      </c>
      <c r="AB122" s="989"/>
      <c r="AC122" s="989"/>
      <c r="AD122" s="989"/>
      <c r="AE122" s="990"/>
      <c r="AF122" s="991" t="s">
        <v>108</v>
      </c>
      <c r="AG122" s="989"/>
      <c r="AH122" s="989"/>
      <c r="AI122" s="989"/>
      <c r="AJ122" s="990"/>
      <c r="AK122" s="991" t="s">
        <v>108</v>
      </c>
      <c r="AL122" s="989"/>
      <c r="AM122" s="989"/>
      <c r="AN122" s="989"/>
      <c r="AO122" s="990"/>
      <c r="AP122" s="992" t="s">
        <v>108</v>
      </c>
      <c r="AQ122" s="993"/>
      <c r="AR122" s="993"/>
      <c r="AS122" s="993"/>
      <c r="AT122" s="994"/>
      <c r="AU122" s="1013"/>
      <c r="AV122" s="1014"/>
      <c r="AW122" s="1014"/>
      <c r="AX122" s="1014"/>
      <c r="AY122" s="1014"/>
      <c r="AZ122" s="228" t="s">
        <v>166</v>
      </c>
      <c r="BA122" s="228"/>
      <c r="BB122" s="228"/>
      <c r="BC122" s="228"/>
      <c r="BD122" s="228"/>
      <c r="BE122" s="228"/>
      <c r="BF122" s="228"/>
      <c r="BG122" s="228"/>
      <c r="BH122" s="228"/>
      <c r="BI122" s="228"/>
      <c r="BJ122" s="228"/>
      <c r="BK122" s="228"/>
      <c r="BL122" s="228"/>
      <c r="BM122" s="228"/>
      <c r="BN122" s="228"/>
      <c r="BO122" s="1023" t="s">
        <v>444</v>
      </c>
      <c r="BP122" s="1024"/>
      <c r="BQ122" s="1064">
        <v>75924538</v>
      </c>
      <c r="BR122" s="1065"/>
      <c r="BS122" s="1065"/>
      <c r="BT122" s="1065"/>
      <c r="BU122" s="1065"/>
      <c r="BV122" s="1065">
        <v>72869294</v>
      </c>
      <c r="BW122" s="1065"/>
      <c r="BX122" s="1065"/>
      <c r="BY122" s="1065"/>
      <c r="BZ122" s="1065"/>
      <c r="CA122" s="1065">
        <v>72484069</v>
      </c>
      <c r="CB122" s="1065"/>
      <c r="CC122" s="1065"/>
      <c r="CD122" s="1065"/>
      <c r="CE122" s="1065"/>
      <c r="CF122" s="1017"/>
      <c r="CG122" s="1018"/>
      <c r="CH122" s="1018"/>
      <c r="CI122" s="1018"/>
      <c r="CJ122" s="1019"/>
      <c r="CK122" s="1046"/>
      <c r="CL122" s="1047"/>
      <c r="CM122" s="1047"/>
      <c r="CN122" s="1047"/>
      <c r="CO122" s="1048"/>
      <c r="CP122" s="1037" t="s">
        <v>445</v>
      </c>
      <c r="CQ122" s="1038"/>
      <c r="CR122" s="1038"/>
      <c r="CS122" s="1038"/>
      <c r="CT122" s="1038"/>
      <c r="CU122" s="1038"/>
      <c r="CV122" s="1038"/>
      <c r="CW122" s="1038"/>
      <c r="CX122" s="1038"/>
      <c r="CY122" s="1038"/>
      <c r="CZ122" s="1038"/>
      <c r="DA122" s="1038"/>
      <c r="DB122" s="1038"/>
      <c r="DC122" s="1038"/>
      <c r="DD122" s="1038"/>
      <c r="DE122" s="1038"/>
      <c r="DF122" s="1039"/>
      <c r="DG122" s="949" t="s">
        <v>108</v>
      </c>
      <c r="DH122" s="950"/>
      <c r="DI122" s="950"/>
      <c r="DJ122" s="950"/>
      <c r="DK122" s="950"/>
      <c r="DL122" s="950" t="s">
        <v>108</v>
      </c>
      <c r="DM122" s="950"/>
      <c r="DN122" s="950"/>
      <c r="DO122" s="950"/>
      <c r="DP122" s="950"/>
      <c r="DQ122" s="950" t="s">
        <v>108</v>
      </c>
      <c r="DR122" s="950"/>
      <c r="DS122" s="950"/>
      <c r="DT122" s="950"/>
      <c r="DU122" s="950"/>
      <c r="DV122" s="951" t="s">
        <v>108</v>
      </c>
      <c r="DW122" s="951"/>
      <c r="DX122" s="951"/>
      <c r="DY122" s="951"/>
      <c r="DZ122" s="952"/>
    </row>
    <row r="123" spans="1:130" s="197" customFormat="1" ht="26.25" customHeight="1" thickBot="1" x14ac:dyDescent="0.2">
      <c r="A123" s="1005"/>
      <c r="B123" s="976"/>
      <c r="C123" s="946" t="s">
        <v>429</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108</v>
      </c>
      <c r="AB123" s="989"/>
      <c r="AC123" s="989"/>
      <c r="AD123" s="989"/>
      <c r="AE123" s="990"/>
      <c r="AF123" s="991" t="s">
        <v>108</v>
      </c>
      <c r="AG123" s="989"/>
      <c r="AH123" s="989"/>
      <c r="AI123" s="989"/>
      <c r="AJ123" s="990"/>
      <c r="AK123" s="991" t="s">
        <v>108</v>
      </c>
      <c r="AL123" s="989"/>
      <c r="AM123" s="989"/>
      <c r="AN123" s="989"/>
      <c r="AO123" s="990"/>
      <c r="AP123" s="992" t="s">
        <v>108</v>
      </c>
      <c r="AQ123" s="993"/>
      <c r="AR123" s="993"/>
      <c r="AS123" s="993"/>
      <c r="AT123" s="994"/>
      <c r="AU123" s="1061" t="s">
        <v>446</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9.6999999999999993</v>
      </c>
      <c r="BR123" s="1057"/>
      <c r="BS123" s="1057"/>
      <c r="BT123" s="1057"/>
      <c r="BU123" s="1057"/>
      <c r="BV123" s="1057">
        <v>18</v>
      </c>
      <c r="BW123" s="1057"/>
      <c r="BX123" s="1057"/>
      <c r="BY123" s="1057"/>
      <c r="BZ123" s="1057"/>
      <c r="CA123" s="1057">
        <v>25.1</v>
      </c>
      <c r="CB123" s="1057"/>
      <c r="CC123" s="1057"/>
      <c r="CD123" s="1057"/>
      <c r="CE123" s="1057"/>
      <c r="CF123" s="1058"/>
      <c r="CG123" s="1059"/>
      <c r="CH123" s="1059"/>
      <c r="CI123" s="1059"/>
      <c r="CJ123" s="1060"/>
      <c r="CK123" s="1046"/>
      <c r="CL123" s="1047"/>
      <c r="CM123" s="1047"/>
      <c r="CN123" s="1047"/>
      <c r="CO123" s="1048"/>
      <c r="CP123" s="1037" t="s">
        <v>447</v>
      </c>
      <c r="CQ123" s="1038"/>
      <c r="CR123" s="1038"/>
      <c r="CS123" s="1038"/>
      <c r="CT123" s="1038"/>
      <c r="CU123" s="1038"/>
      <c r="CV123" s="1038"/>
      <c r="CW123" s="1038"/>
      <c r="CX123" s="1038"/>
      <c r="CY123" s="1038"/>
      <c r="CZ123" s="1038"/>
      <c r="DA123" s="1038"/>
      <c r="DB123" s="1038"/>
      <c r="DC123" s="1038"/>
      <c r="DD123" s="1038"/>
      <c r="DE123" s="1038"/>
      <c r="DF123" s="1039"/>
      <c r="DG123" s="988" t="s">
        <v>448</v>
      </c>
      <c r="DH123" s="989"/>
      <c r="DI123" s="989"/>
      <c r="DJ123" s="989"/>
      <c r="DK123" s="990"/>
      <c r="DL123" s="991" t="s">
        <v>448</v>
      </c>
      <c r="DM123" s="989"/>
      <c r="DN123" s="989"/>
      <c r="DO123" s="989"/>
      <c r="DP123" s="990"/>
      <c r="DQ123" s="991" t="s">
        <v>448</v>
      </c>
      <c r="DR123" s="989"/>
      <c r="DS123" s="989"/>
      <c r="DT123" s="989"/>
      <c r="DU123" s="990"/>
      <c r="DV123" s="992" t="s">
        <v>448</v>
      </c>
      <c r="DW123" s="993"/>
      <c r="DX123" s="993"/>
      <c r="DY123" s="993"/>
      <c r="DZ123" s="994"/>
    </row>
    <row r="124" spans="1:130" s="197" customFormat="1" ht="26.25" customHeight="1" x14ac:dyDescent="0.15">
      <c r="A124" s="1005"/>
      <c r="B124" s="976"/>
      <c r="C124" s="946" t="s">
        <v>432</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448</v>
      </c>
      <c r="AB124" s="989"/>
      <c r="AC124" s="989"/>
      <c r="AD124" s="989"/>
      <c r="AE124" s="990"/>
      <c r="AF124" s="991" t="s">
        <v>448</v>
      </c>
      <c r="AG124" s="989"/>
      <c r="AH124" s="989"/>
      <c r="AI124" s="989"/>
      <c r="AJ124" s="990"/>
      <c r="AK124" s="991" t="s">
        <v>448</v>
      </c>
      <c r="AL124" s="989"/>
      <c r="AM124" s="989"/>
      <c r="AN124" s="989"/>
      <c r="AO124" s="990"/>
      <c r="AP124" s="992" t="s">
        <v>448</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449</v>
      </c>
      <c r="CQ124" s="1038"/>
      <c r="CR124" s="1038"/>
      <c r="CS124" s="1038"/>
      <c r="CT124" s="1038"/>
      <c r="CU124" s="1038"/>
      <c r="CV124" s="1038"/>
      <c r="CW124" s="1038"/>
      <c r="CX124" s="1038"/>
      <c r="CY124" s="1038"/>
      <c r="CZ124" s="1038"/>
      <c r="DA124" s="1038"/>
      <c r="DB124" s="1038"/>
      <c r="DC124" s="1038"/>
      <c r="DD124" s="1038"/>
      <c r="DE124" s="1038"/>
      <c r="DF124" s="1039"/>
      <c r="DG124" s="1027" t="s">
        <v>448</v>
      </c>
      <c r="DH124" s="1028"/>
      <c r="DI124" s="1028"/>
      <c r="DJ124" s="1028"/>
      <c r="DK124" s="1029"/>
      <c r="DL124" s="1030" t="s">
        <v>448</v>
      </c>
      <c r="DM124" s="1028"/>
      <c r="DN124" s="1028"/>
      <c r="DO124" s="1028"/>
      <c r="DP124" s="1029"/>
      <c r="DQ124" s="1030" t="s">
        <v>448</v>
      </c>
      <c r="DR124" s="1028"/>
      <c r="DS124" s="1028"/>
      <c r="DT124" s="1028"/>
      <c r="DU124" s="1029"/>
      <c r="DV124" s="1031" t="s">
        <v>448</v>
      </c>
      <c r="DW124" s="1032"/>
      <c r="DX124" s="1032"/>
      <c r="DY124" s="1032"/>
      <c r="DZ124" s="1033"/>
    </row>
    <row r="125" spans="1:130" s="197" customFormat="1" ht="26.25" customHeight="1" thickBot="1" x14ac:dyDescent="0.2">
      <c r="A125" s="1005"/>
      <c r="B125" s="976"/>
      <c r="C125" s="946" t="s">
        <v>434</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448</v>
      </c>
      <c r="AB125" s="989"/>
      <c r="AC125" s="989"/>
      <c r="AD125" s="989"/>
      <c r="AE125" s="990"/>
      <c r="AF125" s="991" t="s">
        <v>448</v>
      </c>
      <c r="AG125" s="989"/>
      <c r="AH125" s="989"/>
      <c r="AI125" s="989"/>
      <c r="AJ125" s="990"/>
      <c r="AK125" s="991" t="s">
        <v>448</v>
      </c>
      <c r="AL125" s="989"/>
      <c r="AM125" s="989"/>
      <c r="AN125" s="989"/>
      <c r="AO125" s="990"/>
      <c r="AP125" s="992" t="s">
        <v>448</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450</v>
      </c>
      <c r="CL125" s="1044"/>
      <c r="CM125" s="1044"/>
      <c r="CN125" s="1044"/>
      <c r="CO125" s="1045"/>
      <c r="CP125" s="970" t="s">
        <v>451</v>
      </c>
      <c r="CQ125" s="917"/>
      <c r="CR125" s="917"/>
      <c r="CS125" s="917"/>
      <c r="CT125" s="917"/>
      <c r="CU125" s="917"/>
      <c r="CV125" s="917"/>
      <c r="CW125" s="917"/>
      <c r="CX125" s="917"/>
      <c r="CY125" s="917"/>
      <c r="CZ125" s="917"/>
      <c r="DA125" s="917"/>
      <c r="DB125" s="917"/>
      <c r="DC125" s="917"/>
      <c r="DD125" s="917"/>
      <c r="DE125" s="917"/>
      <c r="DF125" s="918"/>
      <c r="DG125" s="956" t="s">
        <v>448</v>
      </c>
      <c r="DH125" s="957"/>
      <c r="DI125" s="957"/>
      <c r="DJ125" s="957"/>
      <c r="DK125" s="957"/>
      <c r="DL125" s="957" t="s">
        <v>448</v>
      </c>
      <c r="DM125" s="957"/>
      <c r="DN125" s="957"/>
      <c r="DO125" s="957"/>
      <c r="DP125" s="957"/>
      <c r="DQ125" s="957" t="s">
        <v>448</v>
      </c>
      <c r="DR125" s="957"/>
      <c r="DS125" s="957"/>
      <c r="DT125" s="957"/>
      <c r="DU125" s="957"/>
      <c r="DV125" s="958" t="s">
        <v>448</v>
      </c>
      <c r="DW125" s="958"/>
      <c r="DX125" s="958"/>
      <c r="DY125" s="958"/>
      <c r="DZ125" s="959"/>
    </row>
    <row r="126" spans="1:130" s="197" customFormat="1" ht="26.25" customHeight="1" x14ac:dyDescent="0.15">
      <c r="A126" s="1005"/>
      <c r="B126" s="976"/>
      <c r="C126" s="946" t="s">
        <v>437</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417196</v>
      </c>
      <c r="AB126" s="989"/>
      <c r="AC126" s="989"/>
      <c r="AD126" s="989"/>
      <c r="AE126" s="990"/>
      <c r="AF126" s="991">
        <v>71376</v>
      </c>
      <c r="AG126" s="989"/>
      <c r="AH126" s="989"/>
      <c r="AI126" s="989"/>
      <c r="AJ126" s="990"/>
      <c r="AK126" s="991">
        <v>73415</v>
      </c>
      <c r="AL126" s="989"/>
      <c r="AM126" s="989"/>
      <c r="AN126" s="989"/>
      <c r="AO126" s="990"/>
      <c r="AP126" s="992">
        <v>0.2</v>
      </c>
      <c r="AQ126" s="993"/>
      <c r="AR126" s="993"/>
      <c r="AS126" s="993"/>
      <c r="AT126" s="994"/>
      <c r="AU126" s="233"/>
      <c r="AV126" s="233"/>
      <c r="AW126" s="233"/>
      <c r="AX126" s="1066" t="s">
        <v>452</v>
      </c>
      <c r="AY126" s="1067"/>
      <c r="AZ126" s="1067"/>
      <c r="BA126" s="1067"/>
      <c r="BB126" s="1067"/>
      <c r="BC126" s="1067"/>
      <c r="BD126" s="1067"/>
      <c r="BE126" s="1068"/>
      <c r="BF126" s="1082" t="s">
        <v>453</v>
      </c>
      <c r="BG126" s="1067"/>
      <c r="BH126" s="1067"/>
      <c r="BI126" s="1067"/>
      <c r="BJ126" s="1067"/>
      <c r="BK126" s="1067"/>
      <c r="BL126" s="1068"/>
      <c r="BM126" s="1082" t="s">
        <v>454</v>
      </c>
      <c r="BN126" s="1067"/>
      <c r="BO126" s="1067"/>
      <c r="BP126" s="1067"/>
      <c r="BQ126" s="1067"/>
      <c r="BR126" s="1067"/>
      <c r="BS126" s="1068"/>
      <c r="BT126" s="1082" t="s">
        <v>455</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456</v>
      </c>
      <c r="CQ126" s="980"/>
      <c r="CR126" s="980"/>
      <c r="CS126" s="980"/>
      <c r="CT126" s="980"/>
      <c r="CU126" s="980"/>
      <c r="CV126" s="980"/>
      <c r="CW126" s="980"/>
      <c r="CX126" s="980"/>
      <c r="CY126" s="980"/>
      <c r="CZ126" s="980"/>
      <c r="DA126" s="980"/>
      <c r="DB126" s="980"/>
      <c r="DC126" s="980"/>
      <c r="DD126" s="980"/>
      <c r="DE126" s="980"/>
      <c r="DF126" s="981"/>
      <c r="DG126" s="949" t="s">
        <v>448</v>
      </c>
      <c r="DH126" s="950"/>
      <c r="DI126" s="950"/>
      <c r="DJ126" s="950"/>
      <c r="DK126" s="950"/>
      <c r="DL126" s="950" t="s">
        <v>448</v>
      </c>
      <c r="DM126" s="950"/>
      <c r="DN126" s="950"/>
      <c r="DO126" s="950"/>
      <c r="DP126" s="950"/>
      <c r="DQ126" s="950" t="s">
        <v>448</v>
      </c>
      <c r="DR126" s="950"/>
      <c r="DS126" s="950"/>
      <c r="DT126" s="950"/>
      <c r="DU126" s="950"/>
      <c r="DV126" s="951" t="s">
        <v>448</v>
      </c>
      <c r="DW126" s="951"/>
      <c r="DX126" s="951"/>
      <c r="DY126" s="951"/>
      <c r="DZ126" s="952"/>
    </row>
    <row r="127" spans="1:130" s="197" customFormat="1" ht="26.25" customHeight="1" thickBot="1" x14ac:dyDescent="0.2">
      <c r="A127" s="1006"/>
      <c r="B127" s="978"/>
      <c r="C127" s="1034" t="s">
        <v>457</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448</v>
      </c>
      <c r="AB127" s="989"/>
      <c r="AC127" s="989"/>
      <c r="AD127" s="989"/>
      <c r="AE127" s="990"/>
      <c r="AF127" s="991" t="s">
        <v>448</v>
      </c>
      <c r="AG127" s="989"/>
      <c r="AH127" s="989"/>
      <c r="AI127" s="989"/>
      <c r="AJ127" s="990"/>
      <c r="AK127" s="991" t="s">
        <v>448</v>
      </c>
      <c r="AL127" s="989"/>
      <c r="AM127" s="989"/>
      <c r="AN127" s="989"/>
      <c r="AO127" s="990"/>
      <c r="AP127" s="992" t="s">
        <v>448</v>
      </c>
      <c r="AQ127" s="993"/>
      <c r="AR127" s="993"/>
      <c r="AS127" s="993"/>
      <c r="AT127" s="994"/>
      <c r="AU127" s="233"/>
      <c r="AV127" s="233"/>
      <c r="AW127" s="233"/>
      <c r="AX127" s="916" t="s">
        <v>458</v>
      </c>
      <c r="AY127" s="917"/>
      <c r="AZ127" s="917"/>
      <c r="BA127" s="917"/>
      <c r="BB127" s="917"/>
      <c r="BC127" s="917"/>
      <c r="BD127" s="917"/>
      <c r="BE127" s="918"/>
      <c r="BF127" s="1071" t="s">
        <v>448</v>
      </c>
      <c r="BG127" s="1072"/>
      <c r="BH127" s="1072"/>
      <c r="BI127" s="1072"/>
      <c r="BJ127" s="1072"/>
      <c r="BK127" s="1072"/>
      <c r="BL127" s="1081"/>
      <c r="BM127" s="1071">
        <v>11.45</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459</v>
      </c>
      <c r="CQ127" s="1075"/>
      <c r="CR127" s="1075"/>
      <c r="CS127" s="1075"/>
      <c r="CT127" s="1075"/>
      <c r="CU127" s="1075"/>
      <c r="CV127" s="1075"/>
      <c r="CW127" s="1075"/>
      <c r="CX127" s="1075"/>
      <c r="CY127" s="1075"/>
      <c r="CZ127" s="1075"/>
      <c r="DA127" s="1075"/>
      <c r="DB127" s="1075"/>
      <c r="DC127" s="1075"/>
      <c r="DD127" s="1075"/>
      <c r="DE127" s="1075"/>
      <c r="DF127" s="1076"/>
      <c r="DG127" s="1077" t="s">
        <v>460</v>
      </c>
      <c r="DH127" s="1078"/>
      <c r="DI127" s="1078"/>
      <c r="DJ127" s="1078"/>
      <c r="DK127" s="1078"/>
      <c r="DL127" s="1078" t="s">
        <v>461</v>
      </c>
      <c r="DM127" s="1078"/>
      <c r="DN127" s="1078"/>
      <c r="DO127" s="1078"/>
      <c r="DP127" s="1078"/>
      <c r="DQ127" s="1078" t="s">
        <v>461</v>
      </c>
      <c r="DR127" s="1078"/>
      <c r="DS127" s="1078"/>
      <c r="DT127" s="1078"/>
      <c r="DU127" s="1078"/>
      <c r="DV127" s="1079" t="s">
        <v>461</v>
      </c>
      <c r="DW127" s="1079"/>
      <c r="DX127" s="1079"/>
      <c r="DY127" s="1079"/>
      <c r="DZ127" s="1080"/>
    </row>
    <row r="128" spans="1:130" s="197" customFormat="1" ht="26.25" customHeight="1" x14ac:dyDescent="0.15">
      <c r="A128" s="1101" t="s">
        <v>462</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463</v>
      </c>
      <c r="X128" s="1103"/>
      <c r="Y128" s="1103"/>
      <c r="Z128" s="1104"/>
      <c r="AA128" s="1119">
        <v>1674836</v>
      </c>
      <c r="AB128" s="1120"/>
      <c r="AC128" s="1120"/>
      <c r="AD128" s="1120"/>
      <c r="AE128" s="1121"/>
      <c r="AF128" s="1122">
        <v>1721889</v>
      </c>
      <c r="AG128" s="1120"/>
      <c r="AH128" s="1120"/>
      <c r="AI128" s="1120"/>
      <c r="AJ128" s="1121"/>
      <c r="AK128" s="1122">
        <v>1733230</v>
      </c>
      <c r="AL128" s="1120"/>
      <c r="AM128" s="1120"/>
      <c r="AN128" s="1120"/>
      <c r="AO128" s="1121"/>
      <c r="AP128" s="1123"/>
      <c r="AQ128" s="1124"/>
      <c r="AR128" s="1124"/>
      <c r="AS128" s="1124"/>
      <c r="AT128" s="1125"/>
      <c r="AU128" s="235"/>
      <c r="AV128" s="235"/>
      <c r="AW128" s="235"/>
      <c r="AX128" s="1084" t="s">
        <v>464</v>
      </c>
      <c r="AY128" s="980"/>
      <c r="AZ128" s="980"/>
      <c r="BA128" s="980"/>
      <c r="BB128" s="980"/>
      <c r="BC128" s="980"/>
      <c r="BD128" s="980"/>
      <c r="BE128" s="981"/>
      <c r="BF128" s="1096" t="s">
        <v>448</v>
      </c>
      <c r="BG128" s="1097"/>
      <c r="BH128" s="1097"/>
      <c r="BI128" s="1097"/>
      <c r="BJ128" s="1097"/>
      <c r="BK128" s="1097"/>
      <c r="BL128" s="1098"/>
      <c r="BM128" s="1096">
        <v>16.45</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465</v>
      </c>
      <c r="X129" s="1091"/>
      <c r="Y129" s="1091"/>
      <c r="Z129" s="1092"/>
      <c r="AA129" s="988">
        <v>39934009</v>
      </c>
      <c r="AB129" s="989"/>
      <c r="AC129" s="989"/>
      <c r="AD129" s="989"/>
      <c r="AE129" s="990"/>
      <c r="AF129" s="991">
        <v>40010283</v>
      </c>
      <c r="AG129" s="989"/>
      <c r="AH129" s="989"/>
      <c r="AI129" s="989"/>
      <c r="AJ129" s="990"/>
      <c r="AK129" s="991">
        <v>40356281</v>
      </c>
      <c r="AL129" s="989"/>
      <c r="AM129" s="989"/>
      <c r="AN129" s="989"/>
      <c r="AO129" s="990"/>
      <c r="AP129" s="1093"/>
      <c r="AQ129" s="1094"/>
      <c r="AR129" s="1094"/>
      <c r="AS129" s="1094"/>
      <c r="AT129" s="1095"/>
      <c r="AU129" s="235"/>
      <c r="AV129" s="235"/>
      <c r="AW129" s="235"/>
      <c r="AX129" s="1084" t="s">
        <v>466</v>
      </c>
      <c r="AY129" s="980"/>
      <c r="AZ129" s="980"/>
      <c r="BA129" s="980"/>
      <c r="BB129" s="980"/>
      <c r="BC129" s="980"/>
      <c r="BD129" s="980"/>
      <c r="BE129" s="981"/>
      <c r="BF129" s="1085">
        <v>1.3</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60" t="s">
        <v>467</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468</v>
      </c>
      <c r="X130" s="1091"/>
      <c r="Y130" s="1091"/>
      <c r="Z130" s="1092"/>
      <c r="AA130" s="988">
        <v>4579542</v>
      </c>
      <c r="AB130" s="989"/>
      <c r="AC130" s="989"/>
      <c r="AD130" s="989"/>
      <c r="AE130" s="990"/>
      <c r="AF130" s="991">
        <v>4686926</v>
      </c>
      <c r="AG130" s="989"/>
      <c r="AH130" s="989"/>
      <c r="AI130" s="989"/>
      <c r="AJ130" s="990"/>
      <c r="AK130" s="991">
        <v>4223933</v>
      </c>
      <c r="AL130" s="989"/>
      <c r="AM130" s="989"/>
      <c r="AN130" s="989"/>
      <c r="AO130" s="990"/>
      <c r="AP130" s="1093"/>
      <c r="AQ130" s="1094"/>
      <c r="AR130" s="1094"/>
      <c r="AS130" s="1094"/>
      <c r="AT130" s="1095"/>
      <c r="AU130" s="235"/>
      <c r="AV130" s="235"/>
      <c r="AW130" s="235"/>
      <c r="AX130" s="1143" t="s">
        <v>469</v>
      </c>
      <c r="AY130" s="1075"/>
      <c r="AZ130" s="1075"/>
      <c r="BA130" s="1075"/>
      <c r="BB130" s="1075"/>
      <c r="BC130" s="1075"/>
      <c r="BD130" s="1075"/>
      <c r="BE130" s="1076"/>
      <c r="BF130" s="1105">
        <v>25.1</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470</v>
      </c>
      <c r="X131" s="1114"/>
      <c r="Y131" s="1114"/>
      <c r="Z131" s="1115"/>
      <c r="AA131" s="1027">
        <v>35354467</v>
      </c>
      <c r="AB131" s="1028"/>
      <c r="AC131" s="1028"/>
      <c r="AD131" s="1028"/>
      <c r="AE131" s="1029"/>
      <c r="AF131" s="1030">
        <v>35323357</v>
      </c>
      <c r="AG131" s="1028"/>
      <c r="AH131" s="1028"/>
      <c r="AI131" s="1028"/>
      <c r="AJ131" s="1029"/>
      <c r="AK131" s="1030">
        <v>36132348</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27" t="s">
        <v>471</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472</v>
      </c>
      <c r="W132" s="1131"/>
      <c r="X132" s="1131"/>
      <c r="Y132" s="1131"/>
      <c r="Z132" s="1132"/>
      <c r="AA132" s="1133">
        <v>2.4139778430000001</v>
      </c>
      <c r="AB132" s="1134"/>
      <c r="AC132" s="1134"/>
      <c r="AD132" s="1134"/>
      <c r="AE132" s="1135"/>
      <c r="AF132" s="1136">
        <v>0.644828293</v>
      </c>
      <c r="AG132" s="1134"/>
      <c r="AH132" s="1134"/>
      <c r="AI132" s="1134"/>
      <c r="AJ132" s="1135"/>
      <c r="AK132" s="1136">
        <v>1.0307382110000001</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473</v>
      </c>
      <c r="W133" s="1138"/>
      <c r="X133" s="1138"/>
      <c r="Y133" s="1138"/>
      <c r="Z133" s="1139"/>
      <c r="AA133" s="1140">
        <v>3</v>
      </c>
      <c r="AB133" s="1141"/>
      <c r="AC133" s="1141"/>
      <c r="AD133" s="1141"/>
      <c r="AE133" s="1142"/>
      <c r="AF133" s="1140">
        <v>2</v>
      </c>
      <c r="AG133" s="1141"/>
      <c r="AH133" s="1141"/>
      <c r="AI133" s="1141"/>
      <c r="AJ133" s="1142"/>
      <c r="AK133" s="1140">
        <v>1.3</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47" t="s">
        <v>476</v>
      </c>
      <c r="L7" s="254"/>
      <c r="M7" s="255" t="s">
        <v>477</v>
      </c>
      <c r="N7" s="256"/>
    </row>
    <row r="8" spans="1:16" x14ac:dyDescent="0.15">
      <c r="A8" s="248"/>
      <c r="B8" s="244"/>
      <c r="C8" s="244"/>
      <c r="D8" s="244"/>
      <c r="E8" s="244"/>
      <c r="F8" s="244"/>
      <c r="G8" s="257"/>
      <c r="H8" s="258"/>
      <c r="I8" s="258"/>
      <c r="J8" s="259"/>
      <c r="K8" s="1148"/>
      <c r="L8" s="260" t="s">
        <v>478</v>
      </c>
      <c r="M8" s="261" t="s">
        <v>479</v>
      </c>
      <c r="N8" s="262" t="s">
        <v>480</v>
      </c>
    </row>
    <row r="9" spans="1:16" x14ac:dyDescent="0.15">
      <c r="A9" s="248"/>
      <c r="B9" s="244"/>
      <c r="C9" s="244"/>
      <c r="D9" s="244"/>
      <c r="E9" s="244"/>
      <c r="F9" s="244"/>
      <c r="G9" s="1149" t="s">
        <v>481</v>
      </c>
      <c r="H9" s="1150"/>
      <c r="I9" s="1150"/>
      <c r="J9" s="1151"/>
      <c r="K9" s="263">
        <v>12040782</v>
      </c>
      <c r="L9" s="264">
        <v>51319</v>
      </c>
      <c r="M9" s="265">
        <v>57432</v>
      </c>
      <c r="N9" s="266">
        <v>-10.6</v>
      </c>
    </row>
    <row r="10" spans="1:16" x14ac:dyDescent="0.15">
      <c r="A10" s="248"/>
      <c r="B10" s="244"/>
      <c r="C10" s="244"/>
      <c r="D10" s="244"/>
      <c r="E10" s="244"/>
      <c r="F10" s="244"/>
      <c r="G10" s="1149" t="s">
        <v>482</v>
      </c>
      <c r="H10" s="1150"/>
      <c r="I10" s="1150"/>
      <c r="J10" s="1151"/>
      <c r="K10" s="267">
        <v>442422</v>
      </c>
      <c r="L10" s="268">
        <v>1886</v>
      </c>
      <c r="M10" s="269">
        <v>3554</v>
      </c>
      <c r="N10" s="270">
        <v>-46.9</v>
      </c>
    </row>
    <row r="11" spans="1:16" ht="13.5" customHeight="1" x14ac:dyDescent="0.15">
      <c r="A11" s="248"/>
      <c r="B11" s="244"/>
      <c r="C11" s="244"/>
      <c r="D11" s="244"/>
      <c r="E11" s="244"/>
      <c r="F11" s="244"/>
      <c r="G11" s="1149" t="s">
        <v>483</v>
      </c>
      <c r="H11" s="1150"/>
      <c r="I11" s="1150"/>
      <c r="J11" s="1151"/>
      <c r="K11" s="267">
        <v>14811</v>
      </c>
      <c r="L11" s="268">
        <v>63</v>
      </c>
      <c r="M11" s="269">
        <v>1872</v>
      </c>
      <c r="N11" s="270">
        <v>-96.6</v>
      </c>
    </row>
    <row r="12" spans="1:16" ht="13.5" customHeight="1" x14ac:dyDescent="0.15">
      <c r="A12" s="248"/>
      <c r="B12" s="244"/>
      <c r="C12" s="244"/>
      <c r="D12" s="244"/>
      <c r="E12" s="244"/>
      <c r="F12" s="244"/>
      <c r="G12" s="1149" t="s">
        <v>484</v>
      </c>
      <c r="H12" s="1150"/>
      <c r="I12" s="1150"/>
      <c r="J12" s="1151"/>
      <c r="K12" s="267">
        <v>914684</v>
      </c>
      <c r="L12" s="268">
        <v>3898</v>
      </c>
      <c r="M12" s="269">
        <v>1337</v>
      </c>
      <c r="N12" s="270">
        <v>191.5</v>
      </c>
    </row>
    <row r="13" spans="1:16" ht="13.5" customHeight="1" x14ac:dyDescent="0.15">
      <c r="A13" s="248"/>
      <c r="B13" s="244"/>
      <c r="C13" s="244"/>
      <c r="D13" s="244"/>
      <c r="E13" s="244"/>
      <c r="F13" s="244"/>
      <c r="G13" s="1149" t="s">
        <v>485</v>
      </c>
      <c r="H13" s="1150"/>
      <c r="I13" s="1150"/>
      <c r="J13" s="1151"/>
      <c r="K13" s="267" t="s">
        <v>486</v>
      </c>
      <c r="L13" s="268" t="s">
        <v>486</v>
      </c>
      <c r="M13" s="269">
        <v>100</v>
      </c>
      <c r="N13" s="270" t="s">
        <v>486</v>
      </c>
    </row>
    <row r="14" spans="1:16" ht="13.5" customHeight="1" x14ac:dyDescent="0.15">
      <c r="A14" s="248"/>
      <c r="B14" s="244"/>
      <c r="C14" s="244"/>
      <c r="D14" s="244"/>
      <c r="E14" s="244"/>
      <c r="F14" s="244"/>
      <c r="G14" s="1149" t="s">
        <v>487</v>
      </c>
      <c r="H14" s="1150"/>
      <c r="I14" s="1150"/>
      <c r="J14" s="1151"/>
      <c r="K14" s="267">
        <v>401343</v>
      </c>
      <c r="L14" s="268">
        <v>1711</v>
      </c>
      <c r="M14" s="269">
        <v>1938</v>
      </c>
      <c r="N14" s="270">
        <v>-11.7</v>
      </c>
    </row>
    <row r="15" spans="1:16" ht="13.5" customHeight="1" x14ac:dyDescent="0.15">
      <c r="A15" s="248"/>
      <c r="B15" s="244"/>
      <c r="C15" s="244"/>
      <c r="D15" s="244"/>
      <c r="E15" s="244"/>
      <c r="F15" s="244"/>
      <c r="G15" s="1149" t="s">
        <v>488</v>
      </c>
      <c r="H15" s="1150"/>
      <c r="I15" s="1150"/>
      <c r="J15" s="1151"/>
      <c r="K15" s="267">
        <v>306663</v>
      </c>
      <c r="L15" s="268">
        <v>1307</v>
      </c>
      <c r="M15" s="269">
        <v>1186</v>
      </c>
      <c r="N15" s="270">
        <v>10.199999999999999</v>
      </c>
    </row>
    <row r="16" spans="1:16" x14ac:dyDescent="0.15">
      <c r="A16" s="248"/>
      <c r="B16" s="244"/>
      <c r="C16" s="244"/>
      <c r="D16" s="244"/>
      <c r="E16" s="244"/>
      <c r="F16" s="244"/>
      <c r="G16" s="1152" t="s">
        <v>489</v>
      </c>
      <c r="H16" s="1153"/>
      <c r="I16" s="1153"/>
      <c r="J16" s="1154"/>
      <c r="K16" s="268">
        <v>-1273911</v>
      </c>
      <c r="L16" s="268">
        <v>-5430</v>
      </c>
      <c r="M16" s="269">
        <v>-5101</v>
      </c>
      <c r="N16" s="270">
        <v>6.4</v>
      </c>
    </row>
    <row r="17" spans="1:16" x14ac:dyDescent="0.15">
      <c r="A17" s="248"/>
      <c r="B17" s="244"/>
      <c r="C17" s="244"/>
      <c r="D17" s="244"/>
      <c r="E17" s="244"/>
      <c r="F17" s="244"/>
      <c r="G17" s="1152" t="s">
        <v>166</v>
      </c>
      <c r="H17" s="1153"/>
      <c r="I17" s="1153"/>
      <c r="J17" s="1154"/>
      <c r="K17" s="268">
        <v>12846794</v>
      </c>
      <c r="L17" s="268">
        <v>54754</v>
      </c>
      <c r="M17" s="269">
        <v>62317</v>
      </c>
      <c r="N17" s="270">
        <v>-12.1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44" t="s">
        <v>494</v>
      </c>
      <c r="H21" s="1145"/>
      <c r="I21" s="1145"/>
      <c r="J21" s="1146"/>
      <c r="K21" s="280">
        <v>5.3</v>
      </c>
      <c r="L21" s="281">
        <v>6.15</v>
      </c>
      <c r="M21" s="282">
        <v>-0.85</v>
      </c>
      <c r="N21" s="249"/>
      <c r="O21" s="283"/>
      <c r="P21" s="279"/>
    </row>
    <row r="22" spans="1:16" s="284" customFormat="1" x14ac:dyDescent="0.15">
      <c r="A22" s="279"/>
      <c r="B22" s="249"/>
      <c r="C22" s="249"/>
      <c r="D22" s="249"/>
      <c r="E22" s="249"/>
      <c r="F22" s="249"/>
      <c r="G22" s="1144" t="s">
        <v>495</v>
      </c>
      <c r="H22" s="1145"/>
      <c r="I22" s="1145"/>
      <c r="J22" s="1146"/>
      <c r="K22" s="285">
        <v>99</v>
      </c>
      <c r="L22" s="286">
        <v>100.2</v>
      </c>
      <c r="M22" s="287">
        <v>-1.2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498</v>
      </c>
      <c r="H29" s="249"/>
      <c r="I29" s="249"/>
      <c r="J29" s="249"/>
      <c r="K29" s="244"/>
      <c r="L29" s="244"/>
      <c r="M29" s="244"/>
      <c r="N29" s="244"/>
      <c r="O29" s="293"/>
    </row>
    <row r="30" spans="1:16" x14ac:dyDescent="0.15">
      <c r="A30" s="248"/>
      <c r="B30" s="244"/>
      <c r="C30" s="244"/>
      <c r="D30" s="244"/>
      <c r="E30" s="244"/>
      <c r="F30" s="244"/>
      <c r="G30" s="251"/>
      <c r="H30" s="252"/>
      <c r="I30" s="252"/>
      <c r="J30" s="253"/>
      <c r="K30" s="1147" t="s">
        <v>476</v>
      </c>
      <c r="L30" s="254"/>
      <c r="M30" s="255" t="s">
        <v>477</v>
      </c>
      <c r="N30" s="256"/>
    </row>
    <row r="31" spans="1:16" x14ac:dyDescent="0.15">
      <c r="A31" s="248"/>
      <c r="B31" s="244"/>
      <c r="C31" s="244"/>
      <c r="D31" s="244"/>
      <c r="E31" s="244"/>
      <c r="F31" s="244"/>
      <c r="G31" s="257"/>
      <c r="H31" s="258"/>
      <c r="I31" s="258"/>
      <c r="J31" s="259"/>
      <c r="K31" s="1148"/>
      <c r="L31" s="260" t="s">
        <v>478</v>
      </c>
      <c r="M31" s="261" t="s">
        <v>479</v>
      </c>
      <c r="N31" s="262" t="s">
        <v>480</v>
      </c>
    </row>
    <row r="32" spans="1:16" ht="27" customHeight="1" x14ac:dyDescent="0.15">
      <c r="A32" s="248"/>
      <c r="B32" s="244"/>
      <c r="C32" s="244"/>
      <c r="D32" s="244"/>
      <c r="E32" s="244"/>
      <c r="F32" s="244"/>
      <c r="G32" s="1160" t="s">
        <v>499</v>
      </c>
      <c r="H32" s="1161"/>
      <c r="I32" s="1161"/>
      <c r="J32" s="1162"/>
      <c r="K32" s="294">
        <v>4196846</v>
      </c>
      <c r="L32" s="294">
        <v>17887</v>
      </c>
      <c r="M32" s="295">
        <v>33247</v>
      </c>
      <c r="N32" s="296">
        <v>-46.2</v>
      </c>
    </row>
    <row r="33" spans="1:16" ht="13.5" customHeight="1" x14ac:dyDescent="0.15">
      <c r="A33" s="248"/>
      <c r="B33" s="244"/>
      <c r="C33" s="244"/>
      <c r="D33" s="244"/>
      <c r="E33" s="244"/>
      <c r="F33" s="244"/>
      <c r="G33" s="1160" t="s">
        <v>500</v>
      </c>
      <c r="H33" s="1161"/>
      <c r="I33" s="1161"/>
      <c r="J33" s="1162"/>
      <c r="K33" s="294" t="s">
        <v>486</v>
      </c>
      <c r="L33" s="294" t="s">
        <v>486</v>
      </c>
      <c r="M33" s="295">
        <v>7</v>
      </c>
      <c r="N33" s="296" t="s">
        <v>486</v>
      </c>
    </row>
    <row r="34" spans="1:16" ht="27" customHeight="1" x14ac:dyDescent="0.15">
      <c r="A34" s="248"/>
      <c r="B34" s="244"/>
      <c r="C34" s="244"/>
      <c r="D34" s="244"/>
      <c r="E34" s="244"/>
      <c r="F34" s="244"/>
      <c r="G34" s="1160" t="s">
        <v>501</v>
      </c>
      <c r="H34" s="1161"/>
      <c r="I34" s="1161"/>
      <c r="J34" s="1162"/>
      <c r="K34" s="294">
        <v>53333</v>
      </c>
      <c r="L34" s="294">
        <v>227</v>
      </c>
      <c r="M34" s="295">
        <v>75</v>
      </c>
      <c r="N34" s="296">
        <v>202.7</v>
      </c>
    </row>
    <row r="35" spans="1:16" ht="27" customHeight="1" x14ac:dyDescent="0.15">
      <c r="A35" s="248"/>
      <c r="B35" s="244"/>
      <c r="C35" s="244"/>
      <c r="D35" s="244"/>
      <c r="E35" s="244"/>
      <c r="F35" s="244"/>
      <c r="G35" s="1160" t="s">
        <v>502</v>
      </c>
      <c r="H35" s="1161"/>
      <c r="I35" s="1161"/>
      <c r="J35" s="1162"/>
      <c r="K35" s="294">
        <v>2005999</v>
      </c>
      <c r="L35" s="294">
        <v>8550</v>
      </c>
      <c r="M35" s="295">
        <v>11550</v>
      </c>
      <c r="N35" s="296">
        <v>-26</v>
      </c>
    </row>
    <row r="36" spans="1:16" ht="27" customHeight="1" x14ac:dyDescent="0.15">
      <c r="A36" s="248"/>
      <c r="B36" s="244"/>
      <c r="C36" s="244"/>
      <c r="D36" s="244"/>
      <c r="E36" s="244"/>
      <c r="F36" s="244"/>
      <c r="G36" s="1160" t="s">
        <v>503</v>
      </c>
      <c r="H36" s="1161"/>
      <c r="I36" s="1161"/>
      <c r="J36" s="1162"/>
      <c r="K36" s="294" t="s">
        <v>486</v>
      </c>
      <c r="L36" s="294" t="s">
        <v>486</v>
      </c>
      <c r="M36" s="295">
        <v>437</v>
      </c>
      <c r="N36" s="296" t="s">
        <v>486</v>
      </c>
    </row>
    <row r="37" spans="1:16" ht="13.5" customHeight="1" x14ac:dyDescent="0.15">
      <c r="A37" s="248"/>
      <c r="B37" s="244"/>
      <c r="C37" s="244"/>
      <c r="D37" s="244"/>
      <c r="E37" s="244"/>
      <c r="F37" s="244"/>
      <c r="G37" s="1160" t="s">
        <v>504</v>
      </c>
      <c r="H37" s="1161"/>
      <c r="I37" s="1161"/>
      <c r="J37" s="1162"/>
      <c r="K37" s="294">
        <v>73415</v>
      </c>
      <c r="L37" s="294">
        <v>313</v>
      </c>
      <c r="M37" s="295">
        <v>1068</v>
      </c>
      <c r="N37" s="296">
        <v>-70.7</v>
      </c>
    </row>
    <row r="38" spans="1:16" ht="27" customHeight="1" x14ac:dyDescent="0.15">
      <c r="A38" s="248"/>
      <c r="B38" s="244"/>
      <c r="C38" s="244"/>
      <c r="D38" s="244"/>
      <c r="E38" s="244"/>
      <c r="F38" s="244"/>
      <c r="G38" s="1163" t="s">
        <v>505</v>
      </c>
      <c r="H38" s="1164"/>
      <c r="I38" s="1164"/>
      <c r="J38" s="1165"/>
      <c r="K38" s="297" t="s">
        <v>486</v>
      </c>
      <c r="L38" s="297" t="s">
        <v>486</v>
      </c>
      <c r="M38" s="298">
        <v>2</v>
      </c>
      <c r="N38" s="299" t="s">
        <v>486</v>
      </c>
      <c r="O38" s="293"/>
    </row>
    <row r="39" spans="1:16" x14ac:dyDescent="0.15">
      <c r="A39" s="248"/>
      <c r="B39" s="244"/>
      <c r="C39" s="244"/>
      <c r="D39" s="244"/>
      <c r="E39" s="244"/>
      <c r="F39" s="244"/>
      <c r="G39" s="1163" t="s">
        <v>506</v>
      </c>
      <c r="H39" s="1164"/>
      <c r="I39" s="1164"/>
      <c r="J39" s="1165"/>
      <c r="K39" s="300">
        <v>-1733230</v>
      </c>
      <c r="L39" s="300">
        <v>-7387</v>
      </c>
      <c r="M39" s="301">
        <v>-8067</v>
      </c>
      <c r="N39" s="302">
        <v>-8.4</v>
      </c>
      <c r="O39" s="293"/>
    </row>
    <row r="40" spans="1:16" ht="27" customHeight="1" x14ac:dyDescent="0.15">
      <c r="A40" s="248"/>
      <c r="B40" s="244"/>
      <c r="C40" s="244"/>
      <c r="D40" s="244"/>
      <c r="E40" s="244"/>
      <c r="F40" s="244"/>
      <c r="G40" s="1160" t="s">
        <v>507</v>
      </c>
      <c r="H40" s="1161"/>
      <c r="I40" s="1161"/>
      <c r="J40" s="1162"/>
      <c r="K40" s="300">
        <v>-4223933</v>
      </c>
      <c r="L40" s="300">
        <v>-18003</v>
      </c>
      <c r="M40" s="301">
        <v>-28419</v>
      </c>
      <c r="N40" s="302">
        <v>-36.700000000000003</v>
      </c>
      <c r="O40" s="293"/>
    </row>
    <row r="41" spans="1:16" x14ac:dyDescent="0.15">
      <c r="A41" s="248"/>
      <c r="B41" s="244"/>
      <c r="C41" s="244"/>
      <c r="D41" s="244"/>
      <c r="E41" s="244"/>
      <c r="F41" s="244"/>
      <c r="G41" s="1166" t="s">
        <v>277</v>
      </c>
      <c r="H41" s="1167"/>
      <c r="I41" s="1167"/>
      <c r="J41" s="1168"/>
      <c r="K41" s="294">
        <v>372430</v>
      </c>
      <c r="L41" s="300">
        <v>1587</v>
      </c>
      <c r="M41" s="301">
        <v>9899</v>
      </c>
      <c r="N41" s="302">
        <v>-84</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55" t="s">
        <v>476</v>
      </c>
      <c r="J49" s="1157" t="s">
        <v>511</v>
      </c>
      <c r="K49" s="1158"/>
      <c r="L49" s="1158"/>
      <c r="M49" s="1158"/>
      <c r="N49" s="1159"/>
    </row>
    <row r="50" spans="1:14" x14ac:dyDescent="0.15">
      <c r="A50" s="248"/>
      <c r="B50" s="244"/>
      <c r="C50" s="244"/>
      <c r="D50" s="244"/>
      <c r="E50" s="244"/>
      <c r="F50" s="244"/>
      <c r="G50" s="312"/>
      <c r="H50" s="313"/>
      <c r="I50" s="1156"/>
      <c r="J50" s="314" t="s">
        <v>512</v>
      </c>
      <c r="K50" s="315" t="s">
        <v>513</v>
      </c>
      <c r="L50" s="316" t="s">
        <v>514</v>
      </c>
      <c r="M50" s="317" t="s">
        <v>515</v>
      </c>
      <c r="N50" s="318" t="s">
        <v>516</v>
      </c>
    </row>
    <row r="51" spans="1:14" x14ac:dyDescent="0.15">
      <c r="A51" s="248"/>
      <c r="B51" s="244"/>
      <c r="C51" s="244"/>
      <c r="D51" s="244"/>
      <c r="E51" s="244"/>
      <c r="F51" s="244"/>
      <c r="G51" s="310" t="s">
        <v>517</v>
      </c>
      <c r="H51" s="311"/>
      <c r="I51" s="319">
        <v>4688618</v>
      </c>
      <c r="J51" s="320">
        <v>20760</v>
      </c>
      <c r="K51" s="321">
        <v>-49.1</v>
      </c>
      <c r="L51" s="322">
        <v>36765</v>
      </c>
      <c r="M51" s="323">
        <v>-11.9</v>
      </c>
      <c r="N51" s="324">
        <v>-37.200000000000003</v>
      </c>
    </row>
    <row r="52" spans="1:14" x14ac:dyDescent="0.15">
      <c r="A52" s="248"/>
      <c r="B52" s="244"/>
      <c r="C52" s="244"/>
      <c r="D52" s="244"/>
      <c r="E52" s="244"/>
      <c r="F52" s="244"/>
      <c r="G52" s="325"/>
      <c r="H52" s="326" t="s">
        <v>518</v>
      </c>
      <c r="I52" s="327">
        <v>1819153</v>
      </c>
      <c r="J52" s="328">
        <v>8055</v>
      </c>
      <c r="K52" s="329">
        <v>-30</v>
      </c>
      <c r="L52" s="330">
        <v>20975</v>
      </c>
      <c r="M52" s="331">
        <v>-14.8</v>
      </c>
      <c r="N52" s="332">
        <v>-15.2</v>
      </c>
    </row>
    <row r="53" spans="1:14" x14ac:dyDescent="0.15">
      <c r="A53" s="248"/>
      <c r="B53" s="244"/>
      <c r="C53" s="244"/>
      <c r="D53" s="244"/>
      <c r="E53" s="244"/>
      <c r="F53" s="244"/>
      <c r="G53" s="310" t="s">
        <v>519</v>
      </c>
      <c r="H53" s="311"/>
      <c r="I53" s="319">
        <v>4759257</v>
      </c>
      <c r="J53" s="320">
        <v>20530</v>
      </c>
      <c r="K53" s="321">
        <v>-1.1000000000000001</v>
      </c>
      <c r="L53" s="322">
        <v>39052</v>
      </c>
      <c r="M53" s="323">
        <v>6.2</v>
      </c>
      <c r="N53" s="324">
        <v>-7.3</v>
      </c>
    </row>
    <row r="54" spans="1:14" x14ac:dyDescent="0.15">
      <c r="A54" s="248"/>
      <c r="B54" s="244"/>
      <c r="C54" s="244"/>
      <c r="D54" s="244"/>
      <c r="E54" s="244"/>
      <c r="F54" s="244"/>
      <c r="G54" s="325"/>
      <c r="H54" s="326" t="s">
        <v>518</v>
      </c>
      <c r="I54" s="327">
        <v>2105062</v>
      </c>
      <c r="J54" s="328">
        <v>9081</v>
      </c>
      <c r="K54" s="329">
        <v>12.7</v>
      </c>
      <c r="L54" s="330">
        <v>21186</v>
      </c>
      <c r="M54" s="331">
        <v>1</v>
      </c>
      <c r="N54" s="332">
        <v>11.7</v>
      </c>
    </row>
    <row r="55" spans="1:14" x14ac:dyDescent="0.15">
      <c r="A55" s="248"/>
      <c r="B55" s="244"/>
      <c r="C55" s="244"/>
      <c r="D55" s="244"/>
      <c r="E55" s="244"/>
      <c r="F55" s="244"/>
      <c r="G55" s="310" t="s">
        <v>520</v>
      </c>
      <c r="H55" s="311"/>
      <c r="I55" s="319">
        <v>6951076</v>
      </c>
      <c r="J55" s="320">
        <v>29831</v>
      </c>
      <c r="K55" s="321">
        <v>45.3</v>
      </c>
      <c r="L55" s="322">
        <v>41235</v>
      </c>
      <c r="M55" s="323">
        <v>5.6</v>
      </c>
      <c r="N55" s="324">
        <v>39.700000000000003</v>
      </c>
    </row>
    <row r="56" spans="1:14" x14ac:dyDescent="0.15">
      <c r="A56" s="248"/>
      <c r="B56" s="244"/>
      <c r="C56" s="244"/>
      <c r="D56" s="244"/>
      <c r="E56" s="244"/>
      <c r="F56" s="244"/>
      <c r="G56" s="325"/>
      <c r="H56" s="326" t="s">
        <v>518</v>
      </c>
      <c r="I56" s="327">
        <v>2666775</v>
      </c>
      <c r="J56" s="328">
        <v>11445</v>
      </c>
      <c r="K56" s="329">
        <v>26</v>
      </c>
      <c r="L56" s="330">
        <v>22086</v>
      </c>
      <c r="M56" s="331">
        <v>4.2</v>
      </c>
      <c r="N56" s="332">
        <v>21.8</v>
      </c>
    </row>
    <row r="57" spans="1:14" x14ac:dyDescent="0.15">
      <c r="A57" s="248"/>
      <c r="B57" s="244"/>
      <c r="C57" s="244"/>
      <c r="D57" s="244"/>
      <c r="E57" s="244"/>
      <c r="F57" s="244"/>
      <c r="G57" s="310" t="s">
        <v>521</v>
      </c>
      <c r="H57" s="311"/>
      <c r="I57" s="319">
        <v>14305324</v>
      </c>
      <c r="J57" s="320">
        <v>61242</v>
      </c>
      <c r="K57" s="321">
        <v>105.3</v>
      </c>
      <c r="L57" s="322">
        <v>41862</v>
      </c>
      <c r="M57" s="323">
        <v>1.5</v>
      </c>
      <c r="N57" s="324">
        <v>103.8</v>
      </c>
    </row>
    <row r="58" spans="1:14" x14ac:dyDescent="0.15">
      <c r="A58" s="248"/>
      <c r="B58" s="244"/>
      <c r="C58" s="244"/>
      <c r="D58" s="244"/>
      <c r="E58" s="244"/>
      <c r="F58" s="244"/>
      <c r="G58" s="325"/>
      <c r="H58" s="326" t="s">
        <v>518</v>
      </c>
      <c r="I58" s="327">
        <v>3704705</v>
      </c>
      <c r="J58" s="328">
        <v>15860</v>
      </c>
      <c r="K58" s="329">
        <v>38.6</v>
      </c>
      <c r="L58" s="330">
        <v>23710</v>
      </c>
      <c r="M58" s="331">
        <v>7.4</v>
      </c>
      <c r="N58" s="332">
        <v>31.2</v>
      </c>
    </row>
    <row r="59" spans="1:14" x14ac:dyDescent="0.15">
      <c r="A59" s="248"/>
      <c r="B59" s="244"/>
      <c r="C59" s="244"/>
      <c r="D59" s="244"/>
      <c r="E59" s="244"/>
      <c r="F59" s="244"/>
      <c r="G59" s="310" t="s">
        <v>522</v>
      </c>
      <c r="H59" s="311"/>
      <c r="I59" s="319">
        <v>14203231</v>
      </c>
      <c r="J59" s="320">
        <v>60535</v>
      </c>
      <c r="K59" s="321">
        <v>-1.2</v>
      </c>
      <c r="L59" s="322">
        <v>43554</v>
      </c>
      <c r="M59" s="323">
        <v>4</v>
      </c>
      <c r="N59" s="324">
        <v>-5.2</v>
      </c>
    </row>
    <row r="60" spans="1:14" x14ac:dyDescent="0.15">
      <c r="A60" s="248"/>
      <c r="B60" s="244"/>
      <c r="C60" s="244"/>
      <c r="D60" s="244"/>
      <c r="E60" s="244"/>
      <c r="F60" s="244"/>
      <c r="G60" s="325"/>
      <c r="H60" s="326" t="s">
        <v>518</v>
      </c>
      <c r="I60" s="333">
        <v>7538199</v>
      </c>
      <c r="J60" s="328">
        <v>32128</v>
      </c>
      <c r="K60" s="329">
        <v>102.6</v>
      </c>
      <c r="L60" s="330">
        <v>24811</v>
      </c>
      <c r="M60" s="331">
        <v>4.5999999999999996</v>
      </c>
      <c r="N60" s="332">
        <v>98</v>
      </c>
    </row>
    <row r="61" spans="1:14" x14ac:dyDescent="0.15">
      <c r="A61" s="248"/>
      <c r="B61" s="244"/>
      <c r="C61" s="244"/>
      <c r="D61" s="244"/>
      <c r="E61" s="244"/>
      <c r="F61" s="244"/>
      <c r="G61" s="310" t="s">
        <v>523</v>
      </c>
      <c r="H61" s="334"/>
      <c r="I61" s="335">
        <v>8981501</v>
      </c>
      <c r="J61" s="336">
        <v>38580</v>
      </c>
      <c r="K61" s="337">
        <v>19.8</v>
      </c>
      <c r="L61" s="338">
        <v>40494</v>
      </c>
      <c r="M61" s="339">
        <v>1.1000000000000001</v>
      </c>
      <c r="N61" s="324">
        <v>18.7</v>
      </c>
    </row>
    <row r="62" spans="1:14" x14ac:dyDescent="0.15">
      <c r="A62" s="248"/>
      <c r="B62" s="244"/>
      <c r="C62" s="244"/>
      <c r="D62" s="244"/>
      <c r="E62" s="244"/>
      <c r="F62" s="244"/>
      <c r="G62" s="325"/>
      <c r="H62" s="326" t="s">
        <v>518</v>
      </c>
      <c r="I62" s="327">
        <v>3566779</v>
      </c>
      <c r="J62" s="328">
        <v>15314</v>
      </c>
      <c r="K62" s="329">
        <v>30</v>
      </c>
      <c r="L62" s="330">
        <v>22554</v>
      </c>
      <c r="M62" s="331">
        <v>0.5</v>
      </c>
      <c r="N62" s="332">
        <v>29.5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69" t="s">
        <v>3</v>
      </c>
      <c r="D47" s="1169"/>
      <c r="E47" s="1170"/>
      <c r="F47" s="11">
        <v>13.14</v>
      </c>
      <c r="G47" s="12">
        <v>14.78</v>
      </c>
      <c r="H47" s="12">
        <v>16.79</v>
      </c>
      <c r="I47" s="12">
        <v>14.73</v>
      </c>
      <c r="J47" s="13">
        <v>14.6</v>
      </c>
    </row>
    <row r="48" spans="2:10" ht="57.75" customHeight="1" x14ac:dyDescent="0.15">
      <c r="B48" s="14"/>
      <c r="C48" s="1171" t="s">
        <v>4</v>
      </c>
      <c r="D48" s="1171"/>
      <c r="E48" s="1172"/>
      <c r="F48" s="15">
        <v>6.85</v>
      </c>
      <c r="G48" s="16">
        <v>5.24</v>
      </c>
      <c r="H48" s="16">
        <v>5.24</v>
      </c>
      <c r="I48" s="16">
        <v>8.07</v>
      </c>
      <c r="J48" s="17">
        <v>7.26</v>
      </c>
    </row>
    <row r="49" spans="2:10" ht="57.75" customHeight="1" thickBot="1" x14ac:dyDescent="0.2">
      <c r="B49" s="18"/>
      <c r="C49" s="1173" t="s">
        <v>5</v>
      </c>
      <c r="D49" s="1173"/>
      <c r="E49" s="1174"/>
      <c r="F49" s="19" t="s">
        <v>530</v>
      </c>
      <c r="G49" s="20" t="s">
        <v>531</v>
      </c>
      <c r="H49" s="20">
        <v>0.09</v>
      </c>
      <c r="I49" s="20" t="s">
        <v>532</v>
      </c>
      <c r="J49" s="21" t="s">
        <v>533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市町村課</cp:lastModifiedBy>
  <cp:lastPrinted>2017-04-20T06:09:48Z</cp:lastPrinted>
  <dcterms:created xsi:type="dcterms:W3CDTF">2017-02-15T18:03:25Z</dcterms:created>
  <dcterms:modified xsi:type="dcterms:W3CDTF">2017-05-16T07:01:58Z</dcterms:modified>
  <cp:category/>
</cp:coreProperties>
</file>