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74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CR102" i="11" l="1"/>
  <c r="AP23" i="11"/>
  <c r="AA23" i="11"/>
  <c r="AF88" i="11"/>
  <c r="AA32" i="11"/>
  <c r="AA30" i="11" l="1"/>
  <c r="AA29" i="11"/>
  <c r="BG35" i="9" l="1"/>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BW35" i="9"/>
  <c r="BW34" i="9"/>
  <c r="C34" i="9"/>
  <c r="CO34" i="9" l="1"/>
  <c r="CO35"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AM35" i="9" l="1"/>
  <c r="BE34" i="9"/>
  <c r="BE35" i="9" s="1"/>
</calcChain>
</file>

<file path=xl/sharedStrings.xml><?xml version="1.0" encoding="utf-8"?>
<sst xmlns="http://schemas.openxmlformats.org/spreadsheetml/2006/main" count="1031" uniqueCount="569">
  <si>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</si>
  <si>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</si>
  <si>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</si>
  <si>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</si>
  <si>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</si>
  <si>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</si>
  <si>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</si>
  <si>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</si>
  <si>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</si>
  <si>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</si>
  <si>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</si>
  <si>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</si>
  <si>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</si>
  <si>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</si>
  <si>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</si>
  <si>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</si>
  <si>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</si>
  <si>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</si>
  <si>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</si>
  <si>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</si>
  <si>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</si>
  <si>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</si>
  <si>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</si>
  <si>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</si>
  <si>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</si>
  <si>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</si>
  <si>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</si>
  <si>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</si>
  <si>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</si>
  <si>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</si>
  <si>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</si>
  <si>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</si>
  <si>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</si>
  <si>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</si>
  <si>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</si>
  <si>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</si>
  <si>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</si>
  <si>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</si>
  <si>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</si>
  <si>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</si>
  <si>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</si>
  <si>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</si>
  <si>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</si>
  <si>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</si>
  <si>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</si>
  <si>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</si>
  <si>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</si>
  <si>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</si>
  <si>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</si>
  <si>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</si>
  <si>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</si>
  <si>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</si>
  <si>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</si>
  <si>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</si>
  <si>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</si>
  <si>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</si>
  <si>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</si>
  <si>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</si>
  <si>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</si>
  <si>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</si>
  <si>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</si>
  <si>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</si>
  <si>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</si>
  <si>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</si>
  <si>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</si>
  <si>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</si>
  <si>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</si>
  <si>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</si>
  <si>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</si>
  <si>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</si>
  <si>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</si>
  <si>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</si>
  <si>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</si>
  <si>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</si>
  <si>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</si>
  <si>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</si>
  <si>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</si>
  <si>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</si>
  <si>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</si>
  <si>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</si>
  <si>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</si>
  <si>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三浦市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</si>
  <si>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</si>
  <si>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</si>
  <si>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</si>
  <si>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</si>
  <si>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</si>
  <si>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</si>
  <si>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</si>
  <si>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</si>
  <si>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</si>
  <si>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</si>
  <si>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</si>
  <si>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</si>
  <si>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</si>
  <si>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</si>
  <si>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</si>
  <si>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</si>
  <si>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</si>
  <si>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</si>
  <si>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</si>
  <si>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</si>
  <si>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</si>
  <si>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</si>
  <si>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</si>
  <si>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</si>
  <si>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</si>
  <si>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</si>
  <si>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</si>
  <si>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</si>
  <si>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</si>
  <si>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</si>
  <si>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</si>
  <si>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</si>
  <si>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</si>
  <si>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</si>
  <si>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</si>
  <si>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</si>
  <si>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</si>
  <si>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</si>
  <si>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</si>
  <si>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</si>
  <si>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</si>
  <si>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</si>
  <si>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</si>
  <si>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</si>
  <si>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</si>
  <si>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</si>
  <si>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</si>
  <si>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</si>
  <si>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</si>
  <si>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</si>
  <si>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</si>
  <si>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</si>
  <si>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</si>
  <si>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</si>
  <si>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</si>
  <si>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</si>
  <si>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</si>
  <si>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</si>
  <si>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</si>
  <si>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</si>
  <si>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</si>
  <si>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</si>
  <si>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</si>
  <si>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</si>
  <si>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</si>
  <si>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</si>
  <si>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</si>
  <si>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</si>
  <si>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</si>
  <si>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</si>
  <si>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</si>
  <si>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</si>
  <si>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</si>
  <si>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</si>
  <si>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</si>
  <si>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</si>
  <si>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</si>
  <si>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</si>
  <si>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</si>
  <si>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</si>
  <si>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</si>
  <si>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</si>
  <si>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</si>
  <si>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</si>
  <si>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</si>
  <si>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</si>
  <si>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</si>
  <si>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</si>
  <si>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</si>
  <si>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</si>
  <si>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</si>
  <si>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</si>
  <si>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</si>
  <si>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</si>
  <si>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</si>
  <si>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</si>
  <si>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</si>
  <si>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</si>
  <si>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</si>
  <si>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</si>
  <si>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</si>
  <si>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</si>
  <si>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</si>
  <si>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</si>
  <si>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</si>
  <si>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</si>
  <si>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</si>
  <si>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</si>
  <si>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</si>
  <si>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</si>
  <si>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</si>
  <si>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神奈川県三浦市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</si>
  <si>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</si>
  <si>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</si>
  <si>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</si>
  <si>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</si>
  <si>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</si>
  <si>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</si>
  <si>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</si>
  <si>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</si>
  <si>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</si>
  <si>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</si>
  <si>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</si>
  <si>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</si>
  <si>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</si>
  <si>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</si>
  <si>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</si>
  <si>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</si>
  <si>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</si>
  <si>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</si>
  <si>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</si>
  <si>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</si>
  <si>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</si>
  <si>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</si>
  <si>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</si>
  <si>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</si>
  <si>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</si>
  <si>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</si>
  <si>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</si>
  <si>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</si>
  <si>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</si>
  <si>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</si>
  <si>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</si>
  <si>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</si>
  <si>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</si>
  <si>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</si>
  <si>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</si>
  <si>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</si>
  <si>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</si>
  <si>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</si>
  <si>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</si>
  <si>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</si>
  <si>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</si>
  <si>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</si>
  <si>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</si>
  <si>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</si>
  <si>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</si>
  <si>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</si>
  <si>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</si>
  <si>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</si>
  <si>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</si>
  <si>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</si>
  <si>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</si>
  <si>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</si>
  <si>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</si>
  <si>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</si>
  <si>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</si>
  <si>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</si>
  <si>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</si>
  <si>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</si>
  <si>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</si>
  <si>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</si>
  <si>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</si>
  <si>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</si>
  <si>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</si>
  <si>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</si>
  <si>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</si>
  <si>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</si>
  <si>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</si>
  <si>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</si>
  <si>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</si>
  <si>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</si>
  <si>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</si>
  <si>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</si>
  <si>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</si>
  <si>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</si>
  <si>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</si>
  <si>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</si>
  <si>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</si>
  <si>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</si>
  <si>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</si>
  <si>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</si>
  <si>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</si>
  <si>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</si>
  <si>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</si>
  <si>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</si>
  <si>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</si>
  <si>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</si>
  <si>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</si>
  <si>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</si>
  <si>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</si>
  <si>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</si>
  <si>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</si>
  <si>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</si>
  <si>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</si>
  <si>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</si>
  <si>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</si>
  <si>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</si>
  <si>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</si>
  <si>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</si>
  <si>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</si>
  <si>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</si>
  <si>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</si>
  <si>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</si>
  <si>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</si>
  <si>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</si>
  <si>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</si>
  <si>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</si>
  <si>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</si>
  <si>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</si>
  <si>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</si>
  <si>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</si>
  <si>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</si>
  <si>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</si>
  <si>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</si>
  <si>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</si>
  <si>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</si>
  <si>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</si>
  <si>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</si>
  <si>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</si>
  <si>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</si>
  <si>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</si>
  <si>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</si>
  <si>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市場</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</si>
  <si>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</si>
  <si>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</si>
  <si>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</si>
  <si>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</si>
  <si>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</si>
  <si>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</si>
  <si>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</si>
  <si>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</si>
  <si>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</si>
  <si>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</si>
  <si>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</si>
  <si>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</si>
  <si>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</si>
  <si>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</si>
  <si>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</si>
  <si>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</si>
  <si>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</si>
  <si>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</si>
  <si>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</si>
  <si>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</si>
  <si>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</si>
  <si>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</si>
  <si>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</si>
  <si>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</si>
  <si>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</si>
  <si>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神奈川県三浦市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</si>
  <si>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</si>
  <si>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</si>
  <si>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</si>
  <si>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</si>
  <si>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</si>
  <si>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</si>
  <si>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</si>
  <si>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</si>
  <si>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</si>
  <si>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</si>
  <si>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</si>
  <si>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</si>
  <si>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</si>
  <si>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</si>
  <si>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</si>
  <si>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</si>
  <si>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</si>
  <si>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</si>
  <si>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</si>
  <si>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</si>
  <si>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第三セクター等改革推進債償還事業特別会計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</si>
  <si>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</si>
  <si>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</si>
  <si>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</si>
  <si>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</si>
  <si>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</si>
  <si>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</si>
  <si>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</si>
  <si>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</si>
  <si>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</si>
  <si>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</si>
  <si>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</si>
  <si>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</si>
  <si>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</si>
  <si>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</si>
  <si>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</si>
  <si>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</si>
  <si>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</si>
  <si>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</si>
  <si>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</si>
  <si>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市場事業特別会計</t>
    <phoneticPr fontId="5"/>
  </si>
  <si>
    <t>-</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</si>
  <si>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</si>
  <si>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</si>
  <si>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</si>
  <si>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</si>
  <si>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</si>
  <si>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</si>
  <si>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</si>
  <si>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</si>
  <si>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</si>
  <si>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</si>
  <si>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</si>
  <si>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</si>
  <si>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</si>
  <si>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</si>
  <si>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</si>
  <si>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</si>
  <si>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</si>
  <si>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</si>
  <si>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</si>
  <si>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</si>
  <si>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</si>
  <si>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</si>
  <si>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</si>
  <si>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</si>
  <si>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</si>
  <si>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</si>
  <si>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</si>
  <si>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</si>
  <si>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</si>
  <si>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</si>
  <si>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</si>
  <si>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</si>
  <si>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</si>
  <si>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</si>
  <si>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</si>
  <si>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</si>
  <si>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</si>
  <si>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</si>
  <si>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</si>
  <si>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</si>
  <si>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</si>
  <si>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</si>
  <si>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</si>
  <si>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</si>
  <si>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</si>
  <si>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</si>
  <si>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</si>
  <si>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</si>
  <si>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</si>
  <si>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</si>
  <si>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</si>
  <si>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</si>
  <si>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</si>
  <si>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</si>
  <si>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</si>
  <si>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</si>
  <si>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</si>
  <si>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</si>
  <si>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(Ｆ)</t>
    <phoneticPr fontId="5"/>
  </si>
  <si>
    <t>市場事業特別会計</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</si>
  <si>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</si>
  <si>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</si>
  <si>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</si>
  <si>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</si>
  <si>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</si>
  <si>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</si>
  <si>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</si>
  <si>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</si>
  <si>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</si>
  <si>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</si>
  <si>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</si>
  <si>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</si>
  <si>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</si>
  <si>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</si>
  <si>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</si>
  <si>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</si>
  <si>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</si>
  <si>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</si>
  <si>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</si>
  <si>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</si>
  <si>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</si>
  <si>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</si>
  <si>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</si>
  <si>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</si>
  <si>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</si>
  <si>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</si>
  <si>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</si>
  <si>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</si>
  <si>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</si>
  <si>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</si>
  <si>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</si>
  <si>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</si>
  <si>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</si>
  <si>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</si>
  <si>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</si>
  <si>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</si>
  <si>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</si>
  <si>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</si>
  <si>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</si>
  <si>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</si>
  <si>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</si>
  <si>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</si>
  <si>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</si>
  <si>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</si>
  <si>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</si>
  <si>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</si>
  <si>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</si>
  <si>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</si>
  <si>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</si>
  <si>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</si>
  <si>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</si>
  <si>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</si>
  <si>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</si>
  <si>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</si>
  <si>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</si>
  <si>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</si>
  <si>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</si>
  <si>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</si>
  <si>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</si>
  <si>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</si>
  <si>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</si>
  <si>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</si>
  <si>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</si>
  <si>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</si>
  <si>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</si>
  <si>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</si>
  <si>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</si>
  <si>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</si>
  <si>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</si>
  <si>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</si>
  <si>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</si>
  <si>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</si>
  <si>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</si>
  <si>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</si>
  <si>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</si>
  <si>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</si>
  <si>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</si>
  <si>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</si>
  <si>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</si>
  <si>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</si>
  <si>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</si>
  <si>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</si>
  <si>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</si>
  <si>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2.26</t>
  </si>
  <si>
    <t>▲ 1.72</t>
  </si>
  <si>
    <t>▲ 0.29</t>
  </si>
  <si>
    <t>病院事業会計</t>
  </si>
  <si>
    <t>一般会計</t>
  </si>
  <si>
    <t>水道事業会計</t>
  </si>
  <si>
    <t>介護保険事業特別会計</t>
  </si>
  <si>
    <t>後期高齢者医療事業特別会計</t>
  </si>
  <si>
    <t>国民健康保険事業特別会計</t>
  </si>
  <si>
    <t>第三セクター等改革推進債償還事業特別会計</t>
  </si>
  <si>
    <t>市場事業特別会計</t>
  </si>
  <si>
    <t>その他会計（赤字）</t>
  </si>
  <si>
    <t>その他会計（黒字）</t>
  </si>
  <si>
    <t>（財）かながわ海岸美化財団</t>
    <rPh sb="1" eb="2">
      <t>ザイ</t>
    </rPh>
    <rPh sb="7" eb="9">
      <t>カイガン</t>
    </rPh>
    <rPh sb="9" eb="11">
      <t>ビカ</t>
    </rPh>
    <rPh sb="11" eb="13">
      <t>ザイダン</t>
    </rPh>
    <phoneticPr fontId="2"/>
  </si>
  <si>
    <t>㈱三浦海業公社</t>
    <rPh sb="1" eb="3">
      <t>ミウラ</t>
    </rPh>
    <rPh sb="3" eb="4">
      <t>ウミ</t>
    </rPh>
    <rPh sb="4" eb="5">
      <t>ギョウ</t>
    </rPh>
    <rPh sb="5" eb="7">
      <t>コウシャ</t>
    </rPh>
    <phoneticPr fontId="2"/>
  </si>
  <si>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</si>
  <si>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</si>
  <si>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</si>
  <si>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</si>
  <si>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</si>
  <si>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</si>
  <si>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</si>
  <si>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</si>
  <si>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</si>
  <si>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</si>
  <si>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</si>
  <si>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</si>
  <si>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</si>
  <si>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</si>
  <si>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</si>
  <si>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</si>
  <si>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</si>
  <si>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</si>
  <si>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</si>
  <si>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</si>
  <si>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</si>
  <si>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</si>
  <si>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</si>
  <si>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</si>
  <si>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三浦市における将来負担比率及び実質公債費比率については、ともに類似団体内平均値と比べて高止まりしている状況にあります。
将来負担比率の直近の比率は、前年度の比率を6.3ポイント下回ったものの、依然として高い状態にあります。この主な要因は、平成22年度に借り入れた「第三セクター等改革推進債」の残高が、平成27年度末現在で約88億円と非常に多額であることが影響しています。また、実質公債費比率についても「第三セクター等改革推進債」の元利償還金の本格償還により高い比率となっています。平成27年度の比率は、前年度の比率（19.2%）を0.2ポイント下回ったものの、依然として18％以上であることから、引き続き地方債許可団体にあります。このため、公債費負担適正化計画に基づき、実質的な公債費負担の適正な管理を行っている状況にあります。
</t>
    <rPh sb="1" eb="4">
      <t>ミウラシ</t>
    </rPh>
    <rPh sb="8" eb="10">
      <t>ショウライ</t>
    </rPh>
    <rPh sb="10" eb="12">
      <t>フタン</t>
    </rPh>
    <rPh sb="12" eb="14">
      <t>ヒリツ</t>
    </rPh>
    <rPh sb="14" eb="15">
      <t>オヨ</t>
    </rPh>
    <rPh sb="16" eb="17">
      <t>ジツ</t>
    </rPh>
    <rPh sb="17" eb="18">
      <t>シツ</t>
    </rPh>
    <rPh sb="18" eb="21">
      <t>コウサイヒ</t>
    </rPh>
    <rPh sb="21" eb="23">
      <t>ヒリツ</t>
    </rPh>
    <rPh sb="32" eb="34">
      <t>ルイジ</t>
    </rPh>
    <rPh sb="34" eb="36">
      <t>ダンタイ</t>
    </rPh>
    <rPh sb="36" eb="37">
      <t>ナイ</t>
    </rPh>
    <rPh sb="37" eb="40">
      <t>ヘイキンチ</t>
    </rPh>
    <rPh sb="41" eb="42">
      <t>クラ</t>
    </rPh>
    <rPh sb="44" eb="46">
      <t>タカド</t>
    </rPh>
    <rPh sb="52" eb="54">
      <t>ジョウキョウ</t>
    </rPh>
    <rPh sb="61" eb="63">
      <t>ショウライ</t>
    </rPh>
    <rPh sb="63" eb="65">
      <t>フタン</t>
    </rPh>
    <rPh sb="65" eb="67">
      <t>ヒリツ</t>
    </rPh>
    <rPh sb="68" eb="70">
      <t>チョッキン</t>
    </rPh>
    <rPh sb="71" eb="73">
      <t>ヒリツ</t>
    </rPh>
    <rPh sb="75" eb="78">
      <t>ゼンネンド</t>
    </rPh>
    <rPh sb="79" eb="81">
      <t>ヒリツ</t>
    </rPh>
    <rPh sb="89" eb="91">
      <t>シタマワ</t>
    </rPh>
    <rPh sb="97" eb="99">
      <t>イゼン</t>
    </rPh>
    <rPh sb="102" eb="103">
      <t>タカ</t>
    </rPh>
    <rPh sb="104" eb="106">
      <t>ジョウタイ</t>
    </rPh>
    <rPh sb="114" eb="115">
      <t>オモ</t>
    </rPh>
    <rPh sb="116" eb="118">
      <t>ヨウイン</t>
    </rPh>
    <rPh sb="120" eb="122">
      <t>ヘイセイ</t>
    </rPh>
    <rPh sb="124" eb="126">
      <t>ネンド</t>
    </rPh>
    <rPh sb="127" eb="128">
      <t>カ</t>
    </rPh>
    <rPh sb="129" eb="130">
      <t>イ</t>
    </rPh>
    <rPh sb="133" eb="134">
      <t>ダイ</t>
    </rPh>
    <rPh sb="134" eb="135">
      <t>サン</t>
    </rPh>
    <rPh sb="139" eb="140">
      <t>トウ</t>
    </rPh>
    <rPh sb="140" eb="142">
      <t>カイカク</t>
    </rPh>
    <rPh sb="142" eb="144">
      <t>スイシン</t>
    </rPh>
    <rPh sb="144" eb="145">
      <t>サイ</t>
    </rPh>
    <rPh sb="147" eb="149">
      <t>ザンダカ</t>
    </rPh>
    <rPh sb="151" eb="153">
      <t>ヘイセイ</t>
    </rPh>
    <rPh sb="155" eb="157">
      <t>ネンド</t>
    </rPh>
    <rPh sb="157" eb="158">
      <t>マツ</t>
    </rPh>
    <rPh sb="158" eb="160">
      <t>ゲンザイ</t>
    </rPh>
    <rPh sb="161" eb="162">
      <t>ヤク</t>
    </rPh>
    <rPh sb="164" eb="166">
      <t>オクエン</t>
    </rPh>
    <rPh sb="167" eb="169">
      <t>ヒジョウ</t>
    </rPh>
    <rPh sb="170" eb="172">
      <t>タガク</t>
    </rPh>
    <rPh sb="178" eb="180">
      <t>エイキョウ</t>
    </rPh>
    <rPh sb="189" eb="191">
      <t>ジッシツ</t>
    </rPh>
    <rPh sb="191" eb="194">
      <t>コウサイヒ</t>
    </rPh>
    <rPh sb="194" eb="196">
      <t>ヒリツ</t>
    </rPh>
    <rPh sb="202" eb="203">
      <t>ダイ</t>
    </rPh>
    <rPh sb="203" eb="204">
      <t>サン</t>
    </rPh>
    <rPh sb="208" eb="209">
      <t>トウ</t>
    </rPh>
    <rPh sb="209" eb="211">
      <t>カイカク</t>
    </rPh>
    <rPh sb="211" eb="213">
      <t>スイシン</t>
    </rPh>
    <rPh sb="213" eb="214">
      <t>サイ</t>
    </rPh>
    <rPh sb="216" eb="218">
      <t>ガンリ</t>
    </rPh>
    <rPh sb="218" eb="220">
      <t>ショウカン</t>
    </rPh>
    <rPh sb="220" eb="221">
      <t>キン</t>
    </rPh>
    <rPh sb="222" eb="224">
      <t>ホンカク</t>
    </rPh>
    <rPh sb="224" eb="226">
      <t>ショウカン</t>
    </rPh>
    <rPh sb="229" eb="230">
      <t>タカ</t>
    </rPh>
    <rPh sb="231" eb="233">
      <t>ヒリツ</t>
    </rPh>
    <rPh sb="241" eb="243">
      <t>ヘイセイ</t>
    </rPh>
    <rPh sb="245" eb="247">
      <t>ネンド</t>
    </rPh>
    <rPh sb="248" eb="250">
      <t>ヒリツ</t>
    </rPh>
    <rPh sb="252" eb="255">
      <t>ゼンネンド</t>
    </rPh>
    <rPh sb="256" eb="258">
      <t>ヒリツ</t>
    </rPh>
    <rPh sb="273" eb="275">
      <t>シタマワ</t>
    </rPh>
    <rPh sb="281" eb="283">
      <t>イゼン</t>
    </rPh>
    <rPh sb="289" eb="291">
      <t>イジョウ</t>
    </rPh>
    <rPh sb="299" eb="300">
      <t>ヒ</t>
    </rPh>
    <rPh sb="301" eb="302">
      <t>ツヅ</t>
    </rPh>
    <rPh sb="303" eb="305">
      <t>チホウ</t>
    </rPh>
    <rPh sb="305" eb="306">
      <t>サイ</t>
    </rPh>
    <rPh sb="306" eb="308">
      <t>キョカ</t>
    </rPh>
    <rPh sb="308" eb="310">
      <t>ダンタイ</t>
    </rPh>
    <rPh sb="321" eb="324">
      <t>コウサイヒ</t>
    </rPh>
    <rPh sb="324" eb="326">
      <t>フタン</t>
    </rPh>
    <rPh sb="326" eb="329">
      <t>テキセイカ</t>
    </rPh>
    <rPh sb="329" eb="331">
      <t>ケイカク</t>
    </rPh>
    <rPh sb="332" eb="333">
      <t>モト</t>
    </rPh>
    <rPh sb="336" eb="339">
      <t>ジッシツテキ</t>
    </rPh>
    <rPh sb="340" eb="343">
      <t>コウサイヒ</t>
    </rPh>
    <rPh sb="343" eb="345">
      <t>フタン</t>
    </rPh>
    <rPh sb="357" eb="359">
      <t>ジョウキョウ</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</si>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</sst>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extLst xmlns:c16r2="http://schemas.microsoft.com/office/drawing/2015/06/chart">
            <c:ext xmlns:c16="http://schemas.microsoft.com/office/drawing/2014/chart" uri="{C3380CC4-5D6E-409C-BE32-E72D297353CC}">
              <c16:uniqueId val="{00000000-8DEE-453E-88B0-418849BF47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13848</c:v>
                </c:pt>
                <c:pt idx="1">
                  <c:v>17956</c:v>
                </c:pt>
                <c:pt idx="2">
                  <c:v>16044</c:v>
                </c:pt>
                <c:pt idx="3">
                  <c:v>17588</c:v>
                </c:pt>
                <c:pt idx="4">
                  <c:v>22821</c:v>
                </c:pt>
              </c:numCache>
            </c:numRef>
          </c:val>
          <c:smooth val="0"/>
          <c:extLst xmlns:c16r2="http://schemas.microsoft.com/office/drawing/2015/06/chart">
            <c:ext xmlns:c16="http://schemas.microsoft.com/office/drawing/2014/chart" uri="{C3380CC4-5D6E-409C-BE32-E72D297353CC}">
              <c16:uniqueId val="{00000001-8DEE-453E-88B0-418849BF475C}"/>
            </c:ext>
          </c:extLst>
        </c:ser>
        <c:dLbls>
          <c:showLegendKey val="0"/>
          <c:showVal val="0"/>
          <c:showCatName val="0"/>
          <c:showSerName val="0"/>
          <c:showPercent val="0"/>
          <c:showBubbleSize val="0"/>
        </c:dLbls>
        <c:marker val="1"/>
        <c:smooth val="0"/>
        <c:axId val="494856768"/>
        <c:axId val="491658152"/>
      </c:lineChart>
      <c:catAx>
        <c:axId val="4948567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1658152"/>
        <c:crosses val="autoZero"/>
        <c:auto val="1"/>
        <c:lblAlgn val="ctr"/>
        <c:lblOffset val="100"/>
        <c:tickLblSkip val="1"/>
        <c:tickMarkSkip val="1"/>
        <c:noMultiLvlLbl val="0"/>
      </c:catAx>
      <c:valAx>
        <c:axId val="4916581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856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0.46</c:v>
                </c:pt>
                <c:pt idx="1">
                  <c:v>0.83</c:v>
                </c:pt>
                <c:pt idx="2">
                  <c:v>0.91</c:v>
                </c:pt>
                <c:pt idx="3">
                  <c:v>0.75</c:v>
                </c:pt>
                <c:pt idx="4">
                  <c:v>3.95</c:v>
                </c:pt>
              </c:numCache>
            </c:numRef>
          </c:val>
          <c:extLst xmlns:c16r2="http://schemas.microsoft.com/office/drawing/2015/06/chart">
            <c:ext xmlns:c16="http://schemas.microsoft.com/office/drawing/2014/chart" uri="{C3380CC4-5D6E-409C-BE32-E72D297353CC}">
              <c16:uniqueId val="{00000000-BA97-481B-B8DD-737253822E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2.76</c:v>
                </c:pt>
                <c:pt idx="1">
                  <c:v>0.86</c:v>
                </c:pt>
                <c:pt idx="2">
                  <c:v>2.91</c:v>
                </c:pt>
                <c:pt idx="3">
                  <c:v>3.23</c:v>
                </c:pt>
                <c:pt idx="4">
                  <c:v>2.29</c:v>
                </c:pt>
              </c:numCache>
            </c:numRef>
          </c:val>
          <c:extLst xmlns:c16r2="http://schemas.microsoft.com/office/drawing/2015/06/chart">
            <c:ext xmlns:c16="http://schemas.microsoft.com/office/drawing/2014/chart" uri="{C3380CC4-5D6E-409C-BE32-E72D297353CC}">
              <c16:uniqueId val="{00000001-BA97-481B-B8DD-737253822E6D}"/>
            </c:ext>
          </c:extLst>
        </c:ser>
        <c:dLbls>
          <c:showLegendKey val="0"/>
          <c:showVal val="0"/>
          <c:showCatName val="0"/>
          <c:showSerName val="0"/>
          <c:showPercent val="0"/>
          <c:showBubbleSize val="0"/>
        </c:dLbls>
        <c:gapWidth val="250"/>
        <c:overlap val="100"/>
        <c:axId val="503499768"/>
        <c:axId val="493576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-2.2599999999999998</c:v>
                </c:pt>
                <c:pt idx="1">
                  <c:v>-1.72</c:v>
                </c:pt>
                <c:pt idx="2">
                  <c:v>1.73</c:v>
                </c:pt>
                <c:pt idx="3">
                  <c:v>-0.28999999999999998</c:v>
                </c:pt>
                <c:pt idx="4">
                  <c:v>1.93</c:v>
                </c:pt>
              </c:numCache>
            </c:numRef>
          </c:val>
          <c:smooth val="0"/>
          <c:extLst xmlns:c16r2="http://schemas.microsoft.com/office/drawing/2015/06/chart">
            <c:ext xmlns:c16="http://schemas.microsoft.com/office/drawing/2014/chart" uri="{C3380CC4-5D6E-409C-BE32-E72D297353CC}">
              <c16:uniqueId val="{00000002-BA97-481B-B8DD-737253822E6D}"/>
            </c:ext>
          </c:extLst>
        </c:ser>
        <c:dLbls>
          <c:showLegendKey val="0"/>
          <c:showVal val="0"/>
          <c:showCatName val="0"/>
          <c:showSerName val="0"/>
          <c:showPercent val="0"/>
          <c:showBubbleSize val="0"/>
        </c:dLbls>
        <c:marker val="1"/>
        <c:smooth val="0"/>
        <c:axId val="503499768"/>
        <c:axId val="493576488"/>
      </c:lineChart>
      <c:catAx>
        <c:axId val="503499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3576488"/>
        <c:crosses val="autoZero"/>
        <c:auto val="1"/>
        <c:lblAlgn val="ctr"/>
        <c:lblOffset val="100"/>
        <c:tickLblSkip val="1"/>
        <c:tickMarkSkip val="1"/>
        <c:noMultiLvlLbl val="0"/>
      </c:catAx>
      <c:valAx>
        <c:axId val="493576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499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BA28-4A85-A90E-E3566173D5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A28-4A85-A90E-E3566173D51B}"/>
            </c:ext>
          </c:extLst>
        </c:ser>
        <c:ser>
          <c:idx val="2"/>
          <c:order val="2"/>
          <c:tx>
            <c:strRef>
              <c:f>データシート!$A$29</c:f>
              <c:strCache>
                <c:ptCount val="1"/>
                <c:pt idx="0">
                  <c:v>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2-BA28-4A85-A90E-E3566173D51B}"/>
            </c:ext>
          </c:extLst>
        </c:ser>
        <c:ser>
          <c:idx val="3"/>
          <c:order val="3"/>
          <c:tx>
            <c:strRef>
              <c:f>データシート!$A$30</c:f>
              <c:strCache>
                <c:ptCount val="1"/>
                <c:pt idx="0">
                  <c:v>第三セクター等改革推進債償還事業特別会計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A28-4A85-A90E-E3566173D51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0.36</c:v>
                </c:pt>
                <c:pt idx="2">
                  <c:v>#N/A</c:v>
                </c:pt>
                <c:pt idx="3">
                  <c:v>0.69</c:v>
                </c:pt>
                <c:pt idx="4">
                  <c:v>#N/A</c:v>
                </c:pt>
                <c:pt idx="5">
                  <c:v>0.03</c:v>
                </c:pt>
                <c:pt idx="6">
                  <c:v>#N/A</c:v>
                </c:pt>
                <c:pt idx="7">
                  <c:v>0.41</c:v>
                </c:pt>
                <c:pt idx="8">
                  <c:v>#N/A</c:v>
                </c:pt>
                <c:pt idx="9">
                  <c:v>0.02</c:v>
                </c:pt>
              </c:numCache>
            </c:numRef>
          </c:val>
          <c:extLst xmlns:c16r2="http://schemas.microsoft.com/office/drawing/2015/06/chart">
            <c:ext xmlns:c16="http://schemas.microsoft.com/office/drawing/2014/chart" uri="{C3380CC4-5D6E-409C-BE32-E72D297353CC}">
              <c16:uniqueId val="{00000004-BA28-4A85-A90E-E3566173D51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0.27</c:v>
                </c:pt>
                <c:pt idx="2">
                  <c:v>#N/A</c:v>
                </c:pt>
                <c:pt idx="3">
                  <c:v>0.32</c:v>
                </c:pt>
                <c:pt idx="4">
                  <c:v>#N/A</c:v>
                </c:pt>
                <c:pt idx="5">
                  <c:v>0.31</c:v>
                </c:pt>
                <c:pt idx="6">
                  <c:v>#N/A</c:v>
                </c:pt>
                <c:pt idx="7">
                  <c:v>0.33</c:v>
                </c:pt>
                <c:pt idx="8">
                  <c:v>#N/A</c:v>
                </c:pt>
                <c:pt idx="9">
                  <c:v>0.32</c:v>
                </c:pt>
              </c:numCache>
            </c:numRef>
          </c:val>
          <c:extLst xmlns:c16r2="http://schemas.microsoft.com/office/drawing/2015/06/chart">
            <c:ext xmlns:c16="http://schemas.microsoft.com/office/drawing/2014/chart" uri="{C3380CC4-5D6E-409C-BE32-E72D297353CC}">
              <c16:uniqueId val="{00000005-BA28-4A85-A90E-E3566173D51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0.44</c:v>
                </c:pt>
                <c:pt idx="2">
                  <c:v>#N/A</c:v>
                </c:pt>
                <c:pt idx="3">
                  <c:v>0.08</c:v>
                </c:pt>
                <c:pt idx="4">
                  <c:v>#N/A</c:v>
                </c:pt>
                <c:pt idx="5">
                  <c:v>0.16</c:v>
                </c:pt>
                <c:pt idx="6">
                  <c:v>#N/A</c:v>
                </c:pt>
                <c:pt idx="7">
                  <c:v>0.16</c:v>
                </c:pt>
                <c:pt idx="8">
                  <c:v>#N/A</c:v>
                </c:pt>
                <c:pt idx="9">
                  <c:v>1.47</c:v>
                </c:pt>
              </c:numCache>
            </c:numRef>
          </c:val>
          <c:extLst xmlns:c16r2="http://schemas.microsoft.com/office/drawing/2015/06/chart">
            <c:ext xmlns:c16="http://schemas.microsoft.com/office/drawing/2014/chart" uri="{C3380CC4-5D6E-409C-BE32-E72D297353CC}">
              <c16:uniqueId val="{00000006-BA28-4A85-A90E-E3566173D51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5.04</c:v>
                </c:pt>
                <c:pt idx="2">
                  <c:v>#N/A</c:v>
                </c:pt>
                <c:pt idx="3">
                  <c:v>4.3</c:v>
                </c:pt>
                <c:pt idx="4">
                  <c:v>#N/A</c:v>
                </c:pt>
                <c:pt idx="5">
                  <c:v>3.86</c:v>
                </c:pt>
                <c:pt idx="6">
                  <c:v>#N/A</c:v>
                </c:pt>
                <c:pt idx="7">
                  <c:v>5.19</c:v>
                </c:pt>
                <c:pt idx="8">
                  <c:v>#N/A</c:v>
                </c:pt>
                <c:pt idx="9">
                  <c:v>2.77</c:v>
                </c:pt>
              </c:numCache>
            </c:numRef>
          </c:val>
          <c:extLst xmlns:c16r2="http://schemas.microsoft.com/office/drawing/2015/06/chart">
            <c:ext xmlns:c16="http://schemas.microsoft.com/office/drawing/2014/chart" uri="{C3380CC4-5D6E-409C-BE32-E72D297353CC}">
              <c16:uniqueId val="{00000007-BA28-4A85-A90E-E3566173D51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0.45</c:v>
                </c:pt>
                <c:pt idx="2">
                  <c:v>#N/A</c:v>
                </c:pt>
                <c:pt idx="3">
                  <c:v>0.83</c:v>
                </c:pt>
                <c:pt idx="4">
                  <c:v>#N/A</c:v>
                </c:pt>
                <c:pt idx="5">
                  <c:v>0.9</c:v>
                </c:pt>
                <c:pt idx="6">
                  <c:v>#N/A</c:v>
                </c:pt>
                <c:pt idx="7">
                  <c:v>0.75</c:v>
                </c:pt>
                <c:pt idx="8">
                  <c:v>#N/A</c:v>
                </c:pt>
                <c:pt idx="9">
                  <c:v>3.95</c:v>
                </c:pt>
              </c:numCache>
            </c:numRef>
          </c:val>
          <c:extLst xmlns:c16r2="http://schemas.microsoft.com/office/drawing/2015/06/chart">
            <c:ext xmlns:c16="http://schemas.microsoft.com/office/drawing/2014/chart" uri="{C3380CC4-5D6E-409C-BE32-E72D297353CC}">
              <c16:uniqueId val="{00000008-BA28-4A85-A90E-E3566173D51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c:v>
                </c:pt>
                <c:pt idx="2">
                  <c:v>#N/A</c:v>
                </c:pt>
                <c:pt idx="3">
                  <c:v>1</c:v>
                </c:pt>
                <c:pt idx="4">
                  <c:v>#N/A</c:v>
                </c:pt>
                <c:pt idx="5">
                  <c:v>2.77</c:v>
                </c:pt>
                <c:pt idx="6">
                  <c:v>#N/A</c:v>
                </c:pt>
                <c:pt idx="7">
                  <c:v>2.88</c:v>
                </c:pt>
                <c:pt idx="8">
                  <c:v>#N/A</c:v>
                </c:pt>
                <c:pt idx="9">
                  <c:v>6.97</c:v>
                </c:pt>
              </c:numCache>
            </c:numRef>
          </c:val>
          <c:extLst xmlns:c16r2="http://schemas.microsoft.com/office/drawing/2015/06/chart">
            <c:ext xmlns:c16="http://schemas.microsoft.com/office/drawing/2014/chart" uri="{C3380CC4-5D6E-409C-BE32-E72D297353CC}">
              <c16:uniqueId val="{00000009-BA28-4A85-A90E-E3566173D51B}"/>
            </c:ext>
          </c:extLst>
        </c:ser>
        <c:dLbls>
          <c:showLegendKey val="0"/>
          <c:showVal val="0"/>
          <c:showCatName val="0"/>
          <c:showSerName val="0"/>
          <c:showPercent val="0"/>
          <c:showBubbleSize val="0"/>
        </c:dLbls>
        <c:gapWidth val="150"/>
        <c:overlap val="100"/>
        <c:axId val="505606848"/>
        <c:axId val="496098704"/>
      </c:barChart>
      <c:catAx>
        <c:axId val="505606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098704"/>
        <c:crosses val="autoZero"/>
        <c:auto val="1"/>
        <c:lblAlgn val="ctr"/>
        <c:lblOffset val="100"/>
        <c:tickLblSkip val="1"/>
        <c:tickMarkSkip val="1"/>
        <c:noMultiLvlLbl val="0"/>
      </c:catAx>
      <c:valAx>
        <c:axId val="496098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606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1728</c:v>
                </c:pt>
                <c:pt idx="5">
                  <c:v>1772</c:v>
                </c:pt>
                <c:pt idx="8">
                  <c:v>1834</c:v>
                </c:pt>
                <c:pt idx="11">
                  <c:v>1905</c:v>
                </c:pt>
                <c:pt idx="14">
                  <c:v>1779</c:v>
                </c:pt>
              </c:numCache>
            </c:numRef>
          </c:val>
          <c:extLst xmlns:c16r2="http://schemas.microsoft.com/office/drawing/2015/06/chart">
            <c:ext xmlns:c16="http://schemas.microsoft.com/office/drawing/2014/chart" uri="{C3380CC4-5D6E-409C-BE32-E72D297353CC}">
              <c16:uniqueId val="{00000000-A25C-4B0A-ABA0-BC0B94892F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25C-4B0A-ABA0-BC0B94892F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55</c:v>
                </c:pt>
                <c:pt idx="3">
                  <c:v>60</c:v>
                </c:pt>
                <c:pt idx="6">
                  <c:v>52</c:v>
                </c:pt>
                <c:pt idx="9">
                  <c:v>52</c:v>
                </c:pt>
                <c:pt idx="12">
                  <c:v>51</c:v>
                </c:pt>
              </c:numCache>
            </c:numRef>
          </c:val>
          <c:extLst xmlns:c16r2="http://schemas.microsoft.com/office/drawing/2015/06/chart">
            <c:ext xmlns:c16="http://schemas.microsoft.com/office/drawing/2014/chart" uri="{C3380CC4-5D6E-409C-BE32-E72D297353CC}">
              <c16:uniqueId val="{00000002-A25C-4B0A-ABA0-BC0B94892F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25C-4B0A-ABA0-BC0B94892F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834</c:v>
                </c:pt>
                <c:pt idx="3">
                  <c:v>917</c:v>
                </c:pt>
                <c:pt idx="6">
                  <c:v>951</c:v>
                </c:pt>
                <c:pt idx="9">
                  <c:v>975</c:v>
                </c:pt>
                <c:pt idx="12">
                  <c:v>1006</c:v>
                </c:pt>
              </c:numCache>
            </c:numRef>
          </c:val>
          <c:extLst xmlns:c16r2="http://schemas.microsoft.com/office/drawing/2015/06/chart">
            <c:ext xmlns:c16="http://schemas.microsoft.com/office/drawing/2014/chart" uri="{C3380CC4-5D6E-409C-BE32-E72D297353CC}">
              <c16:uniqueId val="{00000004-A25C-4B0A-ABA0-BC0B94892F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25C-4B0A-ABA0-BC0B94892F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25C-4B0A-ABA0-BC0B94892F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2247</c:v>
                </c:pt>
                <c:pt idx="3">
                  <c:v>2469</c:v>
                </c:pt>
                <c:pt idx="6">
                  <c:v>2506</c:v>
                </c:pt>
                <c:pt idx="9">
                  <c:v>2465</c:v>
                </c:pt>
                <c:pt idx="12">
                  <c:v>2373</c:v>
                </c:pt>
              </c:numCache>
            </c:numRef>
          </c:val>
          <c:extLst xmlns:c16r2="http://schemas.microsoft.com/office/drawing/2015/06/chart">
            <c:ext xmlns:c16="http://schemas.microsoft.com/office/drawing/2014/chart" uri="{C3380CC4-5D6E-409C-BE32-E72D297353CC}">
              <c16:uniqueId val="{00000007-A25C-4B0A-ABA0-BC0B94892F2B}"/>
            </c:ext>
          </c:extLst>
        </c:ser>
        <c:dLbls>
          <c:showLegendKey val="0"/>
          <c:showVal val="0"/>
          <c:showCatName val="0"/>
          <c:showSerName val="0"/>
          <c:showPercent val="0"/>
          <c:showBubbleSize val="0"/>
        </c:dLbls>
        <c:gapWidth val="100"/>
        <c:overlap val="100"/>
        <c:axId val="495185968"/>
        <c:axId val="490727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1408</c:v>
                </c:pt>
                <c:pt idx="2">
                  <c:v>#N/A</c:v>
                </c:pt>
                <c:pt idx="3">
                  <c:v>#N/A</c:v>
                </c:pt>
                <c:pt idx="4">
                  <c:v>1674</c:v>
                </c:pt>
                <c:pt idx="5">
                  <c:v>#N/A</c:v>
                </c:pt>
                <c:pt idx="6">
                  <c:v>#N/A</c:v>
                </c:pt>
                <c:pt idx="7">
                  <c:v>1675</c:v>
                </c:pt>
                <c:pt idx="8">
                  <c:v>#N/A</c:v>
                </c:pt>
                <c:pt idx="9">
                  <c:v>#N/A</c:v>
                </c:pt>
                <c:pt idx="10">
                  <c:v>1587</c:v>
                </c:pt>
                <c:pt idx="11">
                  <c:v>#N/A</c:v>
                </c:pt>
                <c:pt idx="12">
                  <c:v>#N/A</c:v>
                </c:pt>
                <c:pt idx="13">
                  <c:v>1651</c:v>
                </c:pt>
                <c:pt idx="14">
                  <c:v>#N/A</c:v>
                </c:pt>
              </c:numCache>
            </c:numRef>
          </c:val>
          <c:smooth val="0"/>
          <c:extLst xmlns:c16r2="http://schemas.microsoft.com/office/drawing/2015/06/chart">
            <c:ext xmlns:c16="http://schemas.microsoft.com/office/drawing/2014/chart" uri="{C3380CC4-5D6E-409C-BE32-E72D297353CC}">
              <c16:uniqueId val="{00000008-A25C-4B0A-ABA0-BC0B94892F2B}"/>
            </c:ext>
          </c:extLst>
        </c:ser>
        <c:dLbls>
          <c:showLegendKey val="0"/>
          <c:showVal val="0"/>
          <c:showCatName val="0"/>
          <c:showSerName val="0"/>
          <c:showPercent val="0"/>
          <c:showBubbleSize val="0"/>
        </c:dLbls>
        <c:marker val="1"/>
        <c:smooth val="0"/>
        <c:axId val="495185968"/>
        <c:axId val="490727168"/>
      </c:lineChart>
      <c:catAx>
        <c:axId val="49518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727168"/>
        <c:crosses val="autoZero"/>
        <c:auto val="1"/>
        <c:lblAlgn val="ctr"/>
        <c:lblOffset val="100"/>
        <c:tickLblSkip val="1"/>
        <c:tickMarkSkip val="1"/>
        <c:noMultiLvlLbl val="0"/>
      </c:catAx>
      <c:valAx>
        <c:axId val="490727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185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15257</c:v>
                </c:pt>
                <c:pt idx="5">
                  <c:v>15351</c:v>
                </c:pt>
                <c:pt idx="8">
                  <c:v>15602</c:v>
                </c:pt>
                <c:pt idx="11">
                  <c:v>15521</c:v>
                </c:pt>
                <c:pt idx="14">
                  <c:v>15266</c:v>
                </c:pt>
              </c:numCache>
            </c:numRef>
          </c:val>
          <c:extLst xmlns:c16r2="http://schemas.microsoft.com/office/drawing/2015/06/chart">
            <c:ext xmlns:c16="http://schemas.microsoft.com/office/drawing/2014/chart" uri="{C3380CC4-5D6E-409C-BE32-E72D297353CC}">
              <c16:uniqueId val="{00000000-BE75-4B77-BE79-80DC4CED6D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4717</c:v>
                </c:pt>
                <c:pt idx="5">
                  <c:v>4433</c:v>
                </c:pt>
                <c:pt idx="8">
                  <c:v>5049</c:v>
                </c:pt>
                <c:pt idx="11">
                  <c:v>4873</c:v>
                </c:pt>
                <c:pt idx="14">
                  <c:v>4467</c:v>
                </c:pt>
              </c:numCache>
            </c:numRef>
          </c:val>
          <c:extLst xmlns:c16r2="http://schemas.microsoft.com/office/drawing/2015/06/chart">
            <c:ext xmlns:c16="http://schemas.microsoft.com/office/drawing/2014/chart" uri="{C3380CC4-5D6E-409C-BE32-E72D297353CC}">
              <c16:uniqueId val="{00000001-BE75-4B77-BE79-80DC4CED6D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1004</c:v>
                </c:pt>
                <c:pt idx="5">
                  <c:v>675</c:v>
                </c:pt>
                <c:pt idx="8">
                  <c:v>755</c:v>
                </c:pt>
                <c:pt idx="11">
                  <c:v>633</c:v>
                </c:pt>
                <c:pt idx="14">
                  <c:v>627</c:v>
                </c:pt>
              </c:numCache>
            </c:numRef>
          </c:val>
          <c:extLst xmlns:c16r2="http://schemas.microsoft.com/office/drawing/2015/06/chart">
            <c:ext xmlns:c16="http://schemas.microsoft.com/office/drawing/2014/chart" uri="{C3380CC4-5D6E-409C-BE32-E72D297353CC}">
              <c16:uniqueId val="{00000002-BE75-4B77-BE79-80DC4CED6D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E75-4B77-BE79-80DC4CED6D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E75-4B77-BE79-80DC4CED6D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6</c:v>
                </c:pt>
                <c:pt idx="3">
                  <c:v>4</c:v>
                </c:pt>
                <c:pt idx="6">
                  <c:v>3</c:v>
                </c:pt>
                <c:pt idx="9">
                  <c:v>2</c:v>
                </c:pt>
                <c:pt idx="12">
                  <c:v>0</c:v>
                </c:pt>
              </c:numCache>
            </c:numRef>
          </c:val>
          <c:extLst xmlns:c16r2="http://schemas.microsoft.com/office/drawing/2015/06/chart">
            <c:ext xmlns:c16="http://schemas.microsoft.com/office/drawing/2014/chart" uri="{C3380CC4-5D6E-409C-BE32-E72D297353CC}">
              <c16:uniqueId val="{00000005-BE75-4B77-BE79-80DC4CED6D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3484</c:v>
                </c:pt>
                <c:pt idx="3">
                  <c:v>3418</c:v>
                </c:pt>
                <c:pt idx="6">
                  <c:v>3245</c:v>
                </c:pt>
                <c:pt idx="9">
                  <c:v>3218</c:v>
                </c:pt>
                <c:pt idx="12">
                  <c:v>3202</c:v>
                </c:pt>
              </c:numCache>
            </c:numRef>
          </c:val>
          <c:extLst xmlns:c16r2="http://schemas.microsoft.com/office/drawing/2015/06/chart">
            <c:ext xmlns:c16="http://schemas.microsoft.com/office/drawing/2014/chart" uri="{C3380CC4-5D6E-409C-BE32-E72D297353CC}">
              <c16:uniqueId val="{00000006-BE75-4B77-BE79-80DC4CED6D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BE75-4B77-BE79-80DC4CED6D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6825</c:v>
                </c:pt>
                <c:pt idx="3">
                  <c:v>6476</c:v>
                </c:pt>
                <c:pt idx="6">
                  <c:v>7388</c:v>
                </c:pt>
                <c:pt idx="9">
                  <c:v>7492</c:v>
                </c:pt>
                <c:pt idx="12">
                  <c:v>7332</c:v>
                </c:pt>
              </c:numCache>
            </c:numRef>
          </c:val>
          <c:extLst xmlns:c16r2="http://schemas.microsoft.com/office/drawing/2015/06/chart">
            <c:ext xmlns:c16="http://schemas.microsoft.com/office/drawing/2014/chart" uri="{C3380CC4-5D6E-409C-BE32-E72D297353CC}">
              <c16:uniqueId val="{00000008-BE75-4B77-BE79-80DC4CED6D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206</c:v>
                </c:pt>
                <c:pt idx="3">
                  <c:v>152</c:v>
                </c:pt>
                <c:pt idx="6">
                  <c:v>97</c:v>
                </c:pt>
                <c:pt idx="9">
                  <c:v>48</c:v>
                </c:pt>
                <c:pt idx="12">
                  <c:v>0</c:v>
                </c:pt>
              </c:numCache>
            </c:numRef>
          </c:val>
          <c:extLst xmlns:c16r2="http://schemas.microsoft.com/office/drawing/2015/06/chart">
            <c:ext xmlns:c16="http://schemas.microsoft.com/office/drawing/2014/chart" uri="{C3380CC4-5D6E-409C-BE32-E72D297353CC}">
              <c16:uniqueId val="{00000009-BE75-4B77-BE79-80DC4CED6D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27808</c:v>
                </c:pt>
                <c:pt idx="3">
                  <c:v>27489</c:v>
                </c:pt>
                <c:pt idx="6">
                  <c:v>27071</c:v>
                </c:pt>
                <c:pt idx="9">
                  <c:v>26492</c:v>
                </c:pt>
                <c:pt idx="12">
                  <c:v>25889</c:v>
                </c:pt>
              </c:numCache>
            </c:numRef>
          </c:val>
          <c:extLst xmlns:c16r2="http://schemas.microsoft.com/office/drawing/2015/06/chart">
            <c:ext xmlns:c16="http://schemas.microsoft.com/office/drawing/2014/chart" uri="{C3380CC4-5D6E-409C-BE32-E72D297353CC}">
              <c16:uniqueId val="{0000000A-BE75-4B77-BE79-80DC4CED6DF1}"/>
            </c:ext>
          </c:extLst>
        </c:ser>
        <c:dLbls>
          <c:showLegendKey val="0"/>
          <c:showVal val="0"/>
          <c:showCatName val="0"/>
          <c:showSerName val="0"/>
          <c:showPercent val="0"/>
          <c:showBubbleSize val="0"/>
        </c:dLbls>
        <c:gapWidth val="100"/>
        <c:overlap val="100"/>
        <c:axId val="497481144"/>
        <c:axId val="496090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17351</c:v>
                </c:pt>
                <c:pt idx="2">
                  <c:v>#N/A</c:v>
                </c:pt>
                <c:pt idx="3">
                  <c:v>#N/A</c:v>
                </c:pt>
                <c:pt idx="4">
                  <c:v>17079</c:v>
                </c:pt>
                <c:pt idx="5">
                  <c:v>#N/A</c:v>
                </c:pt>
                <c:pt idx="6">
                  <c:v>#N/A</c:v>
                </c:pt>
                <c:pt idx="7">
                  <c:v>16397</c:v>
                </c:pt>
                <c:pt idx="8">
                  <c:v>#N/A</c:v>
                </c:pt>
                <c:pt idx="9">
                  <c:v>#N/A</c:v>
                </c:pt>
                <c:pt idx="10">
                  <c:v>16225</c:v>
                </c:pt>
                <c:pt idx="11">
                  <c:v>#N/A</c:v>
                </c:pt>
                <c:pt idx="12">
                  <c:v>#N/A</c:v>
                </c:pt>
                <c:pt idx="13">
                  <c:v>16063</c:v>
                </c:pt>
                <c:pt idx="14">
                  <c:v>#N/A</c:v>
                </c:pt>
              </c:numCache>
            </c:numRef>
          </c:val>
          <c:smooth val="0"/>
          <c:extLst xmlns:c16r2="http://schemas.microsoft.com/office/drawing/2015/06/chart">
            <c:ext xmlns:c16="http://schemas.microsoft.com/office/drawing/2014/chart" uri="{C3380CC4-5D6E-409C-BE32-E72D297353CC}">
              <c16:uniqueId val="{0000000B-BE75-4B77-BE79-80DC4CED6DF1}"/>
            </c:ext>
          </c:extLst>
        </c:ser>
        <c:dLbls>
          <c:showLegendKey val="0"/>
          <c:showVal val="0"/>
          <c:showCatName val="0"/>
          <c:showSerName val="0"/>
          <c:showPercent val="0"/>
          <c:showBubbleSize val="0"/>
        </c:dLbls>
        <c:marker val="1"/>
        <c:smooth val="0"/>
        <c:axId val="497481144"/>
        <c:axId val="496090496"/>
      </c:lineChart>
      <c:catAx>
        <c:axId val="497481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090496"/>
        <c:crosses val="autoZero"/>
        <c:auto val="1"/>
        <c:lblAlgn val="ctr"/>
        <c:lblOffset val="100"/>
        <c:tickLblSkip val="1"/>
        <c:tickMarkSkip val="1"/>
        <c:noMultiLvlLbl val="0"/>
      </c:catAx>
      <c:valAx>
        <c:axId val="496090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481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9010-46F3-812B-94BCF5BFCDED}"/>
                </c:ext>
                <c:ext xmlns:c15="http://schemas.microsoft.com/office/drawing/2012/chart" uri="{CE6537A1-D6FC-4f65-9D91-7224C49458BB}">
                  <c15:dlblFieldTable>
                    <c15:dlblFTEntry>
                      <c15:txfldGUID>{3033BA11-FB9D-4F46-9B1E-4113FF54CBBF}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9010-46F3-812B-94BCF5BFCDED}"/>
                </c:ext>
                <c:ext xmlns:c15="http://schemas.microsoft.com/office/drawing/2012/chart" uri="{CE6537A1-D6FC-4f65-9D91-7224C49458BB}">
                  <c15:dlblFieldTable>
                    <c15:dlblFTEntry>
                      <c15:txfldGUID>{80C08972-75FD-4214-BFF6-B16D40803652}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9010-46F3-812B-94BCF5BFCDED}"/>
                </c:ext>
                <c:ext xmlns:c15="http://schemas.microsoft.com/office/drawing/2012/chart" uri="{CE6537A1-D6FC-4f65-9D91-7224C49458BB}">
                  <c15:dlblFieldTable>
                    <c15:dlblFTEntry>
                      <c15:txfldGUID>{E691EEC7-7197-4447-BE2E-8E425697F7DB}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9010-46F3-812B-94BCF5BFCDED}"/>
                </c:ext>
                <c:ext xmlns:c15="http://schemas.microsoft.com/office/drawing/2012/chart" uri="{CE6537A1-D6FC-4f65-9D91-7224C49458BB}">
                  <c15:dlblFieldTable>
                    <c15:dlblFTEntry>
                      <c15:txfldGUID>{DE3A6FDA-BAB7-489A-8478-101B253DAB0D}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9010-46F3-812B-94BCF5BFCDED}"/>
                </c:ext>
                <c:ext xmlns:c15="http://schemas.microsoft.com/office/drawing/2012/chart" uri="{CE6537A1-D6FC-4f65-9D91-7224C49458BB}">
                  <c15:dlblFieldTable>
                    <c15:dlblFTEntry>
                      <c15:txfldGUID>{CEDC4019-638A-4CEE-B237-78AF99582A79}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9010-46F3-812B-94BCF5BFCDED}"/>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9010-46F3-812B-94BCF5BFCDED}"/>
                </c:ext>
                <c:ext xmlns:c15="http://schemas.microsoft.com/office/drawing/2012/chart" uri="{CE6537A1-D6FC-4f65-9D91-7224C49458BB}">
                  <c15:dlblFieldTable>
                    <c15:dlblFTEntry>
                      <c15:txfldGUID>{4189F1D6-F676-4C3F-B880-0F157F7D30A2}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9010-46F3-812B-94BCF5BFCDED}"/>
                </c:ext>
                <c:ext xmlns:c15="http://schemas.microsoft.com/office/drawing/2012/chart" uri="{CE6537A1-D6FC-4f65-9D91-7224C49458BB}">
                  <c15:dlblFieldTable>
                    <c15:dlblFTEntry>
                      <c15:txfldGUID>{6A84ADFE-6EA8-4CCF-BC1F-364E535D79DC}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9010-46F3-812B-94BCF5BFCDED}"/>
                </c:ext>
                <c:ext xmlns:c15="http://schemas.microsoft.com/office/drawing/2012/chart" uri="{CE6537A1-D6FC-4f65-9D91-7224C49458BB}">
                  <c15:dlblFieldTable>
                    <c15:dlblFTEntry>
                      <c15:txfldGUID>{90E68E19-40D2-4178-A713-5381E3CF3437}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9010-46F3-812B-94BCF5BFCDED}"/>
                </c:ext>
                <c:ext xmlns:c15="http://schemas.microsoft.com/office/drawing/2012/chart" uri="{CE6537A1-D6FC-4f65-9D91-7224C49458BB}">
                  <c15:dlblFieldTable>
                    <c15:dlblFTEntry>
                      <c15:txfldGUID>{11618710-4B9E-422F-9F1B-B765AEB39531}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010-46F3-812B-94BCF5BFCDED}"/>
                </c:ext>
                <c:ext xmlns:c15="http://schemas.microsoft.com/office/drawing/2012/chart" uri="{CE6537A1-D6FC-4f65-9D91-7224C49458BB}">
                  <c15:dlblFieldTable>
                    <c15:dlblFTEntry>
                      <c15:txfldGUID>{1644D7E9-B8F2-4EC2-80DE-65A43818E01E}</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9010-46F3-812B-94BCF5BFCDED}"/>
            </c:ext>
          </c:extLst>
        </c:ser>
        <c:dLbls>
          <c:showLegendKey val="0"/>
          <c:showVal val="0"/>
          <c:showCatName val="0"/>
          <c:showSerName val="0"/>
          <c:showPercent val="0"/>
          <c:showBubbleSize val="0"/>
        </c:dLbls>
        <c:axId val="491524184"/>
        <c:axId val="504024040"/>
      </c:scatterChart>
      <c:valAx>
        <c:axId val="4915241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024040"/>
        <c:crosses val="autoZero"/>
        <c:crossBetween val="midCat"/>
      </c:valAx>
      <c:valAx>
        <c:axId val="5040240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15241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002F-4135-85DA-EE94FEA5074A}"/>
                </c:ext>
                <c:ext xmlns:c15="http://schemas.microsoft.com/office/drawing/2012/chart" uri="{CE6537A1-D6FC-4f65-9D91-7224C49458BB}">
                  <c15:layout/>
                  <c15:dlblFieldTable>
                    <c15:dlblFTEntry>
                      <c15:txfldGUID>{F9C1A15E-EA32-4CB9-9998-F8F6211587FD}</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002F-4135-85DA-EE94FEA5074A}"/>
                </c:ext>
                <c:ext xmlns:c15="http://schemas.microsoft.com/office/drawing/2012/chart" uri="{CE6537A1-D6FC-4f65-9D91-7224C49458BB}">
                  <c15:layout/>
                  <c15:dlblFieldTable>
                    <c15:dlblFTEntry>
                      <c15:txfldGUID>{B896792B-2D4C-4314-B6ED-BEEC57845F1C}</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002F-4135-85DA-EE94FEA5074A}"/>
                </c:ext>
                <c:ext xmlns:c15="http://schemas.microsoft.com/office/drawing/2012/chart" uri="{CE6537A1-D6FC-4f65-9D91-7224C49458BB}">
                  <c15:layout/>
                  <c15:dlblFieldTable>
                    <c15:dlblFTEntry>
                      <c15:txfldGUID>{1DB880A6-0D7D-4FD7-B025-AFBF29CAD6C4}</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2.6883175170819108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002F-4135-85DA-EE94FEA5074A}"/>
                </c:ext>
                <c:ext xmlns:c15="http://schemas.microsoft.com/office/drawing/2012/chart" uri="{CE6537A1-D6FC-4f65-9D91-7224C49458BB}">
                  <c15:layout/>
                  <c15:dlblFieldTable>
                    <c15:dlblFTEntry>
                      <c15:txfldGUID>{C665A0C5-8430-4D9D-AE19-CFFD8762E0FB}</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3.6527749352808329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002F-4135-85DA-EE94FEA5074A}"/>
                </c:ext>
                <c:ext xmlns:c15="http://schemas.microsoft.com/office/drawing/2012/chart" uri="{CE6537A1-D6FC-4f65-9D91-7224C49458BB}">
                  <c15:layout/>
                  <c15:dlblFieldTable>
                    <c15:dlblFTEntry>
                      <c15:txfldGUID>{6E14680B-7AC3-4784-BDBB-EF9C4795C062}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12.2</c:v>
                </c:pt>
                <c:pt idx="1">
                  <c:v>15.8</c:v>
                </c:pt>
                <c:pt idx="2">
                  <c:v>18.399999999999999</c:v>
                </c:pt>
                <c:pt idx="3">
                  <c:v>19.2</c:v>
                </c:pt>
                <c:pt idx="4">
                  <c:v>19</c:v>
                </c:pt>
              </c:numCache>
            </c:numRef>
          </c:xVal>
          <c:yVal>
            <c:numRef>
              <c:f>公会計指標分析・財政指標組合せ分析表!$K$73:$O$73</c:f>
              <c:numCache>
                <c:formatCode>#,##0.0;"▲ "#,##0.0</c:formatCode>
                <c:ptCount val="5"/>
                <c:pt idx="0">
                  <c:v>201.3</c:v>
                </c:pt>
                <c:pt idx="1">
                  <c:v>200.5</c:v>
                </c:pt>
                <c:pt idx="2">
                  <c:v>190.8</c:v>
                </c:pt>
                <c:pt idx="3">
                  <c:v>190.6</c:v>
                </c:pt>
                <c:pt idx="4">
                  <c:v>184.3</c:v>
                </c:pt>
              </c:numCache>
            </c:numRef>
          </c:yVal>
          <c:smooth val="0"/>
          <c:extLst xmlns:c16r2="http://schemas.microsoft.com/office/drawing/2015/06/chart">
            <c:ext xmlns:c16="http://schemas.microsoft.com/office/drawing/2014/chart" uri="{C3380CC4-5D6E-409C-BE32-E72D297353CC}">
              <c16:uniqueId val="{00000005-002F-4135-85DA-EE94FEA5074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002F-4135-85DA-EE94FEA5074A}"/>
                </c:ext>
                <c:ext xmlns:c15="http://schemas.microsoft.com/office/drawing/2012/chart" uri="{CE6537A1-D6FC-4f65-9D91-7224C49458BB}">
                  <c15:layout/>
                  <c15:dlblFieldTable>
                    <c15:dlblFTEntry>
                      <c15:txfldGUID>{7A9116AE-2341-474A-8A57-9FBA544C08CB}</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002F-4135-85DA-EE94FEA5074A}"/>
                </c:ext>
                <c:ext xmlns:c15="http://schemas.microsoft.com/office/drawing/2012/chart" uri="{CE6537A1-D6FC-4f65-9D91-7224C49458BB}">
                  <c15:layout/>
                  <c15:dlblFieldTable>
                    <c15:dlblFTEntry>
                      <c15:txfldGUID>{B82C68FC-40A9-4B3B-959F-6DAF904435DB}</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002F-4135-85DA-EE94FEA5074A}"/>
                </c:ext>
                <c:ext xmlns:c15="http://schemas.microsoft.com/office/drawing/2012/chart" uri="{CE6537A1-D6FC-4f65-9D91-7224C49458BB}">
                  <c15:layout/>
                  <c15:dlblFieldTable>
                    <c15:dlblFTEntry>
                      <c15:txfldGUID>{917FD681-AFA1-4EFE-9D04-78C300375D22}</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002F-4135-85DA-EE94FEA5074A}"/>
                </c:ext>
                <c:ext xmlns:c15="http://schemas.microsoft.com/office/drawing/2012/chart" uri="{CE6537A1-D6FC-4f65-9D91-7224C49458BB}">
                  <c15:layout/>
                  <c15:dlblFieldTable>
                    <c15:dlblFTEntry>
                      <c15:txfldGUID>{9AAA74DB-441E-456A-A404-16F061433D87}</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02F-4135-85DA-EE94FEA5074A}"/>
                </c:ext>
                <c:ext xmlns:c15="http://schemas.microsoft.com/office/drawing/2012/chart" uri="{CE6537A1-D6FC-4f65-9D91-7224C49458BB}">
                  <c15:layout/>
                  <c15:dlblFieldTable>
                    <c15:dlblFTEntry>
                      <c15:txfldGUID>{B92C18E8-6746-4CE1-B10A-8C9E752A3608}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extLst xmlns:c16r2="http://schemas.microsoft.com/office/drawing/2015/06/chart">
            <c:ext xmlns:c16="http://schemas.microsoft.com/office/drawing/2014/chart" uri="{C3380CC4-5D6E-409C-BE32-E72D297353CC}">
              <c16:uniqueId val="{0000000B-002F-4135-85DA-EE94FEA5074A}"/>
            </c:ext>
          </c:extLst>
        </c:ser>
        <c:dLbls>
          <c:showLegendKey val="0"/>
          <c:showVal val="0"/>
          <c:showCatName val="0"/>
          <c:showSerName val="0"/>
          <c:showPercent val="0"/>
          <c:showBubbleSize val="0"/>
        </c:dLbls>
        <c:axId val="493204608"/>
        <c:axId val="493204216"/>
      </c:scatterChart>
      <c:valAx>
        <c:axId val="493204608"/>
        <c:scaling>
          <c:orientation val="minMax"/>
          <c:max val="20"/>
          <c:min val="10.19999999999999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204216"/>
        <c:crosses val="autoZero"/>
        <c:crossBetween val="midCat"/>
      </c:valAx>
      <c:valAx>
        <c:axId val="493204216"/>
        <c:scaling>
          <c:orientation val="minMax"/>
          <c:max val="230"/>
          <c:min val="4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32046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年度より借入を行ってきた「退職手当債」や平成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年度より償還を始めた「第三セクター等改革推進債」の元金償還により平成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年度末においては、実質公債費比率の分子は、約</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億円となった。その後、平成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年度にかけて若干減少してきた。</a:t>
          </a:r>
          <a:endParaRPr kumimoji="1" lang="en-US" altLang="ja-JP" sz="1400">
            <a:latin typeface="ＭＳ ゴシック" pitchFamily="49" charset="-128"/>
            <a:ea typeface="ＭＳ ゴシック" pitchFamily="49" charset="-128"/>
          </a:endParaRPr>
        </a:p>
        <a:p>
          <a:pPr rtl="0"/>
          <a:r>
            <a:rPr kumimoji="1" lang="ja-JP" altLang="en-US" sz="1400">
              <a:latin typeface="ＭＳ ゴシック" pitchFamily="49" charset="-128"/>
              <a:ea typeface="ＭＳ ゴシック" pitchFamily="49" charset="-128"/>
            </a:rPr>
            <a:t>　しかし、今後は、ごみ処理広域化に伴う施設整備が本格化することに伴う借入の増加が見込まれるため、完成予定の平成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年度までは、他の普通建設事業の抑制に努め、実質公債費比率の上昇を極力抑える必要がある。</a:t>
          </a:r>
          <a:endParaRPr kumimoji="1" lang="en-US" altLang="ja-JP" sz="1400">
            <a:latin typeface="ＭＳ ゴシック" pitchFamily="49" charset="-128"/>
            <a:ea typeface="ＭＳ ゴシック" pitchFamily="49" charset="-128"/>
          </a:endParaRPr>
        </a:p>
        <a:p>
          <a:pPr rtl="0"/>
          <a:endParaRPr kumimoji="1" lang="en-US" altLang="ja-JP" sz="1400" b="0" i="0" baseline="0">
            <a:solidFill>
              <a:schemeClr val="dk1"/>
            </a:solidFill>
            <a:effectLst/>
            <a:latin typeface="ＭＳ ゴシック" pitchFamily="49" charset="-128"/>
            <a:ea typeface="ＭＳ ゴシック" pitchFamily="49" charset="-128"/>
            <a:cs typeface="+mn-cs"/>
          </a:endParaRPr>
        </a:p>
        <a:p>
          <a:pPr rtl="0"/>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年度に解散した土地開発公社の負債解消に伴い借り入れた「第三セクター等改革推進債（約</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億円）」により、大きく増加した地方債現在高（平成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年度末現在高：</a:t>
          </a:r>
          <a:r>
            <a:rPr kumimoji="1" lang="en-US" altLang="ja-JP" sz="1400">
              <a:latin typeface="ＭＳ ゴシック" pitchFamily="49" charset="-128"/>
              <a:ea typeface="ＭＳ ゴシック" pitchFamily="49" charset="-128"/>
            </a:rPr>
            <a:t>28,248</a:t>
          </a:r>
          <a:r>
            <a:rPr kumimoji="1" lang="ja-JP" altLang="en-US" sz="1400">
              <a:latin typeface="ＭＳ ゴシック" pitchFamily="49" charset="-128"/>
              <a:ea typeface="ＭＳ ゴシック" pitchFamily="49" charset="-128"/>
            </a:rPr>
            <a:t>百万円）であるが、平成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年度より元金償還が始まり、徐々に減少傾向となっている。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しかし、ごみ処理の広域化に伴う施設整備の完成予定年度（平成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年度）に向けて、起債の借入が増加する見込みであり、今後も普通建設事業費の抑制に努める。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神奈川県三浦市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45,911
45,643
32.05
16,525,533
16,109,739
395,899
10,012,730
25,889,054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184.3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神奈川県三浦市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45,911
45,643
32.05
16,525,533
16,109,739
395,899
10,012,730
25,889,054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184.3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神奈川県三浦市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45,911
45,643
32.05
16,525,533
16,109,739
395,899
10,012,730
25,889,054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184.3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神奈川県三浦市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45,911
45,643
32.05
16,525,533
16,109,739
395,899
10,012,730
25,889,054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184.3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類似団体平均は大きく上回っているが、神奈川県内では、最低水準となっている。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税の徴収強化等による歳入の確保や、人件費を含めた歳出</a:t>
          </a:r>
          <a:r>
            <a:rPr lang="ja-JP" altLang="ja-JP" sz="1100" b="0" i="0" baseline="0">
              <a:solidFill>
                <a:schemeClr val="dk1"/>
              </a:solidFill>
              <a:effectLst/>
              <a:latin typeface="+mn-lt"/>
              <a:ea typeface="+mn-ea"/>
              <a:cs typeface="+mn-cs"/>
            </a:rPr>
            <a:t>削減に取り組むことで、財政基盤の強化に努めているが、人口減少や高齢化、土地の評価額の低下等による税収減の影響により、徐々に減少している。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6350</xdr:rowOff>
    </xdr:from>
    <xdr:to>
      <xdr:col>7</xdr:col>
      <xdr:colOff>152400</xdr:colOff>
      <xdr:row>40</xdr:row>
      <xdr:rowOff>26458</xdr:rowOff>
    </xdr:to>
    <xdr:cxnSp macro="">
      <xdr:nvCxnSpPr>
        <xdr:cNvPr id="68" name="直線コネクタ 67"/>
        <xdr:cNvCxnSpPr/>
      </xdr:nvCxnSpPr>
      <xdr:spPr>
        <a:xfrm>
          <a:off x="4114800" y="68643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157692</xdr:rowOff>
    </xdr:from>
    <xdr:to>
      <xdr:col>6</xdr:col>
      <xdr:colOff>0</xdr:colOff>
      <xdr:row>40</xdr:row>
      <xdr:rowOff>6350</xdr:rowOff>
    </xdr:to>
    <xdr:cxnSp macro="">
      <xdr:nvCxnSpPr>
        <xdr:cNvPr id="71" name="直線コネクタ 70"/>
        <xdr:cNvCxnSpPr/>
      </xdr:nvCxnSpPr>
      <xdr:spPr>
        <a:xfrm>
          <a:off x="3225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117475</xdr:rowOff>
    </xdr:from>
    <xdr:to>
      <xdr:col>4</xdr:col>
      <xdr:colOff>482600</xdr:colOff>
      <xdr:row>39</xdr:row>
      <xdr:rowOff>157692</xdr:rowOff>
    </xdr:to>
    <xdr:cxnSp macro="">
      <xdr:nvCxnSpPr>
        <xdr:cNvPr id="74" name="直線コネクタ 73"/>
        <xdr:cNvCxnSpPr/>
      </xdr:nvCxnSpPr>
      <xdr:spPr>
        <a:xfrm>
          <a:off x="2336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77258</xdr:rowOff>
    </xdr:from>
    <xdr:to>
      <xdr:col>3</xdr:col>
      <xdr:colOff>279400</xdr:colOff>
      <xdr:row>39</xdr:row>
      <xdr:rowOff>117475</xdr:rowOff>
    </xdr:to>
    <xdr:cxnSp macro="">
      <xdr:nvCxnSpPr>
        <xdr:cNvPr id="77" name="直線コネクタ 76"/>
        <xdr:cNvCxnSpPr/>
      </xdr:nvCxnSpPr>
      <xdr:spPr>
        <a:xfrm>
          <a:off x="1447800" y="67638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147108</xdr:rowOff>
    </xdr:from>
    <xdr:to>
      <xdr:col>7</xdr:col>
      <xdr:colOff>203200</xdr:colOff>
      <xdr:row>40</xdr:row>
      <xdr:rowOff>77258</xdr:rowOff>
    </xdr:to>
    <xdr:sp macro="" textlink="">
      <xdr:nvSpPr>
        <xdr:cNvPr id="87" name="円/楕円 86"/>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163635</xdr:rowOff>
    </xdr:from>
    <xdr:ext cx="762000" cy="259045"/>
    <xdr:sp macro="" textlink="">
      <xdr:nvSpPr>
        <xdr:cNvPr id="88" name="財政力該当値テキスト"/>
        <xdr:cNvSpPr txBox="1"/>
      </xdr:nvSpPr>
      <xdr:spPr>
        <a:xfrm>
          <a:off x="5041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127000</xdr:rowOff>
    </xdr:from>
    <xdr:to>
      <xdr:col>6</xdr:col>
      <xdr:colOff>50800</xdr:colOff>
      <xdr:row>40</xdr:row>
      <xdr:rowOff>57150</xdr:rowOff>
    </xdr:to>
    <xdr:sp macro="" textlink="">
      <xdr:nvSpPr>
        <xdr:cNvPr id="89" name="円/楕円 88"/>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67327</xdr:rowOff>
    </xdr:from>
    <xdr:ext cx="736600" cy="259045"/>
    <xdr:sp macro="" textlink="">
      <xdr:nvSpPr>
        <xdr:cNvPr id="90" name="テキスト ボックス 89"/>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106892</xdr:rowOff>
    </xdr:from>
    <xdr:to>
      <xdr:col>4</xdr:col>
      <xdr:colOff>533400</xdr:colOff>
      <xdr:row>40</xdr:row>
      <xdr:rowOff>37042</xdr:rowOff>
    </xdr:to>
    <xdr:sp macro="" textlink="">
      <xdr:nvSpPr>
        <xdr:cNvPr id="91" name="円/楕円 90"/>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47219</xdr:rowOff>
    </xdr:from>
    <xdr:ext cx="762000" cy="259045"/>
    <xdr:sp macro="" textlink="">
      <xdr:nvSpPr>
        <xdr:cNvPr id="92" name="テキスト ボックス 91"/>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66675</xdr:rowOff>
    </xdr:from>
    <xdr:to>
      <xdr:col>3</xdr:col>
      <xdr:colOff>330200</xdr:colOff>
      <xdr:row>39</xdr:row>
      <xdr:rowOff>168275</xdr:rowOff>
    </xdr:to>
    <xdr:sp macro="" textlink="">
      <xdr:nvSpPr>
        <xdr:cNvPr id="93" name="円/楕円 92"/>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7002</xdr:rowOff>
    </xdr:from>
    <xdr:ext cx="762000" cy="259045"/>
    <xdr:sp macro="" textlink="">
      <xdr:nvSpPr>
        <xdr:cNvPr id="94" name="テキスト ボックス 93"/>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26458</xdr:rowOff>
    </xdr:from>
    <xdr:to>
      <xdr:col>2</xdr:col>
      <xdr:colOff>127000</xdr:colOff>
      <xdr:row>39</xdr:row>
      <xdr:rowOff>128058</xdr:rowOff>
    </xdr:to>
    <xdr:sp macro="" textlink="">
      <xdr:nvSpPr>
        <xdr:cNvPr id="95" name="円/楕円 94"/>
        <xdr:cNvSpPr/>
      </xdr:nvSpPr>
      <xdr:spPr>
        <a:xfrm>
          <a:off x="1397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138235</xdr:rowOff>
    </xdr:from>
    <xdr:ext cx="762000" cy="259045"/>
    <xdr:sp macro="" textlink="">
      <xdr:nvSpPr>
        <xdr:cNvPr id="96" name="テキスト ボックス 95"/>
        <xdr:cNvSpPr txBox="1"/>
      </xdr:nvSpPr>
      <xdr:spPr>
        <a:xfrm>
          <a:off x="1066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人件費や公債費の削減により、</a:t>
          </a:r>
          <a:r>
            <a:rPr lang="ja-JP" altLang="ja-JP" sz="1100" b="0" i="0" baseline="0">
              <a:solidFill>
                <a:schemeClr val="dk1"/>
              </a:solidFill>
              <a:effectLst/>
              <a:latin typeface="+mn-lt"/>
              <a:ea typeface="+mn-ea"/>
              <a:cs typeface="+mn-cs"/>
            </a:rPr>
            <a:t>前年度より</a:t>
          </a:r>
          <a:r>
            <a:rPr lang="en-US" altLang="ja-JP" sz="1100" b="0" i="0" baseline="0">
              <a:solidFill>
                <a:schemeClr val="dk1"/>
              </a:solidFill>
              <a:effectLst/>
              <a:latin typeface="+mn-lt"/>
              <a:ea typeface="+mn-ea"/>
              <a:cs typeface="+mn-cs"/>
            </a:rPr>
            <a:t>3.4</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改善したが</a:t>
          </a:r>
          <a:r>
            <a:rPr lang="ja-JP" altLang="ja-JP" sz="1100" b="0" i="0" baseline="0">
              <a:solidFill>
                <a:schemeClr val="dk1"/>
              </a:solidFill>
              <a:effectLst/>
              <a:latin typeface="+mn-lt"/>
              <a:ea typeface="+mn-ea"/>
              <a:cs typeface="+mn-cs"/>
            </a:rPr>
            <a:t>、依然として類似団体平均を大きく上回っている。</a:t>
          </a:r>
          <a:endParaRPr lang="ja-JP" altLang="ja-JP" sz="1400">
            <a:effectLst/>
          </a:endParaRPr>
        </a:p>
        <a:p>
          <a:pPr rtl="0"/>
          <a:r>
            <a:rPr lang="ja-JP" altLang="ja-JP" sz="1100" b="0" i="0" baseline="0">
              <a:solidFill>
                <a:schemeClr val="dk1"/>
              </a:solidFill>
              <a:effectLst/>
              <a:latin typeface="+mn-lt"/>
              <a:ea typeface="+mn-ea"/>
              <a:cs typeface="+mn-cs"/>
            </a:rPr>
            <a:t>　土地開発公社解散に伴い借り入れた「第三セクター等改革推進債」に係る公債費の負担により、平成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年度から大きく悪化している状況である。</a:t>
          </a:r>
          <a:endParaRPr lang="ja-JP" altLang="ja-JP" sz="1400">
            <a:effectLst/>
          </a:endParaRPr>
        </a:p>
        <a:p>
          <a:r>
            <a:rPr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税の徴収強化等による歳入の確保や、職員数の抑制など人件費を含めた歳出</a:t>
          </a:r>
          <a:r>
            <a:rPr lang="ja-JP" altLang="ja-JP" sz="1100" b="0" i="0" baseline="0">
              <a:solidFill>
                <a:schemeClr val="dk1"/>
              </a:solidFill>
              <a:effectLst/>
              <a:latin typeface="+mn-lt"/>
              <a:ea typeface="+mn-ea"/>
              <a:cs typeface="+mn-cs"/>
            </a:rPr>
            <a:t>削減に取り組んでいる。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45931</xdr:rowOff>
    </xdr:from>
    <xdr:to>
      <xdr:col>7</xdr:col>
      <xdr:colOff>152400</xdr:colOff>
      <xdr:row>64</xdr:row>
      <xdr:rowOff>11219</xdr:rowOff>
    </xdr:to>
    <xdr:cxnSp macro="">
      <xdr:nvCxnSpPr>
        <xdr:cNvPr id="131" name="直線コネクタ 130"/>
        <xdr:cNvCxnSpPr/>
      </xdr:nvCxnSpPr>
      <xdr:spPr>
        <a:xfrm flipV="1">
          <a:off x="4114800" y="10847281"/>
          <a:ext cx="8382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33867</xdr:rowOff>
    </xdr:from>
    <xdr:to>
      <xdr:col>6</xdr:col>
      <xdr:colOff>0</xdr:colOff>
      <xdr:row>64</xdr:row>
      <xdr:rowOff>11219</xdr:rowOff>
    </xdr:to>
    <xdr:cxnSp macro="">
      <xdr:nvCxnSpPr>
        <xdr:cNvPr id="134" name="直線コネクタ 133"/>
        <xdr:cNvCxnSpPr/>
      </xdr:nvCxnSpPr>
      <xdr:spPr>
        <a:xfrm>
          <a:off x="3225800" y="10835217"/>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33867</xdr:rowOff>
    </xdr:from>
    <xdr:to>
      <xdr:col>4</xdr:col>
      <xdr:colOff>482600</xdr:colOff>
      <xdr:row>64</xdr:row>
      <xdr:rowOff>160020</xdr:rowOff>
    </xdr:to>
    <xdr:cxnSp macro="">
      <xdr:nvCxnSpPr>
        <xdr:cNvPr id="137" name="直線コネクタ 136"/>
        <xdr:cNvCxnSpPr/>
      </xdr:nvCxnSpPr>
      <xdr:spPr>
        <a:xfrm flipV="1">
          <a:off x="2336800" y="10835217"/>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142452</xdr:rowOff>
    </xdr:from>
    <xdr:to>
      <xdr:col>3</xdr:col>
      <xdr:colOff>279400</xdr:colOff>
      <xdr:row>64</xdr:row>
      <xdr:rowOff>160020</xdr:rowOff>
    </xdr:to>
    <xdr:cxnSp macro="">
      <xdr:nvCxnSpPr>
        <xdr:cNvPr id="140" name="直線コネクタ 139"/>
        <xdr:cNvCxnSpPr/>
      </xdr:nvCxnSpPr>
      <xdr:spPr>
        <a:xfrm>
          <a:off x="1447800" y="10943802"/>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166581</xdr:rowOff>
    </xdr:from>
    <xdr:to>
      <xdr:col>7</xdr:col>
      <xdr:colOff>203200</xdr:colOff>
      <xdr:row>63</xdr:row>
      <xdr:rowOff>96731</xdr:rowOff>
    </xdr:to>
    <xdr:sp macro="" textlink="">
      <xdr:nvSpPr>
        <xdr:cNvPr id="150" name="円/楕円 149"/>
        <xdr:cNvSpPr/>
      </xdr:nvSpPr>
      <xdr:spPr>
        <a:xfrm>
          <a:off x="49022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138658</xdr:rowOff>
    </xdr:from>
    <xdr:ext cx="762000" cy="259045"/>
    <xdr:sp macro="" textlink="">
      <xdr:nvSpPr>
        <xdr:cNvPr id="151" name="財政構造の弾力性該当値テキスト"/>
        <xdr:cNvSpPr txBox="1"/>
      </xdr:nvSpPr>
      <xdr:spPr>
        <a:xfrm>
          <a:off x="5041900" y="1076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131869</xdr:rowOff>
    </xdr:from>
    <xdr:to>
      <xdr:col>6</xdr:col>
      <xdr:colOff>50800</xdr:colOff>
      <xdr:row>64</xdr:row>
      <xdr:rowOff>62019</xdr:rowOff>
    </xdr:to>
    <xdr:sp macro="" textlink="">
      <xdr:nvSpPr>
        <xdr:cNvPr id="152" name="円/楕円 151"/>
        <xdr:cNvSpPr/>
      </xdr:nvSpPr>
      <xdr:spPr>
        <a:xfrm>
          <a:off x="4064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46796</xdr:rowOff>
    </xdr:from>
    <xdr:ext cx="736600" cy="259045"/>
    <xdr:sp macro="" textlink="">
      <xdr:nvSpPr>
        <xdr:cNvPr id="153" name="テキスト ボックス 152"/>
        <xdr:cNvSpPr txBox="1"/>
      </xdr:nvSpPr>
      <xdr:spPr>
        <a:xfrm>
          <a:off x="3733800" y="11019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154517</xdr:rowOff>
    </xdr:from>
    <xdr:to>
      <xdr:col>4</xdr:col>
      <xdr:colOff>533400</xdr:colOff>
      <xdr:row>63</xdr:row>
      <xdr:rowOff>84667</xdr:rowOff>
    </xdr:to>
    <xdr:sp macro="" textlink="">
      <xdr:nvSpPr>
        <xdr:cNvPr id="154" name="円/楕円 153"/>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69444</xdr:rowOff>
    </xdr:from>
    <xdr:ext cx="762000" cy="259045"/>
    <xdr:sp macro="" textlink="">
      <xdr:nvSpPr>
        <xdr:cNvPr id="155" name="テキスト ボックス 154"/>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109220</xdr:rowOff>
    </xdr:from>
    <xdr:to>
      <xdr:col>3</xdr:col>
      <xdr:colOff>330200</xdr:colOff>
      <xdr:row>65</xdr:row>
      <xdr:rowOff>39370</xdr:rowOff>
    </xdr:to>
    <xdr:sp macro="" textlink="">
      <xdr:nvSpPr>
        <xdr:cNvPr id="156" name="円/楕円 155"/>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24147</xdr:rowOff>
    </xdr:from>
    <xdr:ext cx="762000" cy="259045"/>
    <xdr:sp macro="" textlink="">
      <xdr:nvSpPr>
        <xdr:cNvPr id="157" name="テキスト ボックス 156"/>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91652</xdr:rowOff>
    </xdr:from>
    <xdr:to>
      <xdr:col>2</xdr:col>
      <xdr:colOff>127000</xdr:colOff>
      <xdr:row>64</xdr:row>
      <xdr:rowOff>21802</xdr:rowOff>
    </xdr:to>
    <xdr:sp macro="" textlink="">
      <xdr:nvSpPr>
        <xdr:cNvPr id="158" name="円/楕円 157"/>
        <xdr:cNvSpPr/>
      </xdr:nvSpPr>
      <xdr:spPr>
        <a:xfrm>
          <a:off x="1397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6579</xdr:rowOff>
    </xdr:from>
    <xdr:ext cx="762000" cy="259045"/>
    <xdr:sp macro="" textlink="">
      <xdr:nvSpPr>
        <xdr:cNvPr id="159" name="テキスト ボックス 158"/>
        <xdr:cNvSpPr txBox="1"/>
      </xdr:nvSpPr>
      <xdr:spPr>
        <a:xfrm>
          <a:off x="1066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[108,904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a:rPr>
            <a:t>　</a:t>
          </a:r>
          <a:r>
            <a:rPr lang="ja-JP" altLang="ja-JP" sz="1100">
              <a:solidFill>
                <a:schemeClr val="dk1"/>
              </a:solidFill>
              <a:effectLst/>
              <a:latin typeface="+mn-lt"/>
              <a:ea typeface="+mn-ea"/>
              <a:cs typeface="+mn-cs"/>
            </a:rPr>
            <a:t>類似団体平均と比較して、</a:t>
          </a:r>
          <a:r>
            <a:rPr lang="en-US" altLang="ja-JP" sz="1100">
              <a:solidFill>
                <a:schemeClr val="dk1"/>
              </a:solidFill>
              <a:effectLst/>
              <a:latin typeface="+mn-lt"/>
              <a:ea typeface="+mn-ea"/>
              <a:cs typeface="+mn-cs"/>
            </a:rPr>
            <a:t>48,168</a:t>
          </a:r>
          <a:r>
            <a:rPr lang="ja-JP" altLang="ja-JP" sz="1100">
              <a:solidFill>
                <a:schemeClr val="dk1"/>
              </a:solidFill>
              <a:effectLst/>
              <a:latin typeface="+mn-lt"/>
              <a:ea typeface="+mn-ea"/>
              <a:cs typeface="+mn-cs"/>
            </a:rPr>
            <a:t>円下回っているのは、</a:t>
          </a:r>
          <a:r>
            <a:rPr lang="ja-JP" altLang="ja-JP" sz="1100" b="0" i="0" baseline="0">
              <a:solidFill>
                <a:schemeClr val="dk1"/>
              </a:solidFill>
              <a:effectLst/>
              <a:latin typeface="+mn-lt"/>
              <a:ea typeface="+mn-ea"/>
              <a:cs typeface="+mn-cs"/>
            </a:rPr>
            <a:t>人件費削減の成果と、指定管理者制度の導入の効果が表れていると考える。</a:t>
          </a:r>
          <a:endParaRPr lang="ja-JP" altLang="ja-JP" sz="1400">
            <a:effectLst/>
          </a:endParaRPr>
        </a:p>
        <a:p>
          <a:pPr rtl="0"/>
          <a:r>
            <a:rPr lang="ja-JP" altLang="ja-JP" sz="1100" b="0" i="0" baseline="0">
              <a:solidFill>
                <a:schemeClr val="dk1"/>
              </a:solidFill>
              <a:effectLst/>
              <a:latin typeface="+mn-lt"/>
              <a:ea typeface="+mn-ea"/>
              <a:cs typeface="+mn-cs"/>
            </a:rPr>
            <a:t>　今後も、人口の減少が見込まれるため、民間委託できる業務について検討を進め、積極的にコスト削減を図っていくことを検討している。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149174</xdr:rowOff>
    </xdr:from>
    <xdr:to>
      <xdr:col>7</xdr:col>
      <xdr:colOff>152400</xdr:colOff>
      <xdr:row>80</xdr:row>
      <xdr:rowOff>156285</xdr:rowOff>
    </xdr:to>
    <xdr:cxnSp macro="">
      <xdr:nvCxnSpPr>
        <xdr:cNvPr id="194" name="直線コネクタ 193"/>
        <xdr:cNvCxnSpPr/>
      </xdr:nvCxnSpPr>
      <xdr:spPr>
        <a:xfrm>
          <a:off x="4114800" y="13865174"/>
          <a:ext cx="838200" cy="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125358</xdr:rowOff>
    </xdr:from>
    <xdr:to>
      <xdr:col>6</xdr:col>
      <xdr:colOff>0</xdr:colOff>
      <xdr:row>80</xdr:row>
      <xdr:rowOff>149174</xdr:rowOff>
    </xdr:to>
    <xdr:cxnSp macro="">
      <xdr:nvCxnSpPr>
        <xdr:cNvPr id="197" name="直線コネクタ 196"/>
        <xdr:cNvCxnSpPr/>
      </xdr:nvCxnSpPr>
      <xdr:spPr>
        <a:xfrm>
          <a:off x="3225800" y="13841358"/>
          <a:ext cx="889000" cy="2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125358</xdr:rowOff>
    </xdr:from>
    <xdr:to>
      <xdr:col>4</xdr:col>
      <xdr:colOff>482600</xdr:colOff>
      <xdr:row>81</xdr:row>
      <xdr:rowOff>5449</xdr:rowOff>
    </xdr:to>
    <xdr:cxnSp macro="">
      <xdr:nvCxnSpPr>
        <xdr:cNvPr id="200" name="直線コネクタ 199"/>
        <xdr:cNvCxnSpPr/>
      </xdr:nvCxnSpPr>
      <xdr:spPr>
        <a:xfrm flipV="1">
          <a:off x="2336800" y="13841358"/>
          <a:ext cx="889000" cy="5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5449</xdr:rowOff>
    </xdr:from>
    <xdr:to>
      <xdr:col>3</xdr:col>
      <xdr:colOff>279400</xdr:colOff>
      <xdr:row>81</xdr:row>
      <xdr:rowOff>40647</xdr:rowOff>
    </xdr:to>
    <xdr:cxnSp macro="">
      <xdr:nvCxnSpPr>
        <xdr:cNvPr id="203" name="直線コネクタ 202"/>
        <xdr:cNvCxnSpPr/>
      </xdr:nvCxnSpPr>
      <xdr:spPr>
        <a:xfrm flipV="1">
          <a:off x="1447800" y="13892899"/>
          <a:ext cx="889000" cy="3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105485</xdr:rowOff>
    </xdr:from>
    <xdr:to>
      <xdr:col>7</xdr:col>
      <xdr:colOff>203200</xdr:colOff>
      <xdr:row>81</xdr:row>
      <xdr:rowOff>35635</xdr:rowOff>
    </xdr:to>
    <xdr:sp macro="" textlink="">
      <xdr:nvSpPr>
        <xdr:cNvPr id="213" name="円/楕円 212"/>
        <xdr:cNvSpPr/>
      </xdr:nvSpPr>
      <xdr:spPr>
        <a:xfrm>
          <a:off x="4902200" y="138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122012</xdr:rowOff>
    </xdr:from>
    <xdr:ext cx="762000" cy="259045"/>
    <xdr:sp macro="" textlink="">
      <xdr:nvSpPr>
        <xdr:cNvPr id="214" name="人件費・物件費等の状況該当値テキスト"/>
        <xdr:cNvSpPr txBox="1"/>
      </xdr:nvSpPr>
      <xdr:spPr>
        <a:xfrm>
          <a:off x="5041900" y="1366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108,904</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98374</xdr:rowOff>
    </xdr:from>
    <xdr:to>
      <xdr:col>6</xdr:col>
      <xdr:colOff>50800</xdr:colOff>
      <xdr:row>81</xdr:row>
      <xdr:rowOff>28524</xdr:rowOff>
    </xdr:to>
    <xdr:sp macro="" textlink="">
      <xdr:nvSpPr>
        <xdr:cNvPr id="215" name="円/楕円 214"/>
        <xdr:cNvSpPr/>
      </xdr:nvSpPr>
      <xdr:spPr>
        <a:xfrm>
          <a:off x="4064000" y="138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38701</xdr:rowOff>
    </xdr:from>
    <xdr:ext cx="736600" cy="259045"/>
    <xdr:sp macro="" textlink="">
      <xdr:nvSpPr>
        <xdr:cNvPr id="216" name="テキスト ボックス 215"/>
        <xdr:cNvSpPr txBox="1"/>
      </xdr:nvSpPr>
      <xdr:spPr>
        <a:xfrm>
          <a:off x="3733800" y="13583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108,020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74558</xdr:rowOff>
    </xdr:from>
    <xdr:to>
      <xdr:col>4</xdr:col>
      <xdr:colOff>533400</xdr:colOff>
      <xdr:row>81</xdr:row>
      <xdr:rowOff>4708</xdr:rowOff>
    </xdr:to>
    <xdr:sp macro="" textlink="">
      <xdr:nvSpPr>
        <xdr:cNvPr id="217" name="円/楕円 216"/>
        <xdr:cNvSpPr/>
      </xdr:nvSpPr>
      <xdr:spPr>
        <a:xfrm>
          <a:off x="3175000" y="137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14885</xdr:rowOff>
    </xdr:from>
    <xdr:ext cx="762000" cy="259045"/>
    <xdr:sp macro="" textlink="">
      <xdr:nvSpPr>
        <xdr:cNvPr id="218" name="テキスト ボックス 217"/>
        <xdr:cNvSpPr txBox="1"/>
      </xdr:nvSpPr>
      <xdr:spPr>
        <a:xfrm>
          <a:off x="2844800" y="135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105,059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126099</xdr:rowOff>
    </xdr:from>
    <xdr:to>
      <xdr:col>3</xdr:col>
      <xdr:colOff>330200</xdr:colOff>
      <xdr:row>81</xdr:row>
      <xdr:rowOff>56249</xdr:rowOff>
    </xdr:to>
    <xdr:sp macro="" textlink="">
      <xdr:nvSpPr>
        <xdr:cNvPr id="219" name="円/楕円 218"/>
        <xdr:cNvSpPr/>
      </xdr:nvSpPr>
      <xdr:spPr>
        <a:xfrm>
          <a:off x="2286000" y="1384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66426</xdr:rowOff>
    </xdr:from>
    <xdr:ext cx="762000" cy="259045"/>
    <xdr:sp macro="" textlink="">
      <xdr:nvSpPr>
        <xdr:cNvPr id="220" name="テキスト ボックス 219"/>
        <xdr:cNvSpPr txBox="1"/>
      </xdr:nvSpPr>
      <xdr:spPr>
        <a:xfrm>
          <a:off x="1955800" y="1361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111,467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161297</xdr:rowOff>
    </xdr:from>
    <xdr:to>
      <xdr:col>2</xdr:col>
      <xdr:colOff>127000</xdr:colOff>
      <xdr:row>81</xdr:row>
      <xdr:rowOff>91447</xdr:rowOff>
    </xdr:to>
    <xdr:sp macro="" textlink="">
      <xdr:nvSpPr>
        <xdr:cNvPr id="221" name="円/楕円 220"/>
        <xdr:cNvSpPr/>
      </xdr:nvSpPr>
      <xdr:spPr>
        <a:xfrm>
          <a:off x="1397000" y="1387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101624</xdr:rowOff>
    </xdr:from>
    <xdr:ext cx="762000" cy="259045"/>
    <xdr:sp macro="" textlink="">
      <xdr:nvSpPr>
        <xdr:cNvPr id="222" name="テキスト ボックス 221"/>
        <xdr:cNvSpPr txBox="1"/>
      </xdr:nvSpPr>
      <xdr:spPr>
        <a:xfrm>
          <a:off x="1066800" y="13646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115,843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日から、職員の給料及び職員手当について、国家公務員の給与水準を基礎とした給与改定を行い、また、平成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月からは本市の財政状況や国家公務員の給料減額措置等を踏まえ、行政職及び消防職の管理職職員に対して</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％の給料減額措置を実施したほか、</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月からは管理職以外の職員についても、給料減額措置を実施し、人件費の抑制に努めている。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年度においては、給与制度の総合的見直しを行い、行政職給料表において平均</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％の引き下げを実施する等、給与の適正化に努めた。</a:t>
          </a:r>
          <a:endParaRPr lang="ja-JP" altLang="ja-JP" sz="1400">
            <a:effectLst/>
          </a:endParaRPr>
        </a:p>
        <a:p>
          <a:pPr rtl="0"/>
          <a:r>
            <a:rPr lang="ja-JP" altLang="ja-JP" sz="1100">
              <a:solidFill>
                <a:schemeClr val="dk1"/>
              </a:solidFill>
              <a:effectLst/>
              <a:latin typeface="+mn-lt"/>
              <a:ea typeface="+mn-ea"/>
              <a:cs typeface="+mn-cs"/>
            </a:rPr>
            <a:t>　今後も、国家公務員給与水準や本市の財政状況を踏まえ、適正な給与水準となるよう必要に応じて見直しを行っていく。</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118618</xdr:rowOff>
    </xdr:from>
    <xdr:to>
      <xdr:col>24</xdr:col>
      <xdr:colOff>558800</xdr:colOff>
      <xdr:row>85</xdr:row>
      <xdr:rowOff>147574</xdr:rowOff>
    </xdr:to>
    <xdr:cxnSp macro="">
      <xdr:nvCxnSpPr>
        <xdr:cNvPr id="254" name="直線コネクタ 253"/>
        <xdr:cNvCxnSpPr/>
      </xdr:nvCxnSpPr>
      <xdr:spPr>
        <a:xfrm flipV="1">
          <a:off x="16179800" y="1469186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147574</xdr:rowOff>
    </xdr:from>
    <xdr:to>
      <xdr:col>23</xdr:col>
      <xdr:colOff>406400</xdr:colOff>
      <xdr:row>85</xdr:row>
      <xdr:rowOff>147574</xdr:rowOff>
    </xdr:to>
    <xdr:cxnSp macro="">
      <xdr:nvCxnSpPr>
        <xdr:cNvPr id="257" name="直線コネクタ 256"/>
        <xdr:cNvCxnSpPr/>
      </xdr:nvCxnSpPr>
      <xdr:spPr>
        <a:xfrm>
          <a:off x="15290800" y="14720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147574</xdr:rowOff>
    </xdr:from>
    <xdr:to>
      <xdr:col>22</xdr:col>
      <xdr:colOff>203200</xdr:colOff>
      <xdr:row>87</xdr:row>
      <xdr:rowOff>113537</xdr:rowOff>
    </xdr:to>
    <xdr:cxnSp macro="">
      <xdr:nvCxnSpPr>
        <xdr:cNvPr id="260" name="直線コネクタ 259"/>
        <xdr:cNvCxnSpPr/>
      </xdr:nvCxnSpPr>
      <xdr:spPr>
        <a:xfrm flipV="1">
          <a:off x="14401800" y="14720824"/>
          <a:ext cx="889000" cy="30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113537</xdr:rowOff>
    </xdr:from>
    <xdr:to>
      <xdr:col>21</xdr:col>
      <xdr:colOff>0</xdr:colOff>
      <xdr:row>88</xdr:row>
      <xdr:rowOff>33782</xdr:rowOff>
    </xdr:to>
    <xdr:cxnSp macro="">
      <xdr:nvCxnSpPr>
        <xdr:cNvPr id="263" name="直線コネクタ 262"/>
        <xdr:cNvCxnSpPr/>
      </xdr:nvCxnSpPr>
      <xdr:spPr>
        <a:xfrm flipV="1">
          <a:off x="13512800" y="15029687"/>
          <a:ext cx="889000" cy="9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16273</xdr:rowOff>
    </xdr:from>
    <xdr:ext cx="762000" cy="259045"/>
    <xdr:sp macro="" textlink="">
      <xdr:nvSpPr>
        <xdr:cNvPr id="265" name="テキスト ボックス 264"/>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67818</xdr:rowOff>
    </xdr:from>
    <xdr:to>
      <xdr:col>24</xdr:col>
      <xdr:colOff>609600</xdr:colOff>
      <xdr:row>85</xdr:row>
      <xdr:rowOff>169418</xdr:rowOff>
    </xdr:to>
    <xdr:sp macro="" textlink="">
      <xdr:nvSpPr>
        <xdr:cNvPr id="273" name="円/楕円 272"/>
        <xdr:cNvSpPr/>
      </xdr:nvSpPr>
      <xdr:spPr>
        <a:xfrm>
          <a:off x="169672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84345</xdr:rowOff>
    </xdr:from>
    <xdr:ext cx="762000" cy="259045"/>
    <xdr:sp macro="" textlink="">
      <xdr:nvSpPr>
        <xdr:cNvPr id="274" name="給与水準   （国との比較）該当値テキスト"/>
        <xdr:cNvSpPr txBox="1"/>
      </xdr:nvSpPr>
      <xdr:spPr>
        <a:xfrm>
          <a:off x="17106900" y="1448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96774</xdr:rowOff>
    </xdr:from>
    <xdr:to>
      <xdr:col>23</xdr:col>
      <xdr:colOff>457200</xdr:colOff>
      <xdr:row>86</xdr:row>
      <xdr:rowOff>26924</xdr:rowOff>
    </xdr:to>
    <xdr:sp macro="" textlink="">
      <xdr:nvSpPr>
        <xdr:cNvPr id="275" name="円/楕円 274"/>
        <xdr:cNvSpPr/>
      </xdr:nvSpPr>
      <xdr:spPr>
        <a:xfrm>
          <a:off x="16129000" y="146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11701</xdr:rowOff>
    </xdr:from>
    <xdr:ext cx="736600" cy="259045"/>
    <xdr:sp macro="" textlink="">
      <xdr:nvSpPr>
        <xdr:cNvPr id="276" name="テキスト ボックス 275"/>
        <xdr:cNvSpPr txBox="1"/>
      </xdr:nvSpPr>
      <xdr:spPr>
        <a:xfrm>
          <a:off x="15798800" y="1475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96774</xdr:rowOff>
    </xdr:from>
    <xdr:to>
      <xdr:col>22</xdr:col>
      <xdr:colOff>254000</xdr:colOff>
      <xdr:row>86</xdr:row>
      <xdr:rowOff>26924</xdr:rowOff>
    </xdr:to>
    <xdr:sp macro="" textlink="">
      <xdr:nvSpPr>
        <xdr:cNvPr id="277" name="円/楕円 276"/>
        <xdr:cNvSpPr/>
      </xdr:nvSpPr>
      <xdr:spPr>
        <a:xfrm>
          <a:off x="15240000" y="146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11701</xdr:rowOff>
    </xdr:from>
    <xdr:ext cx="762000" cy="259045"/>
    <xdr:sp macro="" textlink="">
      <xdr:nvSpPr>
        <xdr:cNvPr id="278" name="テキスト ボックス 277"/>
        <xdr:cNvSpPr txBox="1"/>
      </xdr:nvSpPr>
      <xdr:spPr>
        <a:xfrm>
          <a:off x="14909800" y="1475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62737</xdr:rowOff>
    </xdr:from>
    <xdr:to>
      <xdr:col>21</xdr:col>
      <xdr:colOff>50800</xdr:colOff>
      <xdr:row>87</xdr:row>
      <xdr:rowOff>164337</xdr:rowOff>
    </xdr:to>
    <xdr:sp macro="" textlink="">
      <xdr:nvSpPr>
        <xdr:cNvPr id="279" name="円/楕円 278"/>
        <xdr:cNvSpPr/>
      </xdr:nvSpPr>
      <xdr:spPr>
        <a:xfrm>
          <a:off x="14351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3064</xdr:rowOff>
    </xdr:from>
    <xdr:ext cx="762000" cy="259045"/>
    <xdr:sp macro="" textlink="">
      <xdr:nvSpPr>
        <xdr:cNvPr id="280" name="テキスト ボックス 279"/>
        <xdr:cNvSpPr txBox="1"/>
      </xdr:nvSpPr>
      <xdr:spPr>
        <a:xfrm>
          <a:off x="14020800" y="1474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154432</xdr:rowOff>
    </xdr:from>
    <xdr:to>
      <xdr:col>19</xdr:col>
      <xdr:colOff>533400</xdr:colOff>
      <xdr:row>88</xdr:row>
      <xdr:rowOff>84582</xdr:rowOff>
    </xdr:to>
    <xdr:sp macro="" textlink="">
      <xdr:nvSpPr>
        <xdr:cNvPr id="281" name="円/楕円 280"/>
        <xdr:cNvSpPr/>
      </xdr:nvSpPr>
      <xdr:spPr>
        <a:xfrm>
          <a:off x="134620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69359</xdr:rowOff>
    </xdr:from>
    <xdr:ext cx="762000" cy="259045"/>
    <xdr:sp macro="" textlink="">
      <xdr:nvSpPr>
        <xdr:cNvPr id="282" name="テキスト ボックス 281"/>
        <xdr:cNvSpPr txBox="1"/>
      </xdr:nvSpPr>
      <xdr:spPr>
        <a:xfrm>
          <a:off x="13131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業務の効率化の促進やアウトソーシングの実施、早期退職の勧奨等に取り組んできた結果、職員数全体では、平成</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日現在と比して平成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日までに</a:t>
          </a:r>
          <a:r>
            <a:rPr lang="en-US" altLang="ja-JP" sz="1100">
              <a:solidFill>
                <a:schemeClr val="dk1"/>
              </a:solidFill>
              <a:effectLst/>
              <a:latin typeface="+mn-lt"/>
              <a:ea typeface="+mn-ea"/>
              <a:cs typeface="+mn-cs"/>
            </a:rPr>
            <a:t>117</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17.2</a:t>
          </a:r>
          <a:r>
            <a:rPr lang="ja-JP" altLang="ja-JP" sz="1100">
              <a:solidFill>
                <a:schemeClr val="dk1"/>
              </a:solidFill>
              <a:effectLst/>
              <a:latin typeface="+mn-lt"/>
              <a:ea typeface="+mn-ea"/>
              <a:cs typeface="+mn-cs"/>
            </a:rPr>
            <a:t>％の削減を達成し</a:t>
          </a:r>
          <a:r>
            <a:rPr lang="en-US" altLang="ja-JP" sz="1100">
              <a:solidFill>
                <a:schemeClr val="dk1"/>
              </a:solidFill>
              <a:effectLst/>
              <a:latin typeface="+mn-lt"/>
              <a:ea typeface="+mn-ea"/>
              <a:cs typeface="+mn-cs"/>
            </a:rPr>
            <a:t>563</a:t>
          </a:r>
          <a:r>
            <a:rPr lang="ja-JP" altLang="ja-JP" sz="1100">
              <a:solidFill>
                <a:schemeClr val="dk1"/>
              </a:solidFill>
              <a:effectLst/>
              <a:latin typeface="+mn-lt"/>
              <a:ea typeface="+mn-ea"/>
              <a:cs typeface="+mn-cs"/>
            </a:rPr>
            <a:t>人となった。これは削減目標の</a:t>
          </a:r>
          <a:r>
            <a:rPr lang="en-US" altLang="ja-JP" sz="1100">
              <a:solidFill>
                <a:schemeClr val="dk1"/>
              </a:solidFill>
              <a:effectLst/>
              <a:latin typeface="+mn-lt"/>
              <a:ea typeface="+mn-ea"/>
              <a:cs typeface="+mn-cs"/>
            </a:rPr>
            <a:t>9.4</a:t>
          </a:r>
          <a:r>
            <a:rPr lang="ja-JP" altLang="ja-JP" sz="1100">
              <a:solidFill>
                <a:schemeClr val="dk1"/>
              </a:solidFill>
              <a:effectLst/>
              <a:latin typeface="+mn-lt"/>
              <a:ea typeface="+mn-ea"/>
              <a:cs typeface="+mn-cs"/>
            </a:rPr>
            <a:t>％を大きく上回る成果となった。また、病院及び消防を除く職員（一般会計・特別会計・水道事業会計）でも、平成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月までに</a:t>
          </a:r>
          <a:r>
            <a:rPr lang="en-US" altLang="ja-JP" sz="1100">
              <a:solidFill>
                <a:schemeClr val="dk1"/>
              </a:solidFill>
              <a:effectLst/>
              <a:latin typeface="+mn-lt"/>
              <a:ea typeface="+mn-ea"/>
              <a:cs typeface="+mn-cs"/>
            </a:rPr>
            <a:t>75</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16.7</a:t>
          </a:r>
          <a:r>
            <a:rPr lang="ja-JP" altLang="ja-JP" sz="1100">
              <a:solidFill>
                <a:schemeClr val="dk1"/>
              </a:solidFill>
              <a:effectLst/>
              <a:latin typeface="+mn-lt"/>
              <a:ea typeface="+mn-ea"/>
              <a:cs typeface="+mn-cs"/>
            </a:rPr>
            <a:t>％を削減し</a:t>
          </a:r>
          <a:r>
            <a:rPr lang="en-US" altLang="ja-JP" sz="1100">
              <a:solidFill>
                <a:schemeClr val="dk1"/>
              </a:solidFill>
              <a:effectLst/>
              <a:latin typeface="+mn-lt"/>
              <a:ea typeface="+mn-ea"/>
              <a:cs typeface="+mn-cs"/>
            </a:rPr>
            <a:t>373</a:t>
          </a:r>
          <a:r>
            <a:rPr lang="ja-JP" altLang="ja-JP" sz="1100">
              <a:solidFill>
                <a:schemeClr val="dk1"/>
              </a:solidFill>
              <a:effectLst/>
              <a:latin typeface="+mn-lt"/>
              <a:ea typeface="+mn-ea"/>
              <a:cs typeface="+mn-cs"/>
            </a:rPr>
            <a:t>人となった。類似団体と比較しても、その平均を上回る削減を行った。</a:t>
          </a:r>
          <a:endParaRPr lang="ja-JP" altLang="ja-JP" sz="1400">
            <a:effectLst/>
          </a:endParaRPr>
        </a:p>
        <a:p>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　行政職においては、定年退職者不補充、技能労務職においては、退職者不補充としており、平成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年度での病院及び消防を除く職員数は、平成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年４月と比較して、更に</a:t>
          </a:r>
          <a:r>
            <a:rPr lang="en-US" altLang="ja-JP" sz="1100">
              <a:solidFill>
                <a:schemeClr val="dk1"/>
              </a:solidFill>
              <a:effectLst/>
              <a:latin typeface="+mn-lt"/>
              <a:ea typeface="+mn-ea"/>
              <a:cs typeface="+mn-cs"/>
            </a:rPr>
            <a:t>36</a:t>
          </a:r>
          <a:r>
            <a:rPr lang="ja-JP" altLang="ja-JP" sz="1100">
              <a:solidFill>
                <a:schemeClr val="dk1"/>
              </a:solidFill>
              <a:effectLst/>
              <a:latin typeface="+mn-lt"/>
              <a:ea typeface="+mn-ea"/>
              <a:cs typeface="+mn-cs"/>
            </a:rPr>
            <a:t>人を削減し、</a:t>
          </a:r>
          <a:r>
            <a:rPr lang="en-US" altLang="ja-JP" sz="1100">
              <a:solidFill>
                <a:schemeClr val="dk1"/>
              </a:solidFill>
              <a:effectLst/>
              <a:latin typeface="+mn-lt"/>
              <a:ea typeface="+mn-ea"/>
              <a:cs typeface="+mn-cs"/>
            </a:rPr>
            <a:t>337</a:t>
          </a:r>
          <a:r>
            <a:rPr lang="ja-JP" altLang="ja-JP" sz="1100">
              <a:solidFill>
                <a:schemeClr val="dk1"/>
              </a:solidFill>
              <a:effectLst/>
              <a:latin typeface="+mn-lt"/>
              <a:ea typeface="+mn-ea"/>
              <a:cs typeface="+mn-cs"/>
            </a:rPr>
            <a:t>人とした。</a:t>
          </a:r>
          <a:endParaRPr lang="ja-JP" altLang="ja-JP" sz="1400">
            <a:effectLst/>
          </a:endParaRPr>
        </a:p>
        <a:p>
          <a:r>
            <a:rPr lang="ja-JP" altLang="ja-JP" sz="1100">
              <a:solidFill>
                <a:schemeClr val="dk1"/>
              </a:solidFill>
              <a:effectLst/>
              <a:latin typeface="+mn-lt"/>
              <a:ea typeface="+mn-ea"/>
              <a:cs typeface="+mn-cs"/>
            </a:rPr>
            <a:t>　今後においては、実効性のある定員管理計画を策定し、更なる職員数の適正化を図るよう努めていく。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127907</xdr:rowOff>
    </xdr:from>
    <xdr:to>
      <xdr:col>24</xdr:col>
      <xdr:colOff>558800</xdr:colOff>
      <xdr:row>59</xdr:row>
      <xdr:rowOff>136525</xdr:rowOff>
    </xdr:to>
    <xdr:cxnSp macro="">
      <xdr:nvCxnSpPr>
        <xdr:cNvPr id="319" name="直線コネクタ 318"/>
        <xdr:cNvCxnSpPr/>
      </xdr:nvCxnSpPr>
      <xdr:spPr>
        <a:xfrm flipV="1">
          <a:off x="16179800" y="10243457"/>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52722</xdr:rowOff>
    </xdr:from>
    <xdr:ext cx="762000" cy="259045"/>
    <xdr:sp macro="" textlink="">
      <xdr:nvSpPr>
        <xdr:cNvPr id="320"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136525</xdr:rowOff>
    </xdr:from>
    <xdr:to>
      <xdr:col>23</xdr:col>
      <xdr:colOff>406400</xdr:colOff>
      <xdr:row>60</xdr:row>
      <xdr:rowOff>1270</xdr:rowOff>
    </xdr:to>
    <xdr:cxnSp macro="">
      <xdr:nvCxnSpPr>
        <xdr:cNvPr id="322" name="直線コネクタ 321"/>
        <xdr:cNvCxnSpPr/>
      </xdr:nvCxnSpPr>
      <xdr:spPr>
        <a:xfrm flipV="1">
          <a:off x="15290800" y="102520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94632</xdr:rowOff>
    </xdr:from>
    <xdr:ext cx="736600" cy="259045"/>
    <xdr:sp macro="" textlink="">
      <xdr:nvSpPr>
        <xdr:cNvPr id="324" name="テキスト ボックス 323"/>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1270</xdr:rowOff>
    </xdr:from>
    <xdr:to>
      <xdr:col>22</xdr:col>
      <xdr:colOff>203200</xdr:colOff>
      <xdr:row>60</xdr:row>
      <xdr:rowOff>42635</xdr:rowOff>
    </xdr:to>
    <xdr:cxnSp macro="">
      <xdr:nvCxnSpPr>
        <xdr:cNvPr id="325" name="直線コネクタ 324"/>
        <xdr:cNvCxnSpPr/>
      </xdr:nvCxnSpPr>
      <xdr:spPr>
        <a:xfrm flipV="1">
          <a:off x="14401800" y="10288270"/>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89461</xdr:rowOff>
    </xdr:from>
    <xdr:ext cx="762000" cy="259045"/>
    <xdr:sp macro="" textlink="">
      <xdr:nvSpPr>
        <xdr:cNvPr id="327" name="テキスト ボックス 326"/>
        <xdr:cNvSpPr txBox="1"/>
      </xdr:nvSpPr>
      <xdr:spPr>
        <a:xfrm>
          <a:off x="14909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42635</xdr:rowOff>
    </xdr:from>
    <xdr:to>
      <xdr:col>21</xdr:col>
      <xdr:colOff>0</xdr:colOff>
      <xdr:row>60</xdr:row>
      <xdr:rowOff>54701</xdr:rowOff>
    </xdr:to>
    <xdr:cxnSp macro="">
      <xdr:nvCxnSpPr>
        <xdr:cNvPr id="328" name="直線コネクタ 327"/>
        <xdr:cNvCxnSpPr/>
      </xdr:nvCxnSpPr>
      <xdr:spPr>
        <a:xfrm flipV="1">
          <a:off x="13512800" y="10329635"/>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30" name="テキスト ボックス 329"/>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77107</xdr:rowOff>
    </xdr:from>
    <xdr:to>
      <xdr:col>24</xdr:col>
      <xdr:colOff>609600</xdr:colOff>
      <xdr:row>60</xdr:row>
      <xdr:rowOff>7257</xdr:rowOff>
    </xdr:to>
    <xdr:sp macro="" textlink="">
      <xdr:nvSpPr>
        <xdr:cNvPr id="338" name="円/楕円 337"/>
        <xdr:cNvSpPr/>
      </xdr:nvSpPr>
      <xdr:spPr>
        <a:xfrm>
          <a:off x="169672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93634</xdr:rowOff>
    </xdr:from>
    <xdr:ext cx="762000" cy="259045"/>
    <xdr:sp macro="" textlink="">
      <xdr:nvSpPr>
        <xdr:cNvPr id="339" name="定員管理の状況該当値テキスト"/>
        <xdr:cNvSpPr txBox="1"/>
      </xdr:nvSpPr>
      <xdr:spPr>
        <a:xfrm>
          <a:off x="17106900" y="1003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85725</xdr:rowOff>
    </xdr:from>
    <xdr:to>
      <xdr:col>23</xdr:col>
      <xdr:colOff>457200</xdr:colOff>
      <xdr:row>60</xdr:row>
      <xdr:rowOff>15875</xdr:rowOff>
    </xdr:to>
    <xdr:sp macro="" textlink="">
      <xdr:nvSpPr>
        <xdr:cNvPr id="340" name="円/楕円 339"/>
        <xdr:cNvSpPr/>
      </xdr:nvSpPr>
      <xdr:spPr>
        <a:xfrm>
          <a:off x="16129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26052</xdr:rowOff>
    </xdr:from>
    <xdr:ext cx="736600" cy="259045"/>
    <xdr:sp macro="" textlink="">
      <xdr:nvSpPr>
        <xdr:cNvPr id="341" name="テキスト ボックス 340"/>
        <xdr:cNvSpPr txBox="1"/>
      </xdr:nvSpPr>
      <xdr:spPr>
        <a:xfrm>
          <a:off x="15798800" y="997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121920</xdr:rowOff>
    </xdr:from>
    <xdr:to>
      <xdr:col>22</xdr:col>
      <xdr:colOff>254000</xdr:colOff>
      <xdr:row>60</xdr:row>
      <xdr:rowOff>52070</xdr:rowOff>
    </xdr:to>
    <xdr:sp macro="" textlink="">
      <xdr:nvSpPr>
        <xdr:cNvPr id="342" name="円/楕円 341"/>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62247</xdr:rowOff>
    </xdr:from>
    <xdr:ext cx="762000" cy="259045"/>
    <xdr:sp macro="" textlink="">
      <xdr:nvSpPr>
        <xdr:cNvPr id="343" name="テキスト ボックス 342"/>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163285</xdr:rowOff>
    </xdr:from>
    <xdr:to>
      <xdr:col>21</xdr:col>
      <xdr:colOff>50800</xdr:colOff>
      <xdr:row>60</xdr:row>
      <xdr:rowOff>93435</xdr:rowOff>
    </xdr:to>
    <xdr:sp macro="" textlink="">
      <xdr:nvSpPr>
        <xdr:cNvPr id="344" name="円/楕円 343"/>
        <xdr:cNvSpPr/>
      </xdr:nvSpPr>
      <xdr:spPr>
        <a:xfrm>
          <a:off x="14351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103612</xdr:rowOff>
    </xdr:from>
    <xdr:ext cx="762000" cy="259045"/>
    <xdr:sp macro="" textlink="">
      <xdr:nvSpPr>
        <xdr:cNvPr id="345" name="テキスト ボックス 344"/>
        <xdr:cNvSpPr txBox="1"/>
      </xdr:nvSpPr>
      <xdr:spPr>
        <a:xfrm>
          <a:off x="14020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3901</xdr:rowOff>
    </xdr:from>
    <xdr:to>
      <xdr:col>19</xdr:col>
      <xdr:colOff>533400</xdr:colOff>
      <xdr:row>60</xdr:row>
      <xdr:rowOff>105501</xdr:rowOff>
    </xdr:to>
    <xdr:sp macro="" textlink="">
      <xdr:nvSpPr>
        <xdr:cNvPr id="346" name="円/楕円 345"/>
        <xdr:cNvSpPr/>
      </xdr:nvSpPr>
      <xdr:spPr>
        <a:xfrm>
          <a:off x="134620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115678</xdr:rowOff>
    </xdr:from>
    <xdr:ext cx="762000" cy="259045"/>
    <xdr:sp macro="" textlink="">
      <xdr:nvSpPr>
        <xdr:cNvPr id="347" name="テキスト ボックス 346"/>
        <xdr:cNvSpPr txBox="1"/>
      </xdr:nvSpPr>
      <xdr:spPr>
        <a:xfrm>
          <a:off x="13131800" y="1005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平成</a:t>
          </a:r>
          <a:r>
            <a:rPr kumimoji="1" lang="en-US" altLang="ja-JP" sz="1100">
              <a:latin typeface="+mn-ea"/>
              <a:ea typeface="+mn-ea"/>
            </a:rPr>
            <a:t>22</a:t>
          </a:r>
          <a:r>
            <a:rPr kumimoji="1" lang="ja-JP" altLang="en-US" sz="1100">
              <a:latin typeface="+mn-ea"/>
              <a:ea typeface="+mn-ea"/>
            </a:rPr>
            <a:t>年度に借り入れた「第三セクター等改革推進債」の元金償還が平成</a:t>
          </a:r>
          <a:r>
            <a:rPr kumimoji="1" lang="en-US" altLang="ja-JP" sz="1100">
              <a:latin typeface="+mn-ea"/>
              <a:ea typeface="+mn-ea"/>
            </a:rPr>
            <a:t>23</a:t>
          </a:r>
          <a:r>
            <a:rPr kumimoji="1" lang="ja-JP" altLang="en-US" sz="1100">
              <a:latin typeface="+mn-ea"/>
              <a:ea typeface="+mn-ea"/>
            </a:rPr>
            <a:t>年度から始まったため、実質公債費比率が平成</a:t>
          </a:r>
          <a:r>
            <a:rPr kumimoji="1" lang="en-US" altLang="ja-JP" sz="1100">
              <a:latin typeface="+mn-ea"/>
              <a:ea typeface="+mn-ea"/>
            </a:rPr>
            <a:t>26</a:t>
          </a:r>
          <a:r>
            <a:rPr kumimoji="1" lang="ja-JP" altLang="en-US" sz="1100">
              <a:latin typeface="+mn-ea"/>
              <a:ea typeface="+mn-ea"/>
            </a:rPr>
            <a:t>年度までに</a:t>
          </a:r>
          <a:r>
            <a:rPr kumimoji="1" lang="en-US" altLang="ja-JP" sz="1100">
              <a:latin typeface="+mn-ea"/>
              <a:ea typeface="+mn-ea"/>
            </a:rPr>
            <a:t>19.2%</a:t>
          </a:r>
          <a:r>
            <a:rPr kumimoji="1" lang="ja-JP" altLang="en-US" sz="1100">
              <a:latin typeface="+mn-ea"/>
              <a:ea typeface="+mn-ea"/>
            </a:rPr>
            <a:t>まで上昇した。</a:t>
          </a:r>
          <a:endParaRPr kumimoji="1" lang="en-US" altLang="ja-JP" sz="1100">
            <a:latin typeface="+mn-ea"/>
            <a:ea typeface="+mn-ea"/>
          </a:endParaRPr>
        </a:p>
        <a:p>
          <a:r>
            <a:rPr kumimoji="1" lang="ja-JP" altLang="en-US" sz="1100" baseline="0">
              <a:latin typeface="+mn-ea"/>
              <a:ea typeface="+mn-ea"/>
            </a:rPr>
            <a:t>　今後は、これまでに引き続き、歳入の確保や歳出の削減など、行財政改革に取り組んでいくとともに、早期に実質公債費比率を</a:t>
          </a:r>
          <a:r>
            <a:rPr kumimoji="1" lang="en-US" altLang="ja-JP" sz="1100" baseline="0">
              <a:latin typeface="+mn-ea"/>
              <a:ea typeface="+mn-ea"/>
            </a:rPr>
            <a:t>18%</a:t>
          </a:r>
          <a:r>
            <a:rPr kumimoji="1" lang="ja-JP" altLang="en-US" sz="1100" baseline="0">
              <a:latin typeface="+mn-ea"/>
              <a:ea typeface="+mn-ea"/>
            </a:rPr>
            <a:t>に引き下げるべく、公債費負担適正化計画に基づき、公債費負担の適正な管理を行う。</a:t>
          </a:r>
          <a:endParaRPr kumimoji="1" lang="en-US" altLang="ja-JP" sz="1100" baseline="0">
            <a:latin typeface="+mn-ea"/>
            <a:ea typeface="+mn-ea"/>
          </a:endParaRPr>
        </a:p>
        <a:p>
          <a:endParaRPr lang="ja-JP" altLang="en-US" sz="1100" b="0" i="0" u="none" strike="noStrike" baseline="0" smtClean="0">
            <a:solidFill>
              <a:schemeClr val="dk1"/>
            </a:solidFill>
            <a:latin typeface="+mn-lt"/>
            <a:ea typeface="+mn-ea"/>
            <a:cs typeface="+mn-cs"/>
          </a:endParaRPr>
        </a:p>
        <a:p>
          <a:endParaRPr kumimoji="1" lang="en-US" altLang="ja-JP" sz="1300" baseline="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47625</xdr:rowOff>
    </xdr:from>
    <xdr:to>
      <xdr:col>24</xdr:col>
      <xdr:colOff>558800</xdr:colOff>
      <xdr:row>38</xdr:row>
      <xdr:rowOff>51646</xdr:rowOff>
    </xdr:to>
    <xdr:cxnSp macro="">
      <xdr:nvCxnSpPr>
        <xdr:cNvPr id="381" name="直線コネクタ 380"/>
        <xdr:cNvCxnSpPr/>
      </xdr:nvCxnSpPr>
      <xdr:spPr>
        <a:xfrm flipV="1">
          <a:off x="16179800" y="6562725"/>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35560</xdr:rowOff>
    </xdr:from>
    <xdr:to>
      <xdr:col>23</xdr:col>
      <xdr:colOff>406400</xdr:colOff>
      <xdr:row>38</xdr:row>
      <xdr:rowOff>51646</xdr:rowOff>
    </xdr:to>
    <xdr:cxnSp macro="">
      <xdr:nvCxnSpPr>
        <xdr:cNvPr id="384" name="直線コネクタ 383"/>
        <xdr:cNvCxnSpPr/>
      </xdr:nvCxnSpPr>
      <xdr:spPr>
        <a:xfrm>
          <a:off x="15290800" y="65506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154728</xdr:rowOff>
    </xdr:from>
    <xdr:to>
      <xdr:col>22</xdr:col>
      <xdr:colOff>203200</xdr:colOff>
      <xdr:row>38</xdr:row>
      <xdr:rowOff>35560</xdr:rowOff>
    </xdr:to>
    <xdr:cxnSp macro="">
      <xdr:nvCxnSpPr>
        <xdr:cNvPr id="387" name="直線コネクタ 386"/>
        <xdr:cNvCxnSpPr/>
      </xdr:nvCxnSpPr>
      <xdr:spPr>
        <a:xfrm>
          <a:off x="14401800" y="649837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82338</xdr:rowOff>
    </xdr:from>
    <xdr:to>
      <xdr:col>21</xdr:col>
      <xdr:colOff>0</xdr:colOff>
      <xdr:row>37</xdr:row>
      <xdr:rowOff>154728</xdr:rowOff>
    </xdr:to>
    <xdr:cxnSp macro="">
      <xdr:nvCxnSpPr>
        <xdr:cNvPr id="390" name="直線コネクタ 389"/>
        <xdr:cNvCxnSpPr/>
      </xdr:nvCxnSpPr>
      <xdr:spPr>
        <a:xfrm>
          <a:off x="13512800" y="642598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168275</xdr:rowOff>
    </xdr:from>
    <xdr:to>
      <xdr:col>24</xdr:col>
      <xdr:colOff>609600</xdr:colOff>
      <xdr:row>38</xdr:row>
      <xdr:rowOff>98425</xdr:rowOff>
    </xdr:to>
    <xdr:sp macro="" textlink="">
      <xdr:nvSpPr>
        <xdr:cNvPr id="400" name="円/楕円 399"/>
        <xdr:cNvSpPr/>
      </xdr:nvSpPr>
      <xdr:spPr>
        <a:xfrm>
          <a:off x="169672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140352</xdr:rowOff>
    </xdr:from>
    <xdr:ext cx="762000" cy="259045"/>
    <xdr:sp macro="" textlink="">
      <xdr:nvSpPr>
        <xdr:cNvPr id="401" name="公債費負担の状況該当値テキスト"/>
        <xdr:cNvSpPr txBox="1"/>
      </xdr:nvSpPr>
      <xdr:spPr>
        <a:xfrm>
          <a:off x="17106900" y="648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846</xdr:rowOff>
    </xdr:from>
    <xdr:to>
      <xdr:col>23</xdr:col>
      <xdr:colOff>457200</xdr:colOff>
      <xdr:row>38</xdr:row>
      <xdr:rowOff>102446</xdr:rowOff>
    </xdr:to>
    <xdr:sp macro="" textlink="">
      <xdr:nvSpPr>
        <xdr:cNvPr id="402" name="円/楕円 401"/>
        <xdr:cNvSpPr/>
      </xdr:nvSpPr>
      <xdr:spPr>
        <a:xfrm>
          <a:off x="16129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87223</xdr:rowOff>
    </xdr:from>
    <xdr:ext cx="736600" cy="259045"/>
    <xdr:sp macro="" textlink="">
      <xdr:nvSpPr>
        <xdr:cNvPr id="403" name="テキスト ボックス 402"/>
        <xdr:cNvSpPr txBox="1"/>
      </xdr:nvSpPr>
      <xdr:spPr>
        <a:xfrm>
          <a:off x="15798800" y="660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156210</xdr:rowOff>
    </xdr:from>
    <xdr:to>
      <xdr:col>22</xdr:col>
      <xdr:colOff>254000</xdr:colOff>
      <xdr:row>38</xdr:row>
      <xdr:rowOff>86360</xdr:rowOff>
    </xdr:to>
    <xdr:sp macro="" textlink="">
      <xdr:nvSpPr>
        <xdr:cNvPr id="404" name="円/楕円 403"/>
        <xdr:cNvSpPr/>
      </xdr:nvSpPr>
      <xdr:spPr>
        <a:xfrm>
          <a:off x="1524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71137</xdr:rowOff>
    </xdr:from>
    <xdr:ext cx="762000" cy="259045"/>
    <xdr:sp macro="" textlink="">
      <xdr:nvSpPr>
        <xdr:cNvPr id="405" name="テキスト ボックス 404"/>
        <xdr:cNvSpPr txBox="1"/>
      </xdr:nvSpPr>
      <xdr:spPr>
        <a:xfrm>
          <a:off x="1490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103928</xdr:rowOff>
    </xdr:from>
    <xdr:to>
      <xdr:col>21</xdr:col>
      <xdr:colOff>50800</xdr:colOff>
      <xdr:row>38</xdr:row>
      <xdr:rowOff>34079</xdr:rowOff>
    </xdr:to>
    <xdr:sp macro="" textlink="">
      <xdr:nvSpPr>
        <xdr:cNvPr id="406" name="円/楕円 405"/>
        <xdr:cNvSpPr/>
      </xdr:nvSpPr>
      <xdr:spPr>
        <a:xfrm>
          <a:off x="14351000" y="6447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18856</xdr:rowOff>
    </xdr:from>
    <xdr:ext cx="762000" cy="259045"/>
    <xdr:sp macro="" textlink="">
      <xdr:nvSpPr>
        <xdr:cNvPr id="407" name="テキスト ボックス 406"/>
        <xdr:cNvSpPr txBox="1"/>
      </xdr:nvSpPr>
      <xdr:spPr>
        <a:xfrm>
          <a:off x="14020800" y="653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31538</xdr:rowOff>
    </xdr:from>
    <xdr:to>
      <xdr:col>19</xdr:col>
      <xdr:colOff>533400</xdr:colOff>
      <xdr:row>37</xdr:row>
      <xdr:rowOff>133138</xdr:rowOff>
    </xdr:to>
    <xdr:sp macro="" textlink="">
      <xdr:nvSpPr>
        <xdr:cNvPr id="408" name="円/楕円 407"/>
        <xdr:cNvSpPr/>
      </xdr:nvSpPr>
      <xdr:spPr>
        <a:xfrm>
          <a:off x="134620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143315</xdr:rowOff>
    </xdr:from>
    <xdr:ext cx="762000" cy="259045"/>
    <xdr:sp macro="" textlink="">
      <xdr:nvSpPr>
        <xdr:cNvPr id="409" name="テキスト ボックス 408"/>
        <xdr:cNvSpPr txBox="1"/>
      </xdr:nvSpPr>
      <xdr:spPr>
        <a:xfrm>
          <a:off x="13131800" y="614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[184.3%]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年度に「第三セクター等改革推進債」を借り入れたため、比率（平成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212.7</a:t>
          </a:r>
          <a:r>
            <a:rPr kumimoji="1" lang="ja-JP" altLang="en-US" sz="1100">
              <a:latin typeface="ＭＳ Ｐゴシック" panose="020B0600070205080204" pitchFamily="50" charset="-128"/>
              <a:ea typeface="ＭＳ Ｐゴシック" panose="020B0600070205080204" pitchFamily="50" charset="-128"/>
            </a:rPr>
            <a:t>％）が大きく上昇したが、平成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年度より元金償還が始まり、今後も年間約３億７千万円の元金償還が続くため、徐々に比率が下降することが見込まれる。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しかし、類似団体内平均値と大きくかい離した数値を改善するためには、早期に土地開発公社から引き継いだ二町谷埋立地等の売却に積極的に取り組むことにより、市債の償還を確実に進める必要がある。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152616</xdr:rowOff>
    </xdr:from>
    <xdr:to>
      <xdr:col>24</xdr:col>
      <xdr:colOff>558800</xdr:colOff>
      <xdr:row>16</xdr:row>
      <xdr:rowOff>167818</xdr:rowOff>
    </xdr:to>
    <xdr:cxnSp macro="">
      <xdr:nvCxnSpPr>
        <xdr:cNvPr id="441" name="直線コネクタ 440"/>
        <xdr:cNvCxnSpPr/>
      </xdr:nvCxnSpPr>
      <xdr:spPr>
        <a:xfrm flipV="1">
          <a:off x="16179800" y="2895816"/>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167818</xdr:rowOff>
    </xdr:from>
    <xdr:to>
      <xdr:col>23</xdr:col>
      <xdr:colOff>406400</xdr:colOff>
      <xdr:row>16</xdr:row>
      <xdr:rowOff>168300</xdr:rowOff>
    </xdr:to>
    <xdr:cxnSp macro="">
      <xdr:nvCxnSpPr>
        <xdr:cNvPr id="444" name="直線コネクタ 443"/>
        <xdr:cNvCxnSpPr/>
      </xdr:nvCxnSpPr>
      <xdr:spPr>
        <a:xfrm flipV="1">
          <a:off x="15290800" y="2911018"/>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168300</xdr:rowOff>
    </xdr:from>
    <xdr:to>
      <xdr:col>22</xdr:col>
      <xdr:colOff>203200</xdr:colOff>
      <xdr:row>17</xdr:row>
      <xdr:rowOff>20257</xdr:rowOff>
    </xdr:to>
    <xdr:cxnSp macro="">
      <xdr:nvCxnSpPr>
        <xdr:cNvPr id="447" name="直線コネクタ 446"/>
        <xdr:cNvCxnSpPr/>
      </xdr:nvCxnSpPr>
      <xdr:spPr>
        <a:xfrm flipV="1">
          <a:off x="14401800" y="2911500"/>
          <a:ext cx="889000" cy="2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20257</xdr:rowOff>
    </xdr:from>
    <xdr:to>
      <xdr:col>21</xdr:col>
      <xdr:colOff>0</xdr:colOff>
      <xdr:row>17</xdr:row>
      <xdr:rowOff>22187</xdr:rowOff>
    </xdr:to>
    <xdr:cxnSp macro="">
      <xdr:nvCxnSpPr>
        <xdr:cNvPr id="450" name="直線コネクタ 449"/>
        <xdr:cNvCxnSpPr/>
      </xdr:nvCxnSpPr>
      <xdr:spPr>
        <a:xfrm flipV="1">
          <a:off x="13512800" y="293490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101816</xdr:rowOff>
    </xdr:from>
    <xdr:to>
      <xdr:col>24</xdr:col>
      <xdr:colOff>609600</xdr:colOff>
      <xdr:row>17</xdr:row>
      <xdr:rowOff>31966</xdr:rowOff>
    </xdr:to>
    <xdr:sp macro="" textlink="">
      <xdr:nvSpPr>
        <xdr:cNvPr id="460" name="円/楕円 459"/>
        <xdr:cNvSpPr/>
      </xdr:nvSpPr>
      <xdr:spPr>
        <a:xfrm>
          <a:off x="16967200" y="284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73893</xdr:rowOff>
    </xdr:from>
    <xdr:ext cx="762000" cy="259045"/>
    <xdr:sp macro="" textlink="">
      <xdr:nvSpPr>
        <xdr:cNvPr id="461" name="将来負担の状況該当値テキスト"/>
        <xdr:cNvSpPr txBox="1"/>
      </xdr:nvSpPr>
      <xdr:spPr>
        <a:xfrm>
          <a:off x="17106900" y="281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184.3</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117018</xdr:rowOff>
    </xdr:from>
    <xdr:to>
      <xdr:col>23</xdr:col>
      <xdr:colOff>457200</xdr:colOff>
      <xdr:row>17</xdr:row>
      <xdr:rowOff>47168</xdr:rowOff>
    </xdr:to>
    <xdr:sp macro="" textlink="">
      <xdr:nvSpPr>
        <xdr:cNvPr id="462" name="円/楕円 461"/>
        <xdr:cNvSpPr/>
      </xdr:nvSpPr>
      <xdr:spPr>
        <a:xfrm>
          <a:off x="16129000" y="286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31945</xdr:rowOff>
    </xdr:from>
    <xdr:ext cx="736600" cy="259045"/>
    <xdr:sp macro="" textlink="">
      <xdr:nvSpPr>
        <xdr:cNvPr id="463" name="テキスト ボックス 462"/>
        <xdr:cNvSpPr txBox="1"/>
      </xdr:nvSpPr>
      <xdr:spPr>
        <a:xfrm>
          <a:off x="15798800" y="294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190.6</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117500</xdr:rowOff>
    </xdr:from>
    <xdr:to>
      <xdr:col>22</xdr:col>
      <xdr:colOff>254000</xdr:colOff>
      <xdr:row>17</xdr:row>
      <xdr:rowOff>47650</xdr:rowOff>
    </xdr:to>
    <xdr:sp macro="" textlink="">
      <xdr:nvSpPr>
        <xdr:cNvPr id="464" name="円/楕円 463"/>
        <xdr:cNvSpPr/>
      </xdr:nvSpPr>
      <xdr:spPr>
        <a:xfrm>
          <a:off x="15240000" y="28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32427</xdr:rowOff>
    </xdr:from>
    <xdr:ext cx="762000" cy="259045"/>
    <xdr:sp macro="" textlink="">
      <xdr:nvSpPr>
        <xdr:cNvPr id="465" name="テキスト ボックス 464"/>
        <xdr:cNvSpPr txBox="1"/>
      </xdr:nvSpPr>
      <xdr:spPr>
        <a:xfrm>
          <a:off x="14909800" y="29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190.8</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140907</xdr:rowOff>
    </xdr:from>
    <xdr:to>
      <xdr:col>21</xdr:col>
      <xdr:colOff>50800</xdr:colOff>
      <xdr:row>17</xdr:row>
      <xdr:rowOff>71057</xdr:rowOff>
    </xdr:to>
    <xdr:sp macro="" textlink="">
      <xdr:nvSpPr>
        <xdr:cNvPr id="466" name="円/楕円 465"/>
        <xdr:cNvSpPr/>
      </xdr:nvSpPr>
      <xdr:spPr>
        <a:xfrm>
          <a:off x="14351000" y="288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55834</xdr:rowOff>
    </xdr:from>
    <xdr:ext cx="762000" cy="259045"/>
    <xdr:sp macro="" textlink="">
      <xdr:nvSpPr>
        <xdr:cNvPr id="467" name="テキスト ボックス 466"/>
        <xdr:cNvSpPr txBox="1"/>
      </xdr:nvSpPr>
      <xdr:spPr>
        <a:xfrm>
          <a:off x="14020800" y="297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200.5</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142837</xdr:rowOff>
    </xdr:from>
    <xdr:to>
      <xdr:col>19</xdr:col>
      <xdr:colOff>533400</xdr:colOff>
      <xdr:row>17</xdr:row>
      <xdr:rowOff>72987</xdr:rowOff>
    </xdr:to>
    <xdr:sp macro="" textlink="">
      <xdr:nvSpPr>
        <xdr:cNvPr id="468" name="円/楕円 467"/>
        <xdr:cNvSpPr/>
      </xdr:nvSpPr>
      <xdr:spPr>
        <a:xfrm>
          <a:off x="13462000" y="28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57764</xdr:rowOff>
    </xdr:from>
    <xdr:ext cx="762000" cy="259045"/>
    <xdr:sp macro="" textlink="">
      <xdr:nvSpPr>
        <xdr:cNvPr id="469" name="テキスト ボックス 468"/>
        <xdr:cNvSpPr txBox="1"/>
      </xdr:nvSpPr>
      <xdr:spPr>
        <a:xfrm>
          <a:off x="13131800" y="297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神奈川県三浦市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45,911
45,643
32.05
16,525,533
16,109,739
395,899
10,012,730
25,889,054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184.3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近年の状況としては、平成</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年度から地域手当水準の段階的引下げを行い、平成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年度に国の支給割合水準に合わせた。また、平成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年度には、給料及び手当について、国家公務員の給与水準を基礎とした改定を行い、改善に努めている。</a:t>
          </a:r>
          <a:endParaRPr lang="ja-JP" altLang="ja-JP" sz="1050">
            <a:effectLst/>
          </a:endParaRPr>
        </a:p>
        <a:p>
          <a:pPr eaLnBrk="1" fontAlgn="auto" latinLnBrk="0" hangingPunct="1"/>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年度においても、給与制度の総合的見直しを４月に実施するとともに、人事院勧告に基づく給与改定を行い、給与について国公準拠を原則としている。</a:t>
          </a:r>
          <a:endParaRPr lang="ja-JP" altLang="ja-JP" sz="1050">
            <a:effectLst/>
          </a:endParaRPr>
        </a:p>
        <a:p>
          <a:pPr eaLnBrk="1" fontAlgn="auto" latinLnBrk="0" hangingPunct="1"/>
          <a:r>
            <a:rPr lang="ja-JP" altLang="ja-JP" sz="1100">
              <a:solidFill>
                <a:schemeClr val="dk1"/>
              </a:solidFill>
              <a:effectLst/>
              <a:latin typeface="+mn-lt"/>
              <a:ea typeface="+mn-ea"/>
              <a:cs typeface="+mn-cs"/>
            </a:rPr>
            <a:t>　今後も給与については国公準拠を原則としつつ、業務の効率化や職員数の適正化を図り、人件費の抑制に努めていく。</a:t>
          </a:r>
          <a:endParaRPr lang="ja-JP" altLang="ja-JP" sz="1050">
            <a:effectLst/>
          </a:endParaRPr>
        </a:p>
        <a:p>
          <a:pPr eaLnBrk="1" fontAlgn="auto" latinLnBrk="0" hangingPunct="1"/>
          <a:r>
            <a:rPr lang="ja-JP" altLang="ja-JP" sz="1100">
              <a:solidFill>
                <a:schemeClr val="dk1"/>
              </a:solidFill>
              <a:effectLst/>
              <a:latin typeface="+mn-lt"/>
              <a:ea typeface="+mn-ea"/>
              <a:cs typeface="+mn-cs"/>
            </a:rPr>
            <a:t>　類似団体と比較して人件費の比率が高いことについては、給与水準や定員管理の分野における状況が類似団体の中でもおおむね平均に近い順位にいることから、三浦市における財政構造に起因するものと思われる。</a:t>
          </a:r>
          <a:endParaRPr lang="ja-JP" altLang="ja-JP" sz="1050">
            <a:effectLst/>
          </a:endParaRPr>
        </a:p>
        <a:p>
          <a:pPr eaLnBrk="1" fontAlgn="auto" latinLnBrk="0" hangingPunct="1"/>
          <a:endParaRPr lang="ja-JP" altLang="ja-JP" sz="105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8890</xdr:rowOff>
    </xdr:from>
    <xdr:to>
      <xdr:col>7</xdr:col>
      <xdr:colOff>15875</xdr:colOff>
      <xdr:row>39</xdr:row>
      <xdr:rowOff>146050</xdr:rowOff>
    </xdr:to>
    <xdr:cxnSp macro="">
      <xdr:nvCxnSpPr>
        <xdr:cNvPr id="66" name="直線コネクタ 65"/>
        <xdr:cNvCxnSpPr/>
      </xdr:nvCxnSpPr>
      <xdr:spPr>
        <a:xfrm flipV="1">
          <a:off x="3987800" y="66954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69850</xdr:rowOff>
    </xdr:from>
    <xdr:to>
      <xdr:col>5</xdr:col>
      <xdr:colOff>549275</xdr:colOff>
      <xdr:row>39</xdr:row>
      <xdr:rowOff>146050</xdr:rowOff>
    </xdr:to>
    <xdr:cxnSp macro="">
      <xdr:nvCxnSpPr>
        <xdr:cNvPr id="69" name="直線コネクタ 68"/>
        <xdr:cNvCxnSpPr/>
      </xdr:nvCxnSpPr>
      <xdr:spPr>
        <a:xfrm>
          <a:off x="3098800" y="6756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69850</xdr:rowOff>
    </xdr:from>
    <xdr:to>
      <xdr:col>4</xdr:col>
      <xdr:colOff>346075</xdr:colOff>
      <xdr:row>41</xdr:row>
      <xdr:rowOff>54610</xdr:rowOff>
    </xdr:to>
    <xdr:cxnSp macro="">
      <xdr:nvCxnSpPr>
        <xdr:cNvPr id="72" name="直線コネクタ 71"/>
        <xdr:cNvCxnSpPr/>
      </xdr:nvCxnSpPr>
      <xdr:spPr>
        <a:xfrm flipV="1">
          <a:off x="2209800" y="675640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54610</xdr:rowOff>
    </xdr:from>
    <xdr:to>
      <xdr:col>3</xdr:col>
      <xdr:colOff>142875</xdr:colOff>
      <xdr:row>41</xdr:row>
      <xdr:rowOff>62230</xdr:rowOff>
    </xdr:to>
    <xdr:cxnSp macro="">
      <xdr:nvCxnSpPr>
        <xdr:cNvPr id="75" name="直線コネクタ 74"/>
        <xdr:cNvCxnSpPr/>
      </xdr:nvCxnSpPr>
      <xdr:spPr>
        <a:xfrm flipV="1">
          <a:off x="1320800" y="7084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129540</xdr:rowOff>
    </xdr:from>
    <xdr:to>
      <xdr:col>7</xdr:col>
      <xdr:colOff>66675</xdr:colOff>
      <xdr:row>39</xdr:row>
      <xdr:rowOff>59690</xdr:rowOff>
    </xdr:to>
    <xdr:sp macro="" textlink="">
      <xdr:nvSpPr>
        <xdr:cNvPr id="85" name="円/楕円 84"/>
        <xdr:cNvSpPr/>
      </xdr:nvSpPr>
      <xdr:spPr>
        <a:xfrm>
          <a:off x="4775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101617</xdr:rowOff>
    </xdr:from>
    <xdr:ext cx="762000" cy="259045"/>
    <xdr:sp macro="" textlink="">
      <xdr:nvSpPr>
        <xdr:cNvPr id="86" name="人件費該当値テキスト"/>
        <xdr:cNvSpPr txBox="1"/>
      </xdr:nvSpPr>
      <xdr:spPr>
        <a:xfrm>
          <a:off x="49149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95250</xdr:rowOff>
    </xdr:from>
    <xdr:to>
      <xdr:col>5</xdr:col>
      <xdr:colOff>600075</xdr:colOff>
      <xdr:row>40</xdr:row>
      <xdr:rowOff>25400</xdr:rowOff>
    </xdr:to>
    <xdr:sp macro="" textlink="">
      <xdr:nvSpPr>
        <xdr:cNvPr id="87" name="円/楕円 86"/>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10177</xdr:rowOff>
    </xdr:from>
    <xdr:ext cx="736600" cy="259045"/>
    <xdr:sp macro="" textlink="">
      <xdr:nvSpPr>
        <xdr:cNvPr id="88" name="テキスト ボックス 87"/>
        <xdr:cNvSpPr txBox="1"/>
      </xdr:nvSpPr>
      <xdr:spPr>
        <a:xfrm>
          <a:off x="3606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19050</xdr:rowOff>
    </xdr:from>
    <xdr:to>
      <xdr:col>4</xdr:col>
      <xdr:colOff>396875</xdr:colOff>
      <xdr:row>39</xdr:row>
      <xdr:rowOff>120650</xdr:rowOff>
    </xdr:to>
    <xdr:sp macro="" textlink="">
      <xdr:nvSpPr>
        <xdr:cNvPr id="89" name="円/楕円 88"/>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105427</xdr:rowOff>
    </xdr:from>
    <xdr:ext cx="762000" cy="259045"/>
    <xdr:sp macro="" textlink="">
      <xdr:nvSpPr>
        <xdr:cNvPr id="90" name="テキスト ボックス 89"/>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3</xdr:col>
      <xdr:colOff>92075</xdr:colOff>
      <xdr:row>41</xdr:row>
      <xdr:rowOff>3810</xdr:rowOff>
    </xdr:from>
    <xdr:to>
      <xdr:col>3</xdr:col>
      <xdr:colOff>193675</xdr:colOff>
      <xdr:row>41</xdr:row>
      <xdr:rowOff>105410</xdr:rowOff>
    </xdr:to>
    <xdr:sp macro="" textlink="">
      <xdr:nvSpPr>
        <xdr:cNvPr id="91" name="円/楕円 90"/>
        <xdr:cNvSpPr/>
      </xdr:nvSpPr>
      <xdr:spPr>
        <a:xfrm>
          <a:off x="21590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90187</xdr:rowOff>
    </xdr:from>
    <xdr:ext cx="762000" cy="259045"/>
    <xdr:sp macro="" textlink="">
      <xdr:nvSpPr>
        <xdr:cNvPr id="92" name="テキスト ボックス 91"/>
        <xdr:cNvSpPr txBox="1"/>
      </xdr:nvSpPr>
      <xdr:spPr>
        <a:xfrm>
          <a:off x="1828800"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11430</xdr:rowOff>
    </xdr:from>
    <xdr:to>
      <xdr:col>1</xdr:col>
      <xdr:colOff>676275</xdr:colOff>
      <xdr:row>41</xdr:row>
      <xdr:rowOff>113030</xdr:rowOff>
    </xdr:to>
    <xdr:sp macro="" textlink="">
      <xdr:nvSpPr>
        <xdr:cNvPr id="93" name="円/楕円 92"/>
        <xdr:cNvSpPr/>
      </xdr:nvSpPr>
      <xdr:spPr>
        <a:xfrm>
          <a:off x="1270000" y="704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97807</xdr:rowOff>
    </xdr:from>
    <xdr:ext cx="762000" cy="259045"/>
    <xdr:sp macro="" textlink="">
      <xdr:nvSpPr>
        <xdr:cNvPr id="94" name="テキスト ボックス 93"/>
        <xdr:cNvSpPr txBox="1"/>
      </xdr:nvSpPr>
      <xdr:spPr>
        <a:xfrm>
          <a:off x="939800" y="712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物件費に係る経常収支比率は、平成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年度まで類似団体平均とほぼ同率で推移してきたが、積極的に指定管理者制度へ移行を行ったことにより、人件費から物件費（委託料）へのシフトが起きている。</a:t>
          </a:r>
          <a:endParaRPr lang="ja-JP" altLang="ja-JP" sz="1400">
            <a:effectLst/>
          </a:endParaRPr>
        </a:p>
        <a:p>
          <a:r>
            <a:rPr lang="ja-JP" altLang="ja-JP" sz="1100">
              <a:solidFill>
                <a:schemeClr val="dk1"/>
              </a:solidFill>
              <a:effectLst/>
              <a:latin typeface="+mn-lt"/>
              <a:ea typeface="+mn-ea"/>
              <a:cs typeface="+mn-cs"/>
            </a:rPr>
            <a:t>　今後は、施設だけでなく、市業務で民間委託化できる部分を検討していく。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37193</xdr:rowOff>
    </xdr:from>
    <xdr:to>
      <xdr:col>24</xdr:col>
      <xdr:colOff>31750</xdr:colOff>
      <xdr:row>17</xdr:row>
      <xdr:rowOff>80736</xdr:rowOff>
    </xdr:to>
    <xdr:cxnSp macro="">
      <xdr:nvCxnSpPr>
        <xdr:cNvPr id="129" name="直線コネクタ 128"/>
        <xdr:cNvCxnSpPr/>
      </xdr:nvCxnSpPr>
      <xdr:spPr>
        <a:xfrm flipV="1">
          <a:off x="15671800" y="29518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37193</xdr:rowOff>
    </xdr:from>
    <xdr:to>
      <xdr:col>22</xdr:col>
      <xdr:colOff>565150</xdr:colOff>
      <xdr:row>17</xdr:row>
      <xdr:rowOff>80736</xdr:rowOff>
    </xdr:to>
    <xdr:cxnSp macro="">
      <xdr:nvCxnSpPr>
        <xdr:cNvPr id="132" name="直線コネクタ 131"/>
        <xdr:cNvCxnSpPr/>
      </xdr:nvCxnSpPr>
      <xdr:spPr>
        <a:xfrm>
          <a:off x="14782800" y="2951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37193</xdr:rowOff>
    </xdr:from>
    <xdr:to>
      <xdr:col>21</xdr:col>
      <xdr:colOff>361950</xdr:colOff>
      <xdr:row>17</xdr:row>
      <xdr:rowOff>91621</xdr:rowOff>
    </xdr:to>
    <xdr:cxnSp macro="">
      <xdr:nvCxnSpPr>
        <xdr:cNvPr id="135" name="直線コネクタ 134"/>
        <xdr:cNvCxnSpPr/>
      </xdr:nvCxnSpPr>
      <xdr:spPr>
        <a:xfrm flipV="1">
          <a:off x="13893800" y="29518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26307</xdr:rowOff>
    </xdr:from>
    <xdr:to>
      <xdr:col>20</xdr:col>
      <xdr:colOff>158750</xdr:colOff>
      <xdr:row>17</xdr:row>
      <xdr:rowOff>91621</xdr:rowOff>
    </xdr:to>
    <xdr:cxnSp macro="">
      <xdr:nvCxnSpPr>
        <xdr:cNvPr id="138" name="直線コネクタ 137"/>
        <xdr:cNvCxnSpPr/>
      </xdr:nvCxnSpPr>
      <xdr:spPr>
        <a:xfrm>
          <a:off x="13004800" y="2940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48" name="円/楕円 147"/>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129920</xdr:rowOff>
    </xdr:from>
    <xdr:ext cx="762000" cy="259045"/>
    <xdr:sp macro="" textlink="">
      <xdr:nvSpPr>
        <xdr:cNvPr id="149" name="物件費該当値テキスト"/>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29936</xdr:rowOff>
    </xdr:from>
    <xdr:to>
      <xdr:col>22</xdr:col>
      <xdr:colOff>615950</xdr:colOff>
      <xdr:row>17</xdr:row>
      <xdr:rowOff>131536</xdr:rowOff>
    </xdr:to>
    <xdr:sp macro="" textlink="">
      <xdr:nvSpPr>
        <xdr:cNvPr id="150" name="円/楕円 149"/>
        <xdr:cNvSpPr/>
      </xdr:nvSpPr>
      <xdr:spPr>
        <a:xfrm>
          <a:off x="15621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116313</xdr:rowOff>
    </xdr:from>
    <xdr:ext cx="736600" cy="259045"/>
    <xdr:sp macro="" textlink="">
      <xdr:nvSpPr>
        <xdr:cNvPr id="151" name="テキスト ボックス 150"/>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157843</xdr:rowOff>
    </xdr:from>
    <xdr:to>
      <xdr:col>21</xdr:col>
      <xdr:colOff>412750</xdr:colOff>
      <xdr:row>17</xdr:row>
      <xdr:rowOff>87993</xdr:rowOff>
    </xdr:to>
    <xdr:sp macro="" textlink="">
      <xdr:nvSpPr>
        <xdr:cNvPr id="152" name="円/楕円 151"/>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72770</xdr:rowOff>
    </xdr:from>
    <xdr:ext cx="762000" cy="259045"/>
    <xdr:sp macro="" textlink="">
      <xdr:nvSpPr>
        <xdr:cNvPr id="153" name="テキスト ボックス 152"/>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40821</xdr:rowOff>
    </xdr:from>
    <xdr:to>
      <xdr:col>20</xdr:col>
      <xdr:colOff>209550</xdr:colOff>
      <xdr:row>17</xdr:row>
      <xdr:rowOff>142421</xdr:rowOff>
    </xdr:to>
    <xdr:sp macro="" textlink="">
      <xdr:nvSpPr>
        <xdr:cNvPr id="154" name="円/楕円 153"/>
        <xdr:cNvSpPr/>
      </xdr:nvSpPr>
      <xdr:spPr>
        <a:xfrm>
          <a:off x="13843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127198</xdr:rowOff>
    </xdr:from>
    <xdr:ext cx="762000" cy="259045"/>
    <xdr:sp macro="" textlink="">
      <xdr:nvSpPr>
        <xdr:cNvPr id="155" name="テキスト ボックス 154"/>
        <xdr:cNvSpPr txBox="1"/>
      </xdr:nvSpPr>
      <xdr:spPr>
        <a:xfrm>
          <a:off x="13512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146957</xdr:rowOff>
    </xdr:from>
    <xdr:to>
      <xdr:col>19</xdr:col>
      <xdr:colOff>6350</xdr:colOff>
      <xdr:row>17</xdr:row>
      <xdr:rowOff>77107</xdr:rowOff>
    </xdr:to>
    <xdr:sp macro="" textlink="">
      <xdr:nvSpPr>
        <xdr:cNvPr id="156" name="円/楕円 155"/>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61884</xdr:rowOff>
    </xdr:from>
    <xdr:ext cx="762000" cy="259045"/>
    <xdr:sp macro="" textlink="">
      <xdr:nvSpPr>
        <xdr:cNvPr id="157" name="テキスト ボックス 156"/>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生活保護費の減により、前年度よりも</a:t>
          </a:r>
          <a:r>
            <a:rPr lang="en-US" altLang="ja-JP" sz="1100" b="0" i="0" baseline="0">
              <a:solidFill>
                <a:schemeClr val="dk1"/>
              </a:solidFill>
              <a:effectLst/>
              <a:latin typeface="+mn-lt"/>
              <a:ea typeface="+mn-ea"/>
              <a:cs typeface="+mn-cs"/>
            </a:rPr>
            <a:t>1.1</a:t>
          </a:r>
          <a:r>
            <a:rPr lang="ja-JP" altLang="en-US" sz="1100" b="0" i="0" baseline="0">
              <a:solidFill>
                <a:schemeClr val="dk1"/>
              </a:solidFill>
              <a:effectLst/>
              <a:latin typeface="+mn-lt"/>
              <a:ea typeface="+mn-ea"/>
              <a:cs typeface="+mn-cs"/>
            </a:rPr>
            <a:t>ポイント改善しているが、</a:t>
          </a:r>
          <a:r>
            <a:rPr lang="ja-JP" altLang="ja-JP" sz="1100" b="0" i="0" baseline="0">
              <a:solidFill>
                <a:schemeClr val="dk1"/>
              </a:solidFill>
              <a:effectLst/>
              <a:latin typeface="+mn-lt"/>
              <a:ea typeface="+mn-ea"/>
              <a:cs typeface="+mn-cs"/>
            </a:rPr>
            <a:t>障害者自立支援事業費</a:t>
          </a:r>
          <a:r>
            <a:rPr lang="ja-JP" altLang="en-US" sz="1100" b="0" i="0" baseline="0">
              <a:solidFill>
                <a:schemeClr val="dk1"/>
              </a:solidFill>
              <a:effectLst/>
              <a:latin typeface="+mn-lt"/>
              <a:ea typeface="+mn-ea"/>
              <a:cs typeface="+mn-cs"/>
            </a:rPr>
            <a:t>などの</a:t>
          </a:r>
          <a:r>
            <a:rPr lang="ja-JP" altLang="ja-JP" sz="1100" b="0" i="0" baseline="0">
              <a:solidFill>
                <a:schemeClr val="dk1"/>
              </a:solidFill>
              <a:effectLst/>
              <a:latin typeface="+mn-lt"/>
              <a:ea typeface="+mn-ea"/>
              <a:cs typeface="+mn-cs"/>
            </a:rPr>
            <a:t>増により、扶助費に係る経常収支比率</a:t>
          </a:r>
          <a:r>
            <a:rPr lang="ja-JP" altLang="en-US" sz="1100" b="0" i="0" baseline="0">
              <a:solidFill>
                <a:schemeClr val="dk1"/>
              </a:solidFill>
              <a:effectLst/>
              <a:latin typeface="+mn-lt"/>
              <a:ea typeface="+mn-ea"/>
              <a:cs typeface="+mn-cs"/>
            </a:rPr>
            <a:t>は、依然として</a:t>
          </a:r>
          <a:r>
            <a:rPr lang="ja-JP" altLang="ja-JP" sz="1100" b="0" i="0" baseline="0">
              <a:solidFill>
                <a:schemeClr val="dk1"/>
              </a:solidFill>
              <a:effectLst/>
              <a:latin typeface="+mn-lt"/>
              <a:ea typeface="+mn-ea"/>
              <a:cs typeface="+mn-cs"/>
            </a:rPr>
            <a:t>類似団体平均を上回っている。</a:t>
          </a:r>
          <a:endParaRPr lang="ja-JP" altLang="ja-JP" sz="1400">
            <a:effectLst/>
          </a:endParaRPr>
        </a:p>
        <a:p>
          <a:r>
            <a:rPr lang="ja-JP" altLang="ja-JP" sz="1100" b="0" i="0" baseline="0">
              <a:solidFill>
                <a:schemeClr val="dk1"/>
              </a:solidFill>
              <a:effectLst/>
              <a:latin typeface="+mn-lt"/>
              <a:ea typeface="+mn-ea"/>
              <a:cs typeface="+mn-cs"/>
            </a:rPr>
            <a:t>　高齢化率の上昇等に伴い今後も扶助費の増加が見込まれるが、資格審査等の適正化、市単の扶助費の見直しを進めていくことで、財政を圧迫する上昇傾向に歯止めをかけるよう努める。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82550</xdr:rowOff>
    </xdr:from>
    <xdr:to>
      <xdr:col>7</xdr:col>
      <xdr:colOff>15875</xdr:colOff>
      <xdr:row>58</xdr:row>
      <xdr:rowOff>50800</xdr:rowOff>
    </xdr:to>
    <xdr:cxnSp macro="">
      <xdr:nvCxnSpPr>
        <xdr:cNvPr id="190" name="直線コネクタ 189"/>
        <xdr:cNvCxnSpPr/>
      </xdr:nvCxnSpPr>
      <xdr:spPr>
        <a:xfrm flipV="1">
          <a:off x="3987800" y="98552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58</xdr:row>
      <xdr:rowOff>50800</xdr:rowOff>
    </xdr:to>
    <xdr:cxnSp macro="">
      <xdr:nvCxnSpPr>
        <xdr:cNvPr id="193" name="直線コネクタ 192"/>
        <xdr:cNvCxnSpPr/>
      </xdr:nvCxnSpPr>
      <xdr:spPr>
        <a:xfrm>
          <a:off x="3098800" y="9842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69850</xdr:rowOff>
    </xdr:from>
    <xdr:to>
      <xdr:col>4</xdr:col>
      <xdr:colOff>346075</xdr:colOff>
      <xdr:row>58</xdr:row>
      <xdr:rowOff>0</xdr:rowOff>
    </xdr:to>
    <xdr:cxnSp macro="">
      <xdr:nvCxnSpPr>
        <xdr:cNvPr id="196" name="直線コネクタ 195"/>
        <xdr:cNvCxnSpPr/>
      </xdr:nvCxnSpPr>
      <xdr:spPr>
        <a:xfrm flipV="1">
          <a:off x="2209800" y="9842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120650</xdr:rowOff>
    </xdr:from>
    <xdr:to>
      <xdr:col>3</xdr:col>
      <xdr:colOff>142875</xdr:colOff>
      <xdr:row>58</xdr:row>
      <xdr:rowOff>0</xdr:rowOff>
    </xdr:to>
    <xdr:cxnSp macro="">
      <xdr:nvCxnSpPr>
        <xdr:cNvPr id="199" name="直線コネクタ 198"/>
        <xdr:cNvCxnSpPr/>
      </xdr:nvCxnSpPr>
      <xdr:spPr>
        <a:xfrm>
          <a:off x="1320800" y="9893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31750</xdr:rowOff>
    </xdr:from>
    <xdr:to>
      <xdr:col>7</xdr:col>
      <xdr:colOff>66675</xdr:colOff>
      <xdr:row>57</xdr:row>
      <xdr:rowOff>133350</xdr:rowOff>
    </xdr:to>
    <xdr:sp macro="" textlink="">
      <xdr:nvSpPr>
        <xdr:cNvPr id="209" name="円/楕円 208"/>
        <xdr:cNvSpPr/>
      </xdr:nvSpPr>
      <xdr:spPr>
        <a:xfrm>
          <a:off x="4775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3827</xdr:rowOff>
    </xdr:from>
    <xdr:ext cx="762000" cy="259045"/>
    <xdr:sp macro="" textlink="">
      <xdr:nvSpPr>
        <xdr:cNvPr id="210" name="扶助費該当値テキスト"/>
        <xdr:cNvSpPr txBox="1"/>
      </xdr:nvSpPr>
      <xdr:spPr>
        <a:xfrm>
          <a:off x="4914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0</xdr:rowOff>
    </xdr:from>
    <xdr:to>
      <xdr:col>5</xdr:col>
      <xdr:colOff>600075</xdr:colOff>
      <xdr:row>58</xdr:row>
      <xdr:rowOff>101600</xdr:rowOff>
    </xdr:to>
    <xdr:sp macro="" textlink="">
      <xdr:nvSpPr>
        <xdr:cNvPr id="211" name="円/楕円 210"/>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86377</xdr:rowOff>
    </xdr:from>
    <xdr:ext cx="736600" cy="259045"/>
    <xdr:sp macro="" textlink="">
      <xdr:nvSpPr>
        <xdr:cNvPr id="212" name="テキスト ボックス 211"/>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19050</xdr:rowOff>
    </xdr:from>
    <xdr:to>
      <xdr:col>4</xdr:col>
      <xdr:colOff>396875</xdr:colOff>
      <xdr:row>57</xdr:row>
      <xdr:rowOff>120650</xdr:rowOff>
    </xdr:to>
    <xdr:sp macro="" textlink="">
      <xdr:nvSpPr>
        <xdr:cNvPr id="213" name="円/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14" name="テキスト ボックス 21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120650</xdr:rowOff>
    </xdr:from>
    <xdr:to>
      <xdr:col>3</xdr:col>
      <xdr:colOff>193675</xdr:colOff>
      <xdr:row>58</xdr:row>
      <xdr:rowOff>50800</xdr:rowOff>
    </xdr:to>
    <xdr:sp macro="" textlink="">
      <xdr:nvSpPr>
        <xdr:cNvPr id="215" name="円/楕円 214"/>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35577</xdr:rowOff>
    </xdr:from>
    <xdr:ext cx="762000" cy="259045"/>
    <xdr:sp macro="" textlink="">
      <xdr:nvSpPr>
        <xdr:cNvPr id="216" name="テキスト ボックス 215"/>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69850</xdr:rowOff>
    </xdr:from>
    <xdr:to>
      <xdr:col>1</xdr:col>
      <xdr:colOff>676275</xdr:colOff>
      <xdr:row>58</xdr:row>
      <xdr:rowOff>0</xdr:rowOff>
    </xdr:to>
    <xdr:sp macro="" textlink="">
      <xdr:nvSpPr>
        <xdr:cNvPr id="217" name="円/楕円 216"/>
        <xdr:cNvSpPr/>
      </xdr:nvSpPr>
      <xdr:spPr>
        <a:xfrm>
          <a:off x="1270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156227</xdr:rowOff>
    </xdr:from>
    <xdr:ext cx="762000" cy="259045"/>
    <xdr:sp macro="" textlink="">
      <xdr:nvSpPr>
        <xdr:cNvPr id="218" name="テキスト ボックス 217"/>
        <xdr:cNvSpPr txBox="1"/>
      </xdr:nvSpPr>
      <xdr:spPr>
        <a:xfrm>
          <a:off x="939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その他に係る経常収支比率が、類似団体平均を大きく上回っているのは、繰出金の増加が主な要因である。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後期高齢者医療事業及び介護保険事業の各特別会計への繰出金が年々増加している。今後も、医療費や給付費の高揚を抑えるための、健康予防事業に積極的に取り組んでいく。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77470</xdr:rowOff>
    </xdr:from>
    <xdr:to>
      <xdr:col>24</xdr:col>
      <xdr:colOff>31750</xdr:colOff>
      <xdr:row>59</xdr:row>
      <xdr:rowOff>161290</xdr:rowOff>
    </xdr:to>
    <xdr:cxnSp macro="">
      <xdr:nvCxnSpPr>
        <xdr:cNvPr id="251" name="直線コネクタ 250"/>
        <xdr:cNvCxnSpPr/>
      </xdr:nvCxnSpPr>
      <xdr:spPr>
        <a:xfrm>
          <a:off x="15671800" y="101930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157480</xdr:rowOff>
    </xdr:from>
    <xdr:to>
      <xdr:col>22</xdr:col>
      <xdr:colOff>565150</xdr:colOff>
      <xdr:row>59</xdr:row>
      <xdr:rowOff>77470</xdr:rowOff>
    </xdr:to>
    <xdr:cxnSp macro="">
      <xdr:nvCxnSpPr>
        <xdr:cNvPr id="254" name="直線コネクタ 253"/>
        <xdr:cNvCxnSpPr/>
      </xdr:nvCxnSpPr>
      <xdr:spPr>
        <a:xfrm>
          <a:off x="14782800" y="10101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157480</xdr:rowOff>
    </xdr:from>
    <xdr:to>
      <xdr:col>21</xdr:col>
      <xdr:colOff>361950</xdr:colOff>
      <xdr:row>59</xdr:row>
      <xdr:rowOff>31750</xdr:rowOff>
    </xdr:to>
    <xdr:cxnSp macro="">
      <xdr:nvCxnSpPr>
        <xdr:cNvPr id="257" name="直線コネクタ 256"/>
        <xdr:cNvCxnSpPr/>
      </xdr:nvCxnSpPr>
      <xdr:spPr>
        <a:xfrm flipV="1">
          <a:off x="13893800" y="1010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127000</xdr:rowOff>
    </xdr:from>
    <xdr:to>
      <xdr:col>20</xdr:col>
      <xdr:colOff>158750</xdr:colOff>
      <xdr:row>59</xdr:row>
      <xdr:rowOff>31750</xdr:rowOff>
    </xdr:to>
    <xdr:cxnSp macro="">
      <xdr:nvCxnSpPr>
        <xdr:cNvPr id="260" name="直線コネクタ 259"/>
        <xdr:cNvCxnSpPr/>
      </xdr:nvCxnSpPr>
      <xdr:spPr>
        <a:xfrm>
          <a:off x="13004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110490</xdr:rowOff>
    </xdr:from>
    <xdr:to>
      <xdr:col>24</xdr:col>
      <xdr:colOff>82550</xdr:colOff>
      <xdr:row>60</xdr:row>
      <xdr:rowOff>40640</xdr:rowOff>
    </xdr:to>
    <xdr:sp macro="" textlink="">
      <xdr:nvSpPr>
        <xdr:cNvPr id="270" name="円/楕円 269"/>
        <xdr:cNvSpPr/>
      </xdr:nvSpPr>
      <xdr:spPr>
        <a:xfrm>
          <a:off x="164592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82567</xdr:rowOff>
    </xdr:from>
    <xdr:ext cx="762000" cy="259045"/>
    <xdr:sp macro="" textlink="">
      <xdr:nvSpPr>
        <xdr:cNvPr id="271" name="その他該当値テキスト"/>
        <xdr:cNvSpPr txBox="1"/>
      </xdr:nvSpPr>
      <xdr:spPr>
        <a:xfrm>
          <a:off x="165989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26670</xdr:rowOff>
    </xdr:from>
    <xdr:to>
      <xdr:col>22</xdr:col>
      <xdr:colOff>615950</xdr:colOff>
      <xdr:row>59</xdr:row>
      <xdr:rowOff>128270</xdr:rowOff>
    </xdr:to>
    <xdr:sp macro="" textlink="">
      <xdr:nvSpPr>
        <xdr:cNvPr id="272" name="円/楕円 271"/>
        <xdr:cNvSpPr/>
      </xdr:nvSpPr>
      <xdr:spPr>
        <a:xfrm>
          <a:off x="15621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113047</xdr:rowOff>
    </xdr:from>
    <xdr:ext cx="736600" cy="259045"/>
    <xdr:sp macro="" textlink="">
      <xdr:nvSpPr>
        <xdr:cNvPr id="273" name="テキスト ボックス 272"/>
        <xdr:cNvSpPr txBox="1"/>
      </xdr:nvSpPr>
      <xdr:spPr>
        <a:xfrm>
          <a:off x="15290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106680</xdr:rowOff>
    </xdr:from>
    <xdr:to>
      <xdr:col>21</xdr:col>
      <xdr:colOff>412750</xdr:colOff>
      <xdr:row>59</xdr:row>
      <xdr:rowOff>36830</xdr:rowOff>
    </xdr:to>
    <xdr:sp macro="" textlink="">
      <xdr:nvSpPr>
        <xdr:cNvPr id="274" name="円/楕円 273"/>
        <xdr:cNvSpPr/>
      </xdr:nvSpPr>
      <xdr:spPr>
        <a:xfrm>
          <a:off x="14732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21607</xdr:rowOff>
    </xdr:from>
    <xdr:ext cx="762000" cy="259045"/>
    <xdr:sp macro="" textlink="">
      <xdr:nvSpPr>
        <xdr:cNvPr id="275" name="テキスト ボックス 274"/>
        <xdr:cNvSpPr txBox="1"/>
      </xdr:nvSpPr>
      <xdr:spPr>
        <a:xfrm>
          <a:off x="14401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152400</xdr:rowOff>
    </xdr:from>
    <xdr:to>
      <xdr:col>20</xdr:col>
      <xdr:colOff>209550</xdr:colOff>
      <xdr:row>59</xdr:row>
      <xdr:rowOff>82550</xdr:rowOff>
    </xdr:to>
    <xdr:sp macro="" textlink="">
      <xdr:nvSpPr>
        <xdr:cNvPr id="276" name="円/楕円 275"/>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67327</xdr:rowOff>
    </xdr:from>
    <xdr:ext cx="762000" cy="259045"/>
    <xdr:sp macro="" textlink="">
      <xdr:nvSpPr>
        <xdr:cNvPr id="277" name="テキスト ボックス 276"/>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76200</xdr:rowOff>
    </xdr:from>
    <xdr:to>
      <xdr:col>19</xdr:col>
      <xdr:colOff>6350</xdr:colOff>
      <xdr:row>59</xdr:row>
      <xdr:rowOff>6350</xdr:rowOff>
    </xdr:to>
    <xdr:sp macro="" textlink="">
      <xdr:nvSpPr>
        <xdr:cNvPr id="278" name="円/楕円 277"/>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162577</xdr:rowOff>
    </xdr:from>
    <xdr:ext cx="762000" cy="259045"/>
    <xdr:sp macro="" textlink="">
      <xdr:nvSpPr>
        <xdr:cNvPr id="279" name="テキスト ボックス 278"/>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補助費等に係る経常収支比率は、類似団体平均を</a:t>
          </a:r>
          <a:r>
            <a:rPr lang="en-US" altLang="ja-JP" sz="1100" b="0" i="0" baseline="0">
              <a:solidFill>
                <a:schemeClr val="dk1"/>
              </a:solidFill>
              <a:effectLst/>
              <a:latin typeface="+mn-lt"/>
              <a:ea typeface="+mn-ea"/>
              <a:cs typeface="+mn-cs"/>
            </a:rPr>
            <a:t>4.0</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a:r>
            <a:rPr lang="ja-JP" altLang="ja-JP" sz="1100" b="0" i="0" baseline="0">
              <a:solidFill>
                <a:schemeClr val="dk1"/>
              </a:solidFill>
              <a:effectLst/>
              <a:latin typeface="+mn-lt"/>
              <a:ea typeface="+mn-ea"/>
              <a:cs typeface="+mn-cs"/>
            </a:rPr>
            <a:t>　これは、補助団体への運営費補助を事業費補助へ移行し、その事業内容の精査や団体における決算状況、繰越金の有無等を勘案して、過剰な補助金について削減、廃止を積極的に行ってきた成果である。</a:t>
          </a:r>
          <a:endParaRPr lang="ja-JP" altLang="ja-JP" sz="1400">
            <a:effectLst/>
          </a:endParaRPr>
        </a:p>
        <a:p>
          <a:pPr rtl="0"/>
          <a:r>
            <a:rPr lang="ja-JP" altLang="ja-JP" sz="1100" b="0" i="0" baseline="0">
              <a:solidFill>
                <a:schemeClr val="dk1"/>
              </a:solidFill>
              <a:effectLst/>
              <a:latin typeface="+mn-lt"/>
              <a:ea typeface="+mn-ea"/>
              <a:cs typeface="+mn-cs"/>
            </a:rPr>
            <a:t>　今後も、より適切な補助金支出に向けて取り組んでいく。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5842</xdr:rowOff>
    </xdr:from>
    <xdr:to>
      <xdr:col>24</xdr:col>
      <xdr:colOff>31750</xdr:colOff>
      <xdr:row>35</xdr:row>
      <xdr:rowOff>19558</xdr:rowOff>
    </xdr:to>
    <xdr:cxnSp macro="">
      <xdr:nvCxnSpPr>
        <xdr:cNvPr id="309" name="直線コネクタ 308"/>
        <xdr:cNvCxnSpPr/>
      </xdr:nvCxnSpPr>
      <xdr:spPr>
        <a:xfrm>
          <a:off x="15671800" y="60065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5842</xdr:rowOff>
    </xdr:from>
    <xdr:to>
      <xdr:col>22</xdr:col>
      <xdr:colOff>565150</xdr:colOff>
      <xdr:row>35</xdr:row>
      <xdr:rowOff>10414</xdr:rowOff>
    </xdr:to>
    <xdr:cxnSp macro="">
      <xdr:nvCxnSpPr>
        <xdr:cNvPr id="312" name="直線コネクタ 311"/>
        <xdr:cNvCxnSpPr/>
      </xdr:nvCxnSpPr>
      <xdr:spPr>
        <a:xfrm flipV="1">
          <a:off x="14782800" y="60065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10414</xdr:rowOff>
    </xdr:from>
    <xdr:to>
      <xdr:col>21</xdr:col>
      <xdr:colOff>361950</xdr:colOff>
      <xdr:row>35</xdr:row>
      <xdr:rowOff>37846</xdr:rowOff>
    </xdr:to>
    <xdr:cxnSp macro="">
      <xdr:nvCxnSpPr>
        <xdr:cNvPr id="315" name="直線コネクタ 314"/>
        <xdr:cNvCxnSpPr/>
      </xdr:nvCxnSpPr>
      <xdr:spPr>
        <a:xfrm flipV="1">
          <a:off x="13893800" y="60111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37846</xdr:rowOff>
    </xdr:from>
    <xdr:to>
      <xdr:col>20</xdr:col>
      <xdr:colOff>158750</xdr:colOff>
      <xdr:row>35</xdr:row>
      <xdr:rowOff>42418</xdr:rowOff>
    </xdr:to>
    <xdr:cxnSp macro="">
      <xdr:nvCxnSpPr>
        <xdr:cNvPr id="318" name="直線コネクタ 317"/>
        <xdr:cNvCxnSpPr/>
      </xdr:nvCxnSpPr>
      <xdr:spPr>
        <a:xfrm flipV="1">
          <a:off x="13004800" y="6038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140208</xdr:rowOff>
    </xdr:from>
    <xdr:to>
      <xdr:col>24</xdr:col>
      <xdr:colOff>82550</xdr:colOff>
      <xdr:row>35</xdr:row>
      <xdr:rowOff>70358</xdr:rowOff>
    </xdr:to>
    <xdr:sp macro="" textlink="">
      <xdr:nvSpPr>
        <xdr:cNvPr id="328" name="円/楕円 327"/>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156735</xdr:rowOff>
    </xdr:from>
    <xdr:ext cx="762000" cy="259045"/>
    <xdr:sp macro="" textlink="">
      <xdr:nvSpPr>
        <xdr:cNvPr id="329" name="補助費等該当値テキスト"/>
        <xdr:cNvSpPr txBox="1"/>
      </xdr:nvSpPr>
      <xdr:spPr>
        <a:xfrm>
          <a:off x="16598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126492</xdr:rowOff>
    </xdr:from>
    <xdr:to>
      <xdr:col>22</xdr:col>
      <xdr:colOff>615950</xdr:colOff>
      <xdr:row>35</xdr:row>
      <xdr:rowOff>56642</xdr:rowOff>
    </xdr:to>
    <xdr:sp macro="" textlink="">
      <xdr:nvSpPr>
        <xdr:cNvPr id="330" name="円/楕円 329"/>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66819</xdr:rowOff>
    </xdr:from>
    <xdr:ext cx="736600" cy="259045"/>
    <xdr:sp macro="" textlink="">
      <xdr:nvSpPr>
        <xdr:cNvPr id="331" name="テキスト ボックス 330"/>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131064</xdr:rowOff>
    </xdr:from>
    <xdr:to>
      <xdr:col>21</xdr:col>
      <xdr:colOff>412750</xdr:colOff>
      <xdr:row>35</xdr:row>
      <xdr:rowOff>61214</xdr:rowOff>
    </xdr:to>
    <xdr:sp macro="" textlink="">
      <xdr:nvSpPr>
        <xdr:cNvPr id="332" name="円/楕円 331"/>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71391</xdr:rowOff>
    </xdr:from>
    <xdr:ext cx="762000" cy="259045"/>
    <xdr:sp macro="" textlink="">
      <xdr:nvSpPr>
        <xdr:cNvPr id="333" name="テキスト ボックス 332"/>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158496</xdr:rowOff>
    </xdr:from>
    <xdr:to>
      <xdr:col>20</xdr:col>
      <xdr:colOff>209550</xdr:colOff>
      <xdr:row>35</xdr:row>
      <xdr:rowOff>88646</xdr:rowOff>
    </xdr:to>
    <xdr:sp macro="" textlink="">
      <xdr:nvSpPr>
        <xdr:cNvPr id="334" name="円/楕円 333"/>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98823</xdr:rowOff>
    </xdr:from>
    <xdr:ext cx="762000" cy="259045"/>
    <xdr:sp macro="" textlink="">
      <xdr:nvSpPr>
        <xdr:cNvPr id="335" name="テキスト ボックス 334"/>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163068</xdr:rowOff>
    </xdr:from>
    <xdr:to>
      <xdr:col>19</xdr:col>
      <xdr:colOff>6350</xdr:colOff>
      <xdr:row>35</xdr:row>
      <xdr:rowOff>93218</xdr:rowOff>
    </xdr:to>
    <xdr:sp macro="" textlink="">
      <xdr:nvSpPr>
        <xdr:cNvPr id="336" name="円/楕円 335"/>
        <xdr:cNvSpPr/>
      </xdr:nvSpPr>
      <xdr:spPr>
        <a:xfrm>
          <a:off x="12954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103395</xdr:rowOff>
    </xdr:from>
    <xdr:ext cx="762000" cy="259045"/>
    <xdr:sp macro="" textlink="">
      <xdr:nvSpPr>
        <xdr:cNvPr id="337" name="テキスト ボックス 336"/>
        <xdr:cNvSpPr txBox="1"/>
      </xdr:nvSpPr>
      <xdr:spPr>
        <a:xfrm>
          <a:off x="12623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公債費に係る経常収支比率は、</a:t>
          </a:r>
          <a:r>
            <a:rPr lang="ja-JP" altLang="en-US" sz="1100">
              <a:solidFill>
                <a:schemeClr val="dk1"/>
              </a:solidFill>
              <a:effectLst/>
              <a:latin typeface="+mn-lt"/>
              <a:ea typeface="+mn-ea"/>
              <a:cs typeface="+mn-cs"/>
            </a:rPr>
            <a:t>減税補填債償還終了により、前年度よりも</a:t>
          </a:r>
          <a:r>
            <a:rPr lang="en-US" altLang="ja-JP" sz="1100">
              <a:solidFill>
                <a:schemeClr val="dk1"/>
              </a:solidFill>
              <a:effectLst/>
              <a:latin typeface="+mn-lt"/>
              <a:ea typeface="+mn-ea"/>
              <a:cs typeface="+mn-cs"/>
            </a:rPr>
            <a:t>1.5</a:t>
          </a:r>
          <a:r>
            <a:rPr lang="ja-JP" altLang="en-US" sz="1100">
              <a:solidFill>
                <a:schemeClr val="dk1"/>
              </a:solidFill>
              <a:effectLst/>
              <a:latin typeface="+mn-lt"/>
              <a:ea typeface="+mn-ea"/>
              <a:cs typeface="+mn-cs"/>
            </a:rPr>
            <a:t>ポイント改善はしたが、</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年度に借り入れた「第三セクター等改革推進債」の元金償還により、類似団体平均を上回る結果となっている。</a:t>
          </a:r>
          <a:endParaRPr lang="ja-JP" altLang="ja-JP" sz="1400">
            <a:effectLst/>
          </a:endParaRPr>
        </a:p>
        <a:p>
          <a:r>
            <a:rPr lang="ja-JP" altLang="ja-JP"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ごみ処理広域化に伴う施設整備が本格化することに伴う借入の増加</a:t>
          </a:r>
          <a:r>
            <a:rPr lang="ja-JP" altLang="ja-JP" sz="1100">
              <a:solidFill>
                <a:schemeClr val="tx1"/>
              </a:solidFill>
              <a:effectLst/>
              <a:latin typeface="+mn-lt"/>
              <a:ea typeface="+mn-ea"/>
              <a:cs typeface="+mn-cs"/>
            </a:rPr>
            <a:t>が控えており、その他の普通建設事業の抑制に努める一方、土地開発公社より引き継いだ土地の売却等についても積極的に推し進める必要がある。</a:t>
          </a:r>
          <a:endParaRPr lang="ja-JP" altLang="ja-JP" sz="1400">
            <a:solidFill>
              <a:schemeClr val="tx1"/>
            </a:solidFill>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92710</xdr:rowOff>
    </xdr:from>
    <xdr:to>
      <xdr:col>7</xdr:col>
      <xdr:colOff>15875</xdr:colOff>
      <xdr:row>75</xdr:row>
      <xdr:rowOff>121285</xdr:rowOff>
    </xdr:to>
    <xdr:cxnSp macro="">
      <xdr:nvCxnSpPr>
        <xdr:cNvPr id="369" name="直線コネクタ 368"/>
        <xdr:cNvCxnSpPr/>
      </xdr:nvCxnSpPr>
      <xdr:spPr>
        <a:xfrm flipV="1">
          <a:off x="3987800" y="129514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121285</xdr:rowOff>
    </xdr:from>
    <xdr:to>
      <xdr:col>5</xdr:col>
      <xdr:colOff>549275</xdr:colOff>
      <xdr:row>75</xdr:row>
      <xdr:rowOff>121285</xdr:rowOff>
    </xdr:to>
    <xdr:cxnSp macro="">
      <xdr:nvCxnSpPr>
        <xdr:cNvPr id="372" name="直線コネクタ 371"/>
        <xdr:cNvCxnSpPr/>
      </xdr:nvCxnSpPr>
      <xdr:spPr>
        <a:xfrm>
          <a:off x="3098800" y="12980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121285</xdr:rowOff>
    </xdr:from>
    <xdr:to>
      <xdr:col>4</xdr:col>
      <xdr:colOff>346075</xdr:colOff>
      <xdr:row>75</xdr:row>
      <xdr:rowOff>132715</xdr:rowOff>
    </xdr:to>
    <xdr:cxnSp macro="">
      <xdr:nvCxnSpPr>
        <xdr:cNvPr id="375" name="直線コネクタ 374"/>
        <xdr:cNvCxnSpPr/>
      </xdr:nvCxnSpPr>
      <xdr:spPr>
        <a:xfrm flipV="1">
          <a:off x="2209800" y="129800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77470</xdr:rowOff>
    </xdr:from>
    <xdr:to>
      <xdr:col>3</xdr:col>
      <xdr:colOff>142875</xdr:colOff>
      <xdr:row>75</xdr:row>
      <xdr:rowOff>132715</xdr:rowOff>
    </xdr:to>
    <xdr:cxnSp macro="">
      <xdr:nvCxnSpPr>
        <xdr:cNvPr id="378" name="直線コネクタ 377"/>
        <xdr:cNvCxnSpPr/>
      </xdr:nvCxnSpPr>
      <xdr:spPr>
        <a:xfrm>
          <a:off x="1320800" y="129362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41910</xdr:rowOff>
    </xdr:from>
    <xdr:to>
      <xdr:col>7</xdr:col>
      <xdr:colOff>66675</xdr:colOff>
      <xdr:row>75</xdr:row>
      <xdr:rowOff>143510</xdr:rowOff>
    </xdr:to>
    <xdr:sp macro="" textlink="">
      <xdr:nvSpPr>
        <xdr:cNvPr id="388" name="円/楕円 387"/>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13987</xdr:rowOff>
    </xdr:from>
    <xdr:ext cx="762000" cy="259045"/>
    <xdr:sp macro="" textlink="">
      <xdr:nvSpPr>
        <xdr:cNvPr id="389" name="公債費該当値テキスト"/>
        <xdr:cNvSpPr txBox="1"/>
      </xdr:nvSpPr>
      <xdr:spPr>
        <a:xfrm>
          <a:off x="49149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70485</xdr:rowOff>
    </xdr:from>
    <xdr:to>
      <xdr:col>5</xdr:col>
      <xdr:colOff>600075</xdr:colOff>
      <xdr:row>76</xdr:row>
      <xdr:rowOff>636</xdr:rowOff>
    </xdr:to>
    <xdr:sp macro="" textlink="">
      <xdr:nvSpPr>
        <xdr:cNvPr id="390" name="円/楕円 389"/>
        <xdr:cNvSpPr/>
      </xdr:nvSpPr>
      <xdr:spPr>
        <a:xfrm>
          <a:off x="3937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156863</xdr:rowOff>
    </xdr:from>
    <xdr:ext cx="736600" cy="259045"/>
    <xdr:sp macro="" textlink="">
      <xdr:nvSpPr>
        <xdr:cNvPr id="391" name="テキスト ボックス 390"/>
        <xdr:cNvSpPr txBox="1"/>
      </xdr:nvSpPr>
      <xdr:spPr>
        <a:xfrm>
          <a:off x="3606800" y="1301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70485</xdr:rowOff>
    </xdr:from>
    <xdr:to>
      <xdr:col>4</xdr:col>
      <xdr:colOff>396875</xdr:colOff>
      <xdr:row>76</xdr:row>
      <xdr:rowOff>636</xdr:rowOff>
    </xdr:to>
    <xdr:sp macro="" textlink="">
      <xdr:nvSpPr>
        <xdr:cNvPr id="392" name="円/楕円 391"/>
        <xdr:cNvSpPr/>
      </xdr:nvSpPr>
      <xdr:spPr>
        <a:xfrm>
          <a:off x="3048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156863</xdr:rowOff>
    </xdr:from>
    <xdr:ext cx="762000" cy="259045"/>
    <xdr:sp macro="" textlink="">
      <xdr:nvSpPr>
        <xdr:cNvPr id="393" name="テキスト ボックス 392"/>
        <xdr:cNvSpPr txBox="1"/>
      </xdr:nvSpPr>
      <xdr:spPr>
        <a:xfrm>
          <a:off x="2717800" y="1301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81915</xdr:rowOff>
    </xdr:from>
    <xdr:to>
      <xdr:col>3</xdr:col>
      <xdr:colOff>193675</xdr:colOff>
      <xdr:row>76</xdr:row>
      <xdr:rowOff>12064</xdr:rowOff>
    </xdr:to>
    <xdr:sp macro="" textlink="">
      <xdr:nvSpPr>
        <xdr:cNvPr id="394" name="円/楕円 393"/>
        <xdr:cNvSpPr/>
      </xdr:nvSpPr>
      <xdr:spPr>
        <a:xfrm>
          <a:off x="2159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168291</xdr:rowOff>
    </xdr:from>
    <xdr:ext cx="762000" cy="259045"/>
    <xdr:sp macro="" textlink="">
      <xdr:nvSpPr>
        <xdr:cNvPr id="395" name="テキスト ボックス 394"/>
        <xdr:cNvSpPr txBox="1"/>
      </xdr:nvSpPr>
      <xdr:spPr>
        <a:xfrm>
          <a:off x="1828800" y="130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26670</xdr:rowOff>
    </xdr:from>
    <xdr:to>
      <xdr:col>1</xdr:col>
      <xdr:colOff>676275</xdr:colOff>
      <xdr:row>75</xdr:row>
      <xdr:rowOff>128270</xdr:rowOff>
    </xdr:to>
    <xdr:sp macro="" textlink="">
      <xdr:nvSpPr>
        <xdr:cNvPr id="396" name="円/楕円 395"/>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113047</xdr:rowOff>
    </xdr:from>
    <xdr:ext cx="762000" cy="259045"/>
    <xdr:sp macro="" textlink="">
      <xdr:nvSpPr>
        <xdr:cNvPr id="397" name="テキスト ボックス 396"/>
        <xdr:cNvSpPr txBox="1"/>
      </xdr:nvSpPr>
      <xdr:spPr>
        <a:xfrm>
          <a:off x="939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公債費以外の経常収支比率が、類似団体平均を大きく上回っているのは、人件費及び繰出金によるものである。</a:t>
          </a:r>
          <a:endParaRPr lang="ja-JP" altLang="ja-JP" sz="1400">
            <a:effectLst/>
          </a:endParaRPr>
        </a:p>
        <a:p>
          <a:pPr rtl="0"/>
          <a:r>
            <a:rPr lang="ja-JP" altLang="ja-JP" sz="1100" b="0" i="0" baseline="0">
              <a:solidFill>
                <a:schemeClr val="dk1"/>
              </a:solidFill>
              <a:effectLst/>
              <a:latin typeface="+mn-lt"/>
              <a:ea typeface="+mn-ea"/>
              <a:cs typeface="+mn-cs"/>
            </a:rPr>
            <a:t>　人件費については、職員数の減及び手当等の見直しによって減少して</a:t>
          </a:r>
          <a:r>
            <a:rPr lang="ja-JP" altLang="en-US" sz="1100" b="0" i="0" baseline="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a:t>
          </a:r>
          <a:endParaRPr lang="ja-JP" altLang="ja-JP" sz="1400">
            <a:effectLst/>
          </a:endParaRPr>
        </a:p>
        <a:p>
          <a:r>
            <a:rPr lang="ja-JP" altLang="ja-JP" sz="1100" b="0" i="0" baseline="0">
              <a:solidFill>
                <a:schemeClr val="dk1"/>
              </a:solidFill>
              <a:effectLst/>
              <a:latin typeface="+mn-lt"/>
              <a:ea typeface="+mn-ea"/>
              <a:cs typeface="+mn-cs"/>
            </a:rPr>
            <a:t>　今後も、改善に向けて、あらゆる経費削減に積極的に取り組むように努める。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50800</xdr:rowOff>
    </xdr:from>
    <xdr:to>
      <xdr:col>24</xdr:col>
      <xdr:colOff>31750</xdr:colOff>
      <xdr:row>79</xdr:row>
      <xdr:rowOff>153670</xdr:rowOff>
    </xdr:to>
    <xdr:cxnSp macro="">
      <xdr:nvCxnSpPr>
        <xdr:cNvPr id="425" name="直線コネクタ 424"/>
        <xdr:cNvCxnSpPr/>
      </xdr:nvCxnSpPr>
      <xdr:spPr>
        <a:xfrm flipV="1">
          <a:off x="16510000" y="12566650"/>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125747</xdr:rowOff>
    </xdr:from>
    <xdr:ext cx="762000" cy="259045"/>
    <xdr:sp macro="" textlink="">
      <xdr:nvSpPr>
        <xdr:cNvPr id="426" name="公債費以外最小値テキスト"/>
        <xdr:cNvSpPr txBox="1"/>
      </xdr:nvSpPr>
      <xdr:spPr>
        <a:xfrm>
          <a:off x="16598900" y="1367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79</xdr:row>
      <xdr:rowOff>153670</xdr:rowOff>
    </xdr:from>
    <xdr:to>
      <xdr:col>24</xdr:col>
      <xdr:colOff>120650</xdr:colOff>
      <xdr:row>79</xdr:row>
      <xdr:rowOff>153670</xdr:rowOff>
    </xdr:to>
    <xdr:cxnSp macro="">
      <xdr:nvCxnSpPr>
        <xdr:cNvPr id="427" name="直線コネクタ 426"/>
        <xdr:cNvCxnSpPr/>
      </xdr:nvCxnSpPr>
      <xdr:spPr>
        <a:xfrm>
          <a:off x="16421100" y="1369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137177</xdr:rowOff>
    </xdr:from>
    <xdr:ext cx="762000" cy="259045"/>
    <xdr:sp macro="" textlink="">
      <xdr:nvSpPr>
        <xdr:cNvPr id="428" name="公債費以外最大値テキスト"/>
        <xdr:cNvSpPr txBox="1"/>
      </xdr:nvSpPr>
      <xdr:spPr>
        <a:xfrm>
          <a:off x="16598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50800</xdr:rowOff>
    </xdr:from>
    <xdr:to>
      <xdr:col>24</xdr:col>
      <xdr:colOff>120650</xdr:colOff>
      <xdr:row>73</xdr:row>
      <xdr:rowOff>50800</xdr:rowOff>
    </xdr:to>
    <xdr:cxnSp macro="">
      <xdr:nvCxnSpPr>
        <xdr:cNvPr id="429" name="直線コネクタ 428"/>
        <xdr:cNvCxnSpPr/>
      </xdr:nvCxnSpPr>
      <xdr:spPr>
        <a:xfrm>
          <a:off x="16421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35561</xdr:rowOff>
    </xdr:from>
    <xdr:to>
      <xdr:col>24</xdr:col>
      <xdr:colOff>31750</xdr:colOff>
      <xdr:row>79</xdr:row>
      <xdr:rowOff>107950</xdr:rowOff>
    </xdr:to>
    <xdr:cxnSp macro="">
      <xdr:nvCxnSpPr>
        <xdr:cNvPr id="430" name="直線コネクタ 429"/>
        <xdr:cNvCxnSpPr/>
      </xdr:nvCxnSpPr>
      <xdr:spPr>
        <a:xfrm flipV="1">
          <a:off x="15671800" y="135801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12716</xdr:rowOff>
    </xdr:from>
    <xdr:ext cx="762000" cy="259045"/>
    <xdr:sp macro="" textlink="">
      <xdr:nvSpPr>
        <xdr:cNvPr id="431"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32" name="フローチャート :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138430</xdr:rowOff>
    </xdr:from>
    <xdr:to>
      <xdr:col>22</xdr:col>
      <xdr:colOff>565150</xdr:colOff>
      <xdr:row>79</xdr:row>
      <xdr:rowOff>107950</xdr:rowOff>
    </xdr:to>
    <xdr:cxnSp macro="">
      <xdr:nvCxnSpPr>
        <xdr:cNvPr id="433" name="直線コネクタ 432"/>
        <xdr:cNvCxnSpPr/>
      </xdr:nvCxnSpPr>
      <xdr:spPr>
        <a:xfrm>
          <a:off x="14782800" y="135115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34289</xdr:rowOff>
    </xdr:from>
    <xdr:to>
      <xdr:col>22</xdr:col>
      <xdr:colOff>615950</xdr:colOff>
      <xdr:row>77</xdr:row>
      <xdr:rowOff>135889</xdr:rowOff>
    </xdr:to>
    <xdr:sp macro="" textlink="">
      <xdr:nvSpPr>
        <xdr:cNvPr id="434" name="フローチャート : 判断 433"/>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146066</xdr:rowOff>
    </xdr:from>
    <xdr:ext cx="736600" cy="259045"/>
    <xdr:sp macro="" textlink="">
      <xdr:nvSpPr>
        <xdr:cNvPr id="435" name="テキスト ボックス 434"/>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138430</xdr:rowOff>
    </xdr:from>
    <xdr:to>
      <xdr:col>21</xdr:col>
      <xdr:colOff>361950</xdr:colOff>
      <xdr:row>80</xdr:row>
      <xdr:rowOff>54611</xdr:rowOff>
    </xdr:to>
    <xdr:cxnSp macro="">
      <xdr:nvCxnSpPr>
        <xdr:cNvPr id="436" name="直線コネクタ 435"/>
        <xdr:cNvCxnSpPr/>
      </xdr:nvCxnSpPr>
      <xdr:spPr>
        <a:xfrm flipV="1">
          <a:off x="13893800" y="13511530"/>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148589</xdr:rowOff>
    </xdr:from>
    <xdr:to>
      <xdr:col>21</xdr:col>
      <xdr:colOff>412750</xdr:colOff>
      <xdr:row>77</xdr:row>
      <xdr:rowOff>78739</xdr:rowOff>
    </xdr:to>
    <xdr:sp macro="" textlink="">
      <xdr:nvSpPr>
        <xdr:cNvPr id="437" name="フローチャート : 判断 436"/>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88916</xdr:rowOff>
    </xdr:from>
    <xdr:ext cx="762000" cy="259045"/>
    <xdr:sp macro="" textlink="">
      <xdr:nvSpPr>
        <xdr:cNvPr id="438" name="テキスト ボックス 437"/>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157480</xdr:rowOff>
    </xdr:from>
    <xdr:to>
      <xdr:col>20</xdr:col>
      <xdr:colOff>158750</xdr:colOff>
      <xdr:row>80</xdr:row>
      <xdr:rowOff>54611</xdr:rowOff>
    </xdr:to>
    <xdr:cxnSp macro="">
      <xdr:nvCxnSpPr>
        <xdr:cNvPr id="439" name="直線コネクタ 438"/>
        <xdr:cNvCxnSpPr/>
      </xdr:nvCxnSpPr>
      <xdr:spPr>
        <a:xfrm>
          <a:off x="13004800" y="137020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40" name="フローチャート : 判断 439"/>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107966</xdr:rowOff>
    </xdr:from>
    <xdr:ext cx="762000" cy="259045"/>
    <xdr:sp macro="" textlink="">
      <xdr:nvSpPr>
        <xdr:cNvPr id="441" name="テキスト ボックス 440"/>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2" name="フローチャート : 判断 441"/>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73677</xdr:rowOff>
    </xdr:from>
    <xdr:ext cx="762000" cy="259045"/>
    <xdr:sp macro="" textlink="">
      <xdr:nvSpPr>
        <xdr:cNvPr id="443" name="テキスト ボックス 442"/>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156211</xdr:rowOff>
    </xdr:from>
    <xdr:to>
      <xdr:col>24</xdr:col>
      <xdr:colOff>82550</xdr:colOff>
      <xdr:row>79</xdr:row>
      <xdr:rowOff>86361</xdr:rowOff>
    </xdr:to>
    <xdr:sp macro="" textlink="">
      <xdr:nvSpPr>
        <xdr:cNvPr id="449" name="円/楕円 448"/>
        <xdr:cNvSpPr/>
      </xdr:nvSpPr>
      <xdr:spPr>
        <a:xfrm>
          <a:off x="164592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64788</xdr:rowOff>
    </xdr:from>
    <xdr:ext cx="762000" cy="259045"/>
    <xdr:sp macro="" textlink="">
      <xdr:nvSpPr>
        <xdr:cNvPr id="450" name="公債費以外該当値テキスト"/>
        <xdr:cNvSpPr txBox="1"/>
      </xdr:nvSpPr>
      <xdr:spPr>
        <a:xfrm>
          <a:off x="16598900" y="134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57150</xdr:rowOff>
    </xdr:from>
    <xdr:to>
      <xdr:col>22</xdr:col>
      <xdr:colOff>615950</xdr:colOff>
      <xdr:row>79</xdr:row>
      <xdr:rowOff>158750</xdr:rowOff>
    </xdr:to>
    <xdr:sp macro="" textlink="">
      <xdr:nvSpPr>
        <xdr:cNvPr id="451" name="円/楕円 450"/>
        <xdr:cNvSpPr/>
      </xdr:nvSpPr>
      <xdr:spPr>
        <a:xfrm>
          <a:off x="15621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143527</xdr:rowOff>
    </xdr:from>
    <xdr:ext cx="736600" cy="259045"/>
    <xdr:sp macro="" textlink="">
      <xdr:nvSpPr>
        <xdr:cNvPr id="452" name="テキスト ボックス 451"/>
        <xdr:cNvSpPr txBox="1"/>
      </xdr:nvSpPr>
      <xdr:spPr>
        <a:xfrm>
          <a:off x="15290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87630</xdr:rowOff>
    </xdr:from>
    <xdr:to>
      <xdr:col>21</xdr:col>
      <xdr:colOff>412750</xdr:colOff>
      <xdr:row>79</xdr:row>
      <xdr:rowOff>17780</xdr:rowOff>
    </xdr:to>
    <xdr:sp macro="" textlink="">
      <xdr:nvSpPr>
        <xdr:cNvPr id="453" name="円/楕円 452"/>
        <xdr:cNvSpPr/>
      </xdr:nvSpPr>
      <xdr:spPr>
        <a:xfrm>
          <a:off x="14732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2557</xdr:rowOff>
    </xdr:from>
    <xdr:ext cx="762000" cy="259045"/>
    <xdr:sp macro="" textlink="">
      <xdr:nvSpPr>
        <xdr:cNvPr id="454" name="テキスト ボックス 453"/>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3811</xdr:rowOff>
    </xdr:from>
    <xdr:to>
      <xdr:col>20</xdr:col>
      <xdr:colOff>209550</xdr:colOff>
      <xdr:row>80</xdr:row>
      <xdr:rowOff>105411</xdr:rowOff>
    </xdr:to>
    <xdr:sp macro="" textlink="">
      <xdr:nvSpPr>
        <xdr:cNvPr id="455" name="円/楕円 454"/>
        <xdr:cNvSpPr/>
      </xdr:nvSpPr>
      <xdr:spPr>
        <a:xfrm>
          <a:off x="138430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90188</xdr:rowOff>
    </xdr:from>
    <xdr:ext cx="762000" cy="259045"/>
    <xdr:sp macro="" textlink="">
      <xdr:nvSpPr>
        <xdr:cNvPr id="456" name="テキスト ボックス 455"/>
        <xdr:cNvSpPr txBox="1"/>
      </xdr:nvSpPr>
      <xdr:spPr>
        <a:xfrm>
          <a:off x="13512800" y="1380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106680</xdr:rowOff>
    </xdr:from>
    <xdr:to>
      <xdr:col>19</xdr:col>
      <xdr:colOff>6350</xdr:colOff>
      <xdr:row>80</xdr:row>
      <xdr:rowOff>36830</xdr:rowOff>
    </xdr:to>
    <xdr:sp macro="" textlink="">
      <xdr:nvSpPr>
        <xdr:cNvPr id="457" name="円/楕円 456"/>
        <xdr:cNvSpPr/>
      </xdr:nvSpPr>
      <xdr:spPr>
        <a:xfrm>
          <a:off x="12954000" y="136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21607</xdr:rowOff>
    </xdr:from>
    <xdr:ext cx="762000" cy="259045"/>
    <xdr:sp macro="" textlink="">
      <xdr:nvSpPr>
        <xdr:cNvPr id="458" name="テキスト ボックス 457"/>
        <xdr:cNvSpPr txBox="1"/>
      </xdr:nvSpPr>
      <xdr:spPr>
        <a:xfrm>
          <a:off x="12623800" y="1373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神奈川県三浦市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104216</xdr:rowOff>
    </xdr:from>
    <xdr:to>
      <xdr:col>4</xdr:col>
      <xdr:colOff>1117600</xdr:colOff>
      <xdr:row>19</xdr:row>
      <xdr:rowOff>106649</xdr:rowOff>
    </xdr:to>
    <xdr:cxnSp macro="">
      <xdr:nvCxnSpPr>
        <xdr:cNvPr id="52" name="直線コネクタ 51"/>
        <xdr:cNvCxnSpPr/>
      </xdr:nvCxnSpPr>
      <xdr:spPr bwMode="auto">
        <a:xfrm flipV="1">
          <a:off x="5003800" y="3409391"/>
          <a:ext cx="647700" cy="2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101441</xdr:rowOff>
    </xdr:from>
    <xdr:ext cx="762000" cy="259045"/>
    <xdr:sp macro="" textlink="">
      <xdr:nvSpPr>
        <xdr:cNvPr id="53" name="人口1人当たり決算額の推移平均値テキスト130"/>
        <xdr:cNvSpPr txBox="1"/>
      </xdr:nvSpPr>
      <xdr:spPr>
        <a:xfrm>
          <a:off x="5740400" y="2720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106649</xdr:rowOff>
    </xdr:from>
    <xdr:to>
      <xdr:col>4</xdr:col>
      <xdr:colOff>469900</xdr:colOff>
      <xdr:row>19</xdr:row>
      <xdr:rowOff>133950</xdr:rowOff>
    </xdr:to>
    <xdr:cxnSp macro="">
      <xdr:nvCxnSpPr>
        <xdr:cNvPr id="55" name="直線コネクタ 54"/>
        <xdr:cNvCxnSpPr/>
      </xdr:nvCxnSpPr>
      <xdr:spPr bwMode="auto">
        <a:xfrm flipV="1">
          <a:off x="4305300" y="3411824"/>
          <a:ext cx="698500" cy="27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88596</xdr:rowOff>
    </xdr:from>
    <xdr:ext cx="736600" cy="259045"/>
    <xdr:sp macro="" textlink="">
      <xdr:nvSpPr>
        <xdr:cNvPr id="57" name="テキスト ボックス 56"/>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72082</xdr:rowOff>
    </xdr:from>
    <xdr:to>
      <xdr:col>3</xdr:col>
      <xdr:colOff>904875</xdr:colOff>
      <xdr:row>19</xdr:row>
      <xdr:rowOff>133950</xdr:rowOff>
    </xdr:to>
    <xdr:cxnSp macro="">
      <xdr:nvCxnSpPr>
        <xdr:cNvPr id="58" name="直線コネクタ 57"/>
        <xdr:cNvCxnSpPr/>
      </xdr:nvCxnSpPr>
      <xdr:spPr bwMode="auto">
        <a:xfrm>
          <a:off x="3606800" y="3377257"/>
          <a:ext cx="698500" cy="61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137173</xdr:rowOff>
    </xdr:from>
    <xdr:ext cx="762000" cy="259045"/>
    <xdr:sp macro="" textlink="">
      <xdr:nvSpPr>
        <xdr:cNvPr id="60" name="テキスト ボックス 59"/>
        <xdr:cNvSpPr txBox="1"/>
      </xdr:nvSpPr>
      <xdr:spPr>
        <a:xfrm>
          <a:off x="3924300" y="2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46495</xdr:rowOff>
    </xdr:from>
    <xdr:to>
      <xdr:col>3</xdr:col>
      <xdr:colOff>206375</xdr:colOff>
      <xdr:row>19</xdr:row>
      <xdr:rowOff>72082</xdr:rowOff>
    </xdr:to>
    <xdr:cxnSp macro="">
      <xdr:nvCxnSpPr>
        <xdr:cNvPr id="61" name="直線コネクタ 60"/>
        <xdr:cNvCxnSpPr/>
      </xdr:nvCxnSpPr>
      <xdr:spPr bwMode="auto">
        <a:xfrm>
          <a:off x="2908300" y="3351670"/>
          <a:ext cx="698500" cy="25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112811</xdr:rowOff>
    </xdr:from>
    <xdr:ext cx="762000" cy="259045"/>
    <xdr:sp macro="" textlink="">
      <xdr:nvSpPr>
        <xdr:cNvPr id="63" name="テキスト ボックス 62"/>
        <xdr:cNvSpPr txBox="1"/>
      </xdr:nvSpPr>
      <xdr:spPr>
        <a:xfrm>
          <a:off x="3225800" y="27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74913</xdr:rowOff>
    </xdr:from>
    <xdr:ext cx="762000" cy="259045"/>
    <xdr:sp macro="" textlink="">
      <xdr:nvSpPr>
        <xdr:cNvPr id="65" name="テキスト ボックス 64"/>
        <xdr:cNvSpPr txBox="1"/>
      </xdr:nvSpPr>
      <xdr:spPr>
        <a:xfrm>
          <a:off x="2527300" y="269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53416</xdr:rowOff>
    </xdr:from>
    <xdr:to>
      <xdr:col>5</xdr:col>
      <xdr:colOff>34925</xdr:colOff>
      <xdr:row>19</xdr:row>
      <xdr:rowOff>155016</xdr:rowOff>
    </xdr:to>
    <xdr:sp macro="" textlink="">
      <xdr:nvSpPr>
        <xdr:cNvPr id="71" name="円/楕円 70"/>
        <xdr:cNvSpPr/>
      </xdr:nvSpPr>
      <xdr:spPr bwMode="auto">
        <a:xfrm>
          <a:off x="5600700" y="3358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133443</xdr:rowOff>
    </xdr:from>
    <xdr:ext cx="762000" cy="259045"/>
    <xdr:sp macro="" textlink="">
      <xdr:nvSpPr>
        <xdr:cNvPr id="72" name="人口1人当たり決算額の推移該当値テキスト130"/>
        <xdr:cNvSpPr txBox="1"/>
      </xdr:nvSpPr>
      <xdr:spPr>
        <a:xfrm>
          <a:off x="5740400" y="326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72,312</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55849</xdr:rowOff>
    </xdr:from>
    <xdr:to>
      <xdr:col>4</xdr:col>
      <xdr:colOff>520700</xdr:colOff>
      <xdr:row>19</xdr:row>
      <xdr:rowOff>157449</xdr:rowOff>
    </xdr:to>
    <xdr:sp macro="" textlink="">
      <xdr:nvSpPr>
        <xdr:cNvPr id="73" name="円/楕円 72"/>
        <xdr:cNvSpPr/>
      </xdr:nvSpPr>
      <xdr:spPr bwMode="auto">
        <a:xfrm>
          <a:off x="4953000" y="3361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142226</xdr:rowOff>
    </xdr:from>
    <xdr:ext cx="736600" cy="259045"/>
    <xdr:sp macro="" textlink="">
      <xdr:nvSpPr>
        <xdr:cNvPr id="74" name="テキスト ボックス 73"/>
        <xdr:cNvSpPr txBox="1"/>
      </xdr:nvSpPr>
      <xdr:spPr>
        <a:xfrm>
          <a:off x="4622800" y="344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72,163</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83150</xdr:rowOff>
    </xdr:from>
    <xdr:to>
      <xdr:col>3</xdr:col>
      <xdr:colOff>955675</xdr:colOff>
      <xdr:row>20</xdr:row>
      <xdr:rowOff>13300</xdr:rowOff>
    </xdr:to>
    <xdr:sp macro="" textlink="">
      <xdr:nvSpPr>
        <xdr:cNvPr id="75" name="円/楕円 74"/>
        <xdr:cNvSpPr/>
      </xdr:nvSpPr>
      <xdr:spPr bwMode="auto">
        <a:xfrm>
          <a:off x="4254500" y="3388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169527</xdr:rowOff>
    </xdr:from>
    <xdr:ext cx="762000" cy="259045"/>
    <xdr:sp macro="" textlink="">
      <xdr:nvSpPr>
        <xdr:cNvPr id="76" name="テキスト ボックス 75"/>
        <xdr:cNvSpPr txBox="1"/>
      </xdr:nvSpPr>
      <xdr:spPr>
        <a:xfrm>
          <a:off x="3924300" y="347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70,491</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21282</xdr:rowOff>
    </xdr:from>
    <xdr:to>
      <xdr:col>3</xdr:col>
      <xdr:colOff>257175</xdr:colOff>
      <xdr:row>19</xdr:row>
      <xdr:rowOff>122882</xdr:rowOff>
    </xdr:to>
    <xdr:sp macro="" textlink="">
      <xdr:nvSpPr>
        <xdr:cNvPr id="77" name="円/楕円 76"/>
        <xdr:cNvSpPr/>
      </xdr:nvSpPr>
      <xdr:spPr bwMode="auto">
        <a:xfrm>
          <a:off x="3556000" y="3326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107659</xdr:rowOff>
    </xdr:from>
    <xdr:ext cx="762000" cy="259045"/>
    <xdr:sp macro="" textlink="">
      <xdr:nvSpPr>
        <xdr:cNvPr id="78" name="テキスト ボックス 77"/>
        <xdr:cNvSpPr txBox="1"/>
      </xdr:nvSpPr>
      <xdr:spPr>
        <a:xfrm>
          <a:off x="3225800" y="34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74,280</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167145</xdr:rowOff>
    </xdr:from>
    <xdr:to>
      <xdr:col>2</xdr:col>
      <xdr:colOff>692150</xdr:colOff>
      <xdr:row>19</xdr:row>
      <xdr:rowOff>97295</xdr:rowOff>
    </xdr:to>
    <xdr:sp macro="" textlink="">
      <xdr:nvSpPr>
        <xdr:cNvPr id="79" name="円/楕円 78"/>
        <xdr:cNvSpPr/>
      </xdr:nvSpPr>
      <xdr:spPr bwMode="auto">
        <a:xfrm>
          <a:off x="2857500" y="330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82072</xdr:rowOff>
    </xdr:from>
    <xdr:ext cx="762000" cy="259045"/>
    <xdr:sp macro="" textlink="">
      <xdr:nvSpPr>
        <xdr:cNvPr id="80" name="テキスト ボックス 79"/>
        <xdr:cNvSpPr txBox="1"/>
      </xdr:nvSpPr>
      <xdr:spPr>
        <a:xfrm>
          <a:off x="2527300" y="338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75,847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294846</xdr:rowOff>
    </xdr:from>
    <xdr:to>
      <xdr:col>4</xdr:col>
      <xdr:colOff>1117600</xdr:colOff>
      <xdr:row>37</xdr:row>
      <xdr:rowOff>301875</xdr:rowOff>
    </xdr:to>
    <xdr:cxnSp macro="">
      <xdr:nvCxnSpPr>
        <xdr:cNvPr id="114" name="直線コネクタ 113"/>
        <xdr:cNvCxnSpPr/>
      </xdr:nvCxnSpPr>
      <xdr:spPr bwMode="auto">
        <a:xfrm flipV="1">
          <a:off x="5003800" y="7419546"/>
          <a:ext cx="647700" cy="7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296629</xdr:rowOff>
    </xdr:from>
    <xdr:to>
      <xdr:col>4</xdr:col>
      <xdr:colOff>469900</xdr:colOff>
      <xdr:row>37</xdr:row>
      <xdr:rowOff>301875</xdr:rowOff>
    </xdr:to>
    <xdr:cxnSp macro="">
      <xdr:nvCxnSpPr>
        <xdr:cNvPr id="117" name="直線コネクタ 116"/>
        <xdr:cNvCxnSpPr/>
      </xdr:nvCxnSpPr>
      <xdr:spPr bwMode="auto">
        <a:xfrm>
          <a:off x="4305300" y="7421329"/>
          <a:ext cx="698500" cy="5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296629</xdr:rowOff>
    </xdr:from>
    <xdr:to>
      <xdr:col>3</xdr:col>
      <xdr:colOff>904875</xdr:colOff>
      <xdr:row>37</xdr:row>
      <xdr:rowOff>297802</xdr:rowOff>
    </xdr:to>
    <xdr:cxnSp macro="">
      <xdr:nvCxnSpPr>
        <xdr:cNvPr id="120" name="直線コネクタ 119"/>
        <xdr:cNvCxnSpPr/>
      </xdr:nvCxnSpPr>
      <xdr:spPr bwMode="auto">
        <a:xfrm flipV="1">
          <a:off x="3606800" y="7421329"/>
          <a:ext cx="698500" cy="1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297802</xdr:rowOff>
    </xdr:from>
    <xdr:to>
      <xdr:col>3</xdr:col>
      <xdr:colOff>206375</xdr:colOff>
      <xdr:row>37</xdr:row>
      <xdr:rowOff>320487</xdr:rowOff>
    </xdr:to>
    <xdr:cxnSp macro="">
      <xdr:nvCxnSpPr>
        <xdr:cNvPr id="123" name="直線コネクタ 122"/>
        <xdr:cNvCxnSpPr/>
      </xdr:nvCxnSpPr>
      <xdr:spPr bwMode="auto">
        <a:xfrm flipV="1">
          <a:off x="2908300" y="7422502"/>
          <a:ext cx="698500" cy="22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244046</xdr:rowOff>
    </xdr:from>
    <xdr:to>
      <xdr:col>5</xdr:col>
      <xdr:colOff>34925</xdr:colOff>
      <xdr:row>38</xdr:row>
      <xdr:rowOff>2746</xdr:rowOff>
    </xdr:to>
    <xdr:sp macro="" textlink="">
      <xdr:nvSpPr>
        <xdr:cNvPr id="133" name="円/楕円 132"/>
        <xdr:cNvSpPr/>
      </xdr:nvSpPr>
      <xdr:spPr bwMode="auto">
        <a:xfrm>
          <a:off x="5600700" y="7368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25623</xdr:rowOff>
    </xdr:from>
    <xdr:ext cx="762000" cy="259045"/>
    <xdr:sp macro="" textlink="">
      <xdr:nvSpPr>
        <xdr:cNvPr id="134" name="人口1人当たり決算額の推移該当値テキスト445"/>
        <xdr:cNvSpPr txBox="1"/>
      </xdr:nvSpPr>
      <xdr:spPr>
        <a:xfrm>
          <a:off x="5740400" y="715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35,946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251075</xdr:rowOff>
    </xdr:from>
    <xdr:to>
      <xdr:col>4</xdr:col>
      <xdr:colOff>520700</xdr:colOff>
      <xdr:row>38</xdr:row>
      <xdr:rowOff>9775</xdr:rowOff>
    </xdr:to>
    <xdr:sp macro="" textlink="">
      <xdr:nvSpPr>
        <xdr:cNvPr id="135" name="円/楕円 134"/>
        <xdr:cNvSpPr/>
      </xdr:nvSpPr>
      <xdr:spPr bwMode="auto">
        <a:xfrm>
          <a:off x="4953000" y="7375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19952</xdr:rowOff>
    </xdr:from>
    <xdr:ext cx="736600" cy="259045"/>
    <xdr:sp macro="" textlink="">
      <xdr:nvSpPr>
        <xdr:cNvPr id="136" name="テキスト ボックス 135"/>
        <xdr:cNvSpPr txBox="1"/>
      </xdr:nvSpPr>
      <xdr:spPr>
        <a:xfrm>
          <a:off x="4622800" y="7144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34,101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245829</xdr:rowOff>
    </xdr:from>
    <xdr:to>
      <xdr:col>3</xdr:col>
      <xdr:colOff>955675</xdr:colOff>
      <xdr:row>38</xdr:row>
      <xdr:rowOff>4529</xdr:rowOff>
    </xdr:to>
    <xdr:sp macro="" textlink="">
      <xdr:nvSpPr>
        <xdr:cNvPr id="137" name="円/楕円 136"/>
        <xdr:cNvSpPr/>
      </xdr:nvSpPr>
      <xdr:spPr bwMode="auto">
        <a:xfrm>
          <a:off x="4254500" y="7370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14706</xdr:rowOff>
    </xdr:from>
    <xdr:ext cx="762000" cy="259045"/>
    <xdr:sp macro="" textlink="">
      <xdr:nvSpPr>
        <xdr:cNvPr id="138" name="テキスト ボックス 137"/>
        <xdr:cNvSpPr txBox="1"/>
      </xdr:nvSpPr>
      <xdr:spPr>
        <a:xfrm>
          <a:off x="3924300" y="713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35,478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247002</xdr:rowOff>
    </xdr:from>
    <xdr:to>
      <xdr:col>3</xdr:col>
      <xdr:colOff>257175</xdr:colOff>
      <xdr:row>38</xdr:row>
      <xdr:rowOff>5702</xdr:rowOff>
    </xdr:to>
    <xdr:sp macro="" textlink="">
      <xdr:nvSpPr>
        <xdr:cNvPr id="139" name="円/楕円 138"/>
        <xdr:cNvSpPr/>
      </xdr:nvSpPr>
      <xdr:spPr bwMode="auto">
        <a:xfrm>
          <a:off x="3556000" y="7371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15879</xdr:rowOff>
    </xdr:from>
    <xdr:ext cx="762000" cy="259045"/>
    <xdr:sp macro="" textlink="">
      <xdr:nvSpPr>
        <xdr:cNvPr id="140" name="テキスト ボックス 139"/>
        <xdr:cNvSpPr txBox="1"/>
      </xdr:nvSpPr>
      <xdr:spPr>
        <a:xfrm>
          <a:off x="3225800" y="714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35,170</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269687</xdr:rowOff>
    </xdr:from>
    <xdr:to>
      <xdr:col>2</xdr:col>
      <xdr:colOff>692150</xdr:colOff>
      <xdr:row>38</xdr:row>
      <xdr:rowOff>28387</xdr:rowOff>
    </xdr:to>
    <xdr:sp macro="" textlink="">
      <xdr:nvSpPr>
        <xdr:cNvPr id="141" name="円/楕円 140"/>
        <xdr:cNvSpPr/>
      </xdr:nvSpPr>
      <xdr:spPr bwMode="auto">
        <a:xfrm>
          <a:off x="2857500" y="7394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13164</xdr:rowOff>
    </xdr:from>
    <xdr:ext cx="762000" cy="259045"/>
    <xdr:sp macro="" textlink="">
      <xdr:nvSpPr>
        <xdr:cNvPr id="142" name="テキスト ボックス 141"/>
        <xdr:cNvSpPr txBox="1"/>
      </xdr:nvSpPr>
      <xdr:spPr>
        <a:xfrm>
          <a:off x="2527300" y="748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29,216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神奈川県三浦市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45,911
45,643
32.05
16,525,533
16,109,739
395,899
10,012,730
25,889,054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184.3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42431</xdr:rowOff>
    </xdr:from>
    <xdr:to>
      <xdr:col>6</xdr:col>
      <xdr:colOff>511175</xdr:colOff>
      <xdr:row>37</xdr:row>
      <xdr:rowOff>87379</xdr:rowOff>
    </xdr:to>
    <xdr:cxnSp macro="">
      <xdr:nvCxnSpPr>
        <xdr:cNvPr id="65" name="直線コネクタ 64"/>
        <xdr:cNvCxnSpPr/>
      </xdr:nvCxnSpPr>
      <xdr:spPr>
        <a:xfrm>
          <a:off x="3797300" y="6386081"/>
          <a:ext cx="838200" cy="4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27900</xdr:rowOff>
    </xdr:from>
    <xdr:to>
      <xdr:col>5</xdr:col>
      <xdr:colOff>358775</xdr:colOff>
      <xdr:row>37</xdr:row>
      <xdr:rowOff>42431</xdr:rowOff>
    </xdr:to>
    <xdr:cxnSp macro="">
      <xdr:nvCxnSpPr>
        <xdr:cNvPr id="68" name="直線コネクタ 67"/>
        <xdr:cNvCxnSpPr/>
      </xdr:nvCxnSpPr>
      <xdr:spPr>
        <a:xfrm>
          <a:off x="2908300" y="6371550"/>
          <a:ext cx="889000" cy="1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89184</xdr:rowOff>
    </xdr:from>
    <xdr:ext cx="534377" cy="259045"/>
    <xdr:sp macro="" textlink="">
      <xdr:nvSpPr>
        <xdr:cNvPr id="70" name="テキスト ボックス 69"/>
        <xdr:cNvSpPr txBox="1"/>
      </xdr:nvSpPr>
      <xdr:spPr>
        <a:xfrm>
          <a:off x="3530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144929</xdr:rowOff>
    </xdr:from>
    <xdr:to>
      <xdr:col>4</xdr:col>
      <xdr:colOff>155575</xdr:colOff>
      <xdr:row>37</xdr:row>
      <xdr:rowOff>27900</xdr:rowOff>
    </xdr:to>
    <xdr:cxnSp macro="">
      <xdr:nvCxnSpPr>
        <xdr:cNvPr id="71" name="直線コネクタ 70"/>
        <xdr:cNvCxnSpPr/>
      </xdr:nvCxnSpPr>
      <xdr:spPr>
        <a:xfrm>
          <a:off x="2019300" y="6317129"/>
          <a:ext cx="889000" cy="5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104586</xdr:rowOff>
    </xdr:from>
    <xdr:ext cx="534377" cy="259045"/>
    <xdr:sp macro="" textlink="">
      <xdr:nvSpPr>
        <xdr:cNvPr id="73" name="テキスト ボックス 72"/>
        <xdr:cNvSpPr txBox="1"/>
      </xdr:nvSpPr>
      <xdr:spPr>
        <a:xfrm>
          <a:off x="2641111" y="5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144929</xdr:rowOff>
    </xdr:from>
    <xdr:to>
      <xdr:col>2</xdr:col>
      <xdr:colOff>638175</xdr:colOff>
      <xdr:row>36</xdr:row>
      <xdr:rowOff>146444</xdr:rowOff>
    </xdr:to>
    <xdr:cxnSp macro="">
      <xdr:nvCxnSpPr>
        <xdr:cNvPr id="74" name="直線コネクタ 73"/>
        <xdr:cNvCxnSpPr/>
      </xdr:nvCxnSpPr>
      <xdr:spPr>
        <a:xfrm flipV="1">
          <a:off x="1130300" y="6317129"/>
          <a:ext cx="889000" cy="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80311</xdr:rowOff>
    </xdr:from>
    <xdr:ext cx="534377" cy="259045"/>
    <xdr:sp macro="" textlink="">
      <xdr:nvSpPr>
        <xdr:cNvPr id="76" name="テキスト ボックス 75"/>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54108</xdr:rowOff>
    </xdr:from>
    <xdr:ext cx="534377" cy="259045"/>
    <xdr:sp macro="" textlink="">
      <xdr:nvSpPr>
        <xdr:cNvPr id="78" name="テキスト ボックス 77"/>
        <xdr:cNvSpPr txBox="1"/>
      </xdr:nvSpPr>
      <xdr:spPr>
        <a:xfrm>
          <a:off x="863111" y="58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36579</xdr:rowOff>
    </xdr:from>
    <xdr:to>
      <xdr:col>6</xdr:col>
      <xdr:colOff>561975</xdr:colOff>
      <xdr:row>37</xdr:row>
      <xdr:rowOff>138179</xdr:rowOff>
    </xdr:to>
    <xdr:sp macro="" textlink="">
      <xdr:nvSpPr>
        <xdr:cNvPr id="84" name="円/楕円 83"/>
        <xdr:cNvSpPr/>
      </xdr:nvSpPr>
      <xdr:spPr>
        <a:xfrm>
          <a:off x="4584700" y="63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15006</xdr:rowOff>
    </xdr:from>
    <xdr:ext cx="534377" cy="259045"/>
    <xdr:sp macro="" textlink="">
      <xdr:nvSpPr>
        <xdr:cNvPr id="85" name="人件費該当値テキスト"/>
        <xdr:cNvSpPr txBox="1"/>
      </xdr:nvSpPr>
      <xdr:spPr>
        <a:xfrm>
          <a:off x="4686300" y="635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67,662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163081</xdr:rowOff>
    </xdr:from>
    <xdr:to>
      <xdr:col>5</xdr:col>
      <xdr:colOff>409575</xdr:colOff>
      <xdr:row>37</xdr:row>
      <xdr:rowOff>93231</xdr:rowOff>
    </xdr:to>
    <xdr:sp macro="" textlink="">
      <xdr:nvSpPr>
        <xdr:cNvPr id="86" name="円/楕円 85"/>
        <xdr:cNvSpPr/>
      </xdr:nvSpPr>
      <xdr:spPr>
        <a:xfrm>
          <a:off x="3746500" y="633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84358</xdr:rowOff>
    </xdr:from>
    <xdr:ext cx="534377" cy="259045"/>
    <xdr:sp macro="" textlink="">
      <xdr:nvSpPr>
        <xdr:cNvPr id="87" name="テキスト ボックス 86"/>
        <xdr:cNvSpPr txBox="1"/>
      </xdr:nvSpPr>
      <xdr:spPr>
        <a:xfrm>
          <a:off x="3530111" y="642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70,808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148550</xdr:rowOff>
    </xdr:from>
    <xdr:to>
      <xdr:col>4</xdr:col>
      <xdr:colOff>206375</xdr:colOff>
      <xdr:row>37</xdr:row>
      <xdr:rowOff>78700</xdr:rowOff>
    </xdr:to>
    <xdr:sp macro="" textlink="">
      <xdr:nvSpPr>
        <xdr:cNvPr id="88" name="円/楕円 87"/>
        <xdr:cNvSpPr/>
      </xdr:nvSpPr>
      <xdr:spPr>
        <a:xfrm>
          <a:off x="2857500" y="63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69827</xdr:rowOff>
    </xdr:from>
    <xdr:ext cx="534377" cy="259045"/>
    <xdr:sp macro="" textlink="">
      <xdr:nvSpPr>
        <xdr:cNvPr id="89" name="テキスト ボックス 88"/>
        <xdr:cNvSpPr txBox="1"/>
      </xdr:nvSpPr>
      <xdr:spPr>
        <a:xfrm>
          <a:off x="2641111" y="641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71,825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94129</xdr:rowOff>
    </xdr:from>
    <xdr:to>
      <xdr:col>3</xdr:col>
      <xdr:colOff>3175</xdr:colOff>
      <xdr:row>37</xdr:row>
      <xdr:rowOff>24279</xdr:rowOff>
    </xdr:to>
    <xdr:sp macro="" textlink="">
      <xdr:nvSpPr>
        <xdr:cNvPr id="90" name="円/楕円 89"/>
        <xdr:cNvSpPr/>
      </xdr:nvSpPr>
      <xdr:spPr>
        <a:xfrm>
          <a:off x="1968500" y="626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15406</xdr:rowOff>
    </xdr:from>
    <xdr:ext cx="534377" cy="259045"/>
    <xdr:sp macro="" textlink="">
      <xdr:nvSpPr>
        <xdr:cNvPr id="91" name="テキスト ボックス 90"/>
        <xdr:cNvSpPr txBox="1"/>
      </xdr:nvSpPr>
      <xdr:spPr>
        <a:xfrm>
          <a:off x="1752111" y="635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75,634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95644</xdr:rowOff>
    </xdr:from>
    <xdr:to>
      <xdr:col>1</xdr:col>
      <xdr:colOff>485775</xdr:colOff>
      <xdr:row>37</xdr:row>
      <xdr:rowOff>25794</xdr:rowOff>
    </xdr:to>
    <xdr:sp macro="" textlink="">
      <xdr:nvSpPr>
        <xdr:cNvPr id="92" name="円/楕円 91"/>
        <xdr:cNvSpPr/>
      </xdr:nvSpPr>
      <xdr:spPr>
        <a:xfrm>
          <a:off x="1079500" y="626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16921</xdr:rowOff>
    </xdr:from>
    <xdr:ext cx="534377" cy="259045"/>
    <xdr:sp macro="" textlink="">
      <xdr:nvSpPr>
        <xdr:cNvPr id="93" name="テキスト ボックス 92"/>
        <xdr:cNvSpPr txBox="1"/>
      </xdr:nvSpPr>
      <xdr:spPr>
        <a:xfrm>
          <a:off x="863111" y="63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75,528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39141</xdr:rowOff>
    </xdr:from>
    <xdr:to>
      <xdr:col>6</xdr:col>
      <xdr:colOff>511175</xdr:colOff>
      <xdr:row>58</xdr:row>
      <xdr:rowOff>58610</xdr:rowOff>
    </xdr:to>
    <xdr:cxnSp macro="">
      <xdr:nvCxnSpPr>
        <xdr:cNvPr id="123" name="直線コネクタ 122"/>
        <xdr:cNvCxnSpPr/>
      </xdr:nvCxnSpPr>
      <xdr:spPr>
        <a:xfrm flipV="1">
          <a:off x="3797300" y="9983241"/>
          <a:ext cx="8382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58610</xdr:rowOff>
    </xdr:from>
    <xdr:to>
      <xdr:col>5</xdr:col>
      <xdr:colOff>358775</xdr:colOff>
      <xdr:row>58</xdr:row>
      <xdr:rowOff>85039</xdr:rowOff>
    </xdr:to>
    <xdr:cxnSp macro="">
      <xdr:nvCxnSpPr>
        <xdr:cNvPr id="126" name="直線コネクタ 125"/>
        <xdr:cNvCxnSpPr/>
      </xdr:nvCxnSpPr>
      <xdr:spPr>
        <a:xfrm flipV="1">
          <a:off x="2908300" y="10002710"/>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55753</xdr:rowOff>
    </xdr:from>
    <xdr:to>
      <xdr:col>4</xdr:col>
      <xdr:colOff>155575</xdr:colOff>
      <xdr:row>58</xdr:row>
      <xdr:rowOff>85039</xdr:rowOff>
    </xdr:to>
    <xdr:cxnSp macro="">
      <xdr:nvCxnSpPr>
        <xdr:cNvPr id="129" name="直線コネクタ 128"/>
        <xdr:cNvCxnSpPr/>
      </xdr:nvCxnSpPr>
      <xdr:spPr>
        <a:xfrm>
          <a:off x="2019300" y="9999853"/>
          <a:ext cx="889000" cy="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21831</xdr:rowOff>
    </xdr:from>
    <xdr:to>
      <xdr:col>2</xdr:col>
      <xdr:colOff>638175</xdr:colOff>
      <xdr:row>58</xdr:row>
      <xdr:rowOff>55753</xdr:rowOff>
    </xdr:to>
    <xdr:cxnSp macro="">
      <xdr:nvCxnSpPr>
        <xdr:cNvPr id="132" name="直線コネクタ 131"/>
        <xdr:cNvCxnSpPr/>
      </xdr:nvCxnSpPr>
      <xdr:spPr>
        <a:xfrm>
          <a:off x="1130300" y="9965931"/>
          <a:ext cx="889000" cy="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159791</xdr:rowOff>
    </xdr:from>
    <xdr:to>
      <xdr:col>6</xdr:col>
      <xdr:colOff>561975</xdr:colOff>
      <xdr:row>58</xdr:row>
      <xdr:rowOff>89941</xdr:rowOff>
    </xdr:to>
    <xdr:sp macro="" textlink="">
      <xdr:nvSpPr>
        <xdr:cNvPr id="142" name="円/楕円 141"/>
        <xdr:cNvSpPr/>
      </xdr:nvSpPr>
      <xdr:spPr>
        <a:xfrm>
          <a:off x="4584700" y="99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138218</xdr:rowOff>
    </xdr:from>
    <xdr:ext cx="534377" cy="259045"/>
    <xdr:sp macro="" textlink="">
      <xdr:nvSpPr>
        <xdr:cNvPr id="143" name="物件費該当値テキスト"/>
        <xdr:cNvSpPr txBox="1"/>
      </xdr:nvSpPr>
      <xdr:spPr>
        <a:xfrm>
          <a:off x="4686300" y="991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43,918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7810</xdr:rowOff>
    </xdr:from>
    <xdr:to>
      <xdr:col>5</xdr:col>
      <xdr:colOff>409575</xdr:colOff>
      <xdr:row>58</xdr:row>
      <xdr:rowOff>109410</xdr:rowOff>
    </xdr:to>
    <xdr:sp macro="" textlink="">
      <xdr:nvSpPr>
        <xdr:cNvPr id="144" name="円/楕円 143"/>
        <xdr:cNvSpPr/>
      </xdr:nvSpPr>
      <xdr:spPr>
        <a:xfrm>
          <a:off x="3746500" y="99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100537</xdr:rowOff>
    </xdr:from>
    <xdr:ext cx="534377" cy="259045"/>
    <xdr:sp macro="" textlink="">
      <xdr:nvSpPr>
        <xdr:cNvPr id="145" name="テキスト ボックス 144"/>
        <xdr:cNvSpPr txBox="1"/>
      </xdr:nvSpPr>
      <xdr:spPr>
        <a:xfrm>
          <a:off x="3530111" y="1004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34239</xdr:rowOff>
    </xdr:from>
    <xdr:to>
      <xdr:col>4</xdr:col>
      <xdr:colOff>206375</xdr:colOff>
      <xdr:row>58</xdr:row>
      <xdr:rowOff>135839</xdr:rowOff>
    </xdr:to>
    <xdr:sp macro="" textlink="">
      <xdr:nvSpPr>
        <xdr:cNvPr id="146" name="円/楕円 145"/>
        <xdr:cNvSpPr/>
      </xdr:nvSpPr>
      <xdr:spPr>
        <a:xfrm>
          <a:off x="2857500" y="997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126966</xdr:rowOff>
    </xdr:from>
    <xdr:ext cx="534377" cy="259045"/>
    <xdr:sp macro="" textlink="">
      <xdr:nvSpPr>
        <xdr:cNvPr id="147" name="テキスト ボックス 146"/>
        <xdr:cNvSpPr txBox="1"/>
      </xdr:nvSpPr>
      <xdr:spPr>
        <a:xfrm>
          <a:off x="2641111" y="1007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40,304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4953</xdr:rowOff>
    </xdr:from>
    <xdr:to>
      <xdr:col>3</xdr:col>
      <xdr:colOff>3175</xdr:colOff>
      <xdr:row>58</xdr:row>
      <xdr:rowOff>106553</xdr:rowOff>
    </xdr:to>
    <xdr:sp macro="" textlink="">
      <xdr:nvSpPr>
        <xdr:cNvPr id="148" name="円/楕円 147"/>
        <xdr:cNvSpPr/>
      </xdr:nvSpPr>
      <xdr:spPr>
        <a:xfrm>
          <a:off x="1968500" y="994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97680</xdr:rowOff>
    </xdr:from>
    <xdr:ext cx="534377" cy="259045"/>
    <xdr:sp macro="" textlink="">
      <xdr:nvSpPr>
        <xdr:cNvPr id="149" name="テキスト ボックス 148"/>
        <xdr:cNvSpPr txBox="1"/>
      </xdr:nvSpPr>
      <xdr:spPr>
        <a:xfrm>
          <a:off x="1752111" y="100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42,610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142481</xdr:rowOff>
    </xdr:from>
    <xdr:to>
      <xdr:col>1</xdr:col>
      <xdr:colOff>485775</xdr:colOff>
      <xdr:row>58</xdr:row>
      <xdr:rowOff>72631</xdr:rowOff>
    </xdr:to>
    <xdr:sp macro="" textlink="">
      <xdr:nvSpPr>
        <xdr:cNvPr id="150" name="円/楕円 149"/>
        <xdr:cNvSpPr/>
      </xdr:nvSpPr>
      <xdr:spPr>
        <a:xfrm>
          <a:off x="1079500" y="99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63758</xdr:rowOff>
    </xdr:from>
    <xdr:ext cx="534377" cy="259045"/>
    <xdr:sp macro="" textlink="">
      <xdr:nvSpPr>
        <xdr:cNvPr id="151" name="テキスト ボックス 150"/>
        <xdr:cNvSpPr txBox="1"/>
      </xdr:nvSpPr>
      <xdr:spPr>
        <a:xfrm>
          <a:off x="863111" y="100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19038</xdr:rowOff>
    </xdr:from>
    <xdr:to>
      <xdr:col>6</xdr:col>
      <xdr:colOff>511175</xdr:colOff>
      <xdr:row>79</xdr:row>
      <xdr:rowOff>19265</xdr:rowOff>
    </xdr:to>
    <xdr:cxnSp macro="">
      <xdr:nvCxnSpPr>
        <xdr:cNvPr id="180" name="直線コネクタ 179"/>
        <xdr:cNvCxnSpPr/>
      </xdr:nvCxnSpPr>
      <xdr:spPr>
        <a:xfrm>
          <a:off x="3797300" y="13563588"/>
          <a:ext cx="8382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12560</xdr:rowOff>
    </xdr:from>
    <xdr:to>
      <xdr:col>5</xdr:col>
      <xdr:colOff>358775</xdr:colOff>
      <xdr:row>79</xdr:row>
      <xdr:rowOff>19038</xdr:rowOff>
    </xdr:to>
    <xdr:cxnSp macro="">
      <xdr:nvCxnSpPr>
        <xdr:cNvPr id="183" name="直線コネクタ 182"/>
        <xdr:cNvCxnSpPr/>
      </xdr:nvCxnSpPr>
      <xdr:spPr>
        <a:xfrm>
          <a:off x="2908300" y="13557110"/>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4330</xdr:rowOff>
    </xdr:from>
    <xdr:to>
      <xdr:col>4</xdr:col>
      <xdr:colOff>155575</xdr:colOff>
      <xdr:row>79</xdr:row>
      <xdr:rowOff>12560</xdr:rowOff>
    </xdr:to>
    <xdr:cxnSp macro="">
      <xdr:nvCxnSpPr>
        <xdr:cNvPr id="186" name="直線コネクタ 185"/>
        <xdr:cNvCxnSpPr/>
      </xdr:nvCxnSpPr>
      <xdr:spPr>
        <a:xfrm>
          <a:off x="2019300" y="1354888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169266</xdr:rowOff>
    </xdr:from>
    <xdr:to>
      <xdr:col>2</xdr:col>
      <xdr:colOff>638175</xdr:colOff>
      <xdr:row>79</xdr:row>
      <xdr:rowOff>4330</xdr:rowOff>
    </xdr:to>
    <xdr:cxnSp macro="">
      <xdr:nvCxnSpPr>
        <xdr:cNvPr id="189" name="直線コネクタ 188"/>
        <xdr:cNvCxnSpPr/>
      </xdr:nvCxnSpPr>
      <xdr:spPr>
        <a:xfrm>
          <a:off x="1130300" y="13542366"/>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139915</xdr:rowOff>
    </xdr:from>
    <xdr:to>
      <xdr:col>6</xdr:col>
      <xdr:colOff>561975</xdr:colOff>
      <xdr:row>79</xdr:row>
      <xdr:rowOff>70065</xdr:rowOff>
    </xdr:to>
    <xdr:sp macro="" textlink="">
      <xdr:nvSpPr>
        <xdr:cNvPr id="199" name="円/楕円 198"/>
        <xdr:cNvSpPr/>
      </xdr:nvSpPr>
      <xdr:spPr>
        <a:xfrm>
          <a:off x="4584700" y="1351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54842</xdr:rowOff>
    </xdr:from>
    <xdr:ext cx="378565" cy="259045"/>
    <xdr:sp macro="" textlink="">
      <xdr:nvSpPr>
        <xdr:cNvPr id="200" name="維持補修費該当値テキスト"/>
        <xdr:cNvSpPr txBox="1"/>
      </xdr:nvSpPr>
      <xdr:spPr>
        <a:xfrm>
          <a:off x="4686300" y="1342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139688</xdr:rowOff>
    </xdr:from>
    <xdr:to>
      <xdr:col>5</xdr:col>
      <xdr:colOff>409575</xdr:colOff>
      <xdr:row>79</xdr:row>
      <xdr:rowOff>69838</xdr:rowOff>
    </xdr:to>
    <xdr:sp macro="" textlink="">
      <xdr:nvSpPr>
        <xdr:cNvPr id="201" name="円/楕円 200"/>
        <xdr:cNvSpPr/>
      </xdr:nvSpPr>
      <xdr:spPr>
        <a:xfrm>
          <a:off x="3746500" y="1351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60965</xdr:rowOff>
    </xdr:from>
    <xdr:ext cx="378565" cy="259045"/>
    <xdr:sp macro="" textlink="">
      <xdr:nvSpPr>
        <xdr:cNvPr id="202" name="テキスト ボックス 201"/>
        <xdr:cNvSpPr txBox="1"/>
      </xdr:nvSpPr>
      <xdr:spPr>
        <a:xfrm>
          <a:off x="3608017" y="13605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133210</xdr:rowOff>
    </xdr:from>
    <xdr:to>
      <xdr:col>4</xdr:col>
      <xdr:colOff>206375</xdr:colOff>
      <xdr:row>79</xdr:row>
      <xdr:rowOff>63360</xdr:rowOff>
    </xdr:to>
    <xdr:sp macro="" textlink="">
      <xdr:nvSpPr>
        <xdr:cNvPr id="203" name="円/楕円 202"/>
        <xdr:cNvSpPr/>
      </xdr:nvSpPr>
      <xdr:spPr>
        <a:xfrm>
          <a:off x="2857500" y="135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54487</xdr:rowOff>
    </xdr:from>
    <xdr:ext cx="378565" cy="259045"/>
    <xdr:sp macro="" textlink="">
      <xdr:nvSpPr>
        <xdr:cNvPr id="204" name="テキスト ボックス 203"/>
        <xdr:cNvSpPr txBox="1"/>
      </xdr:nvSpPr>
      <xdr:spPr>
        <a:xfrm>
          <a:off x="2719017" y="13599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124980</xdr:rowOff>
    </xdr:from>
    <xdr:to>
      <xdr:col>3</xdr:col>
      <xdr:colOff>3175</xdr:colOff>
      <xdr:row>79</xdr:row>
      <xdr:rowOff>55130</xdr:rowOff>
    </xdr:to>
    <xdr:sp macro="" textlink="">
      <xdr:nvSpPr>
        <xdr:cNvPr id="205" name="円/楕円 204"/>
        <xdr:cNvSpPr/>
      </xdr:nvSpPr>
      <xdr:spPr>
        <a:xfrm>
          <a:off x="1968500" y="1349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46257</xdr:rowOff>
    </xdr:from>
    <xdr:ext cx="469744" cy="259045"/>
    <xdr:sp macro="" textlink="">
      <xdr:nvSpPr>
        <xdr:cNvPr id="206" name="テキスト ボックス 205"/>
        <xdr:cNvSpPr txBox="1"/>
      </xdr:nvSpPr>
      <xdr:spPr>
        <a:xfrm>
          <a:off x="1784427" y="1359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118466</xdr:rowOff>
    </xdr:from>
    <xdr:to>
      <xdr:col>1</xdr:col>
      <xdr:colOff>485775</xdr:colOff>
      <xdr:row>79</xdr:row>
      <xdr:rowOff>48616</xdr:rowOff>
    </xdr:to>
    <xdr:sp macro="" textlink="">
      <xdr:nvSpPr>
        <xdr:cNvPr id="207" name="円/楕円 206"/>
        <xdr:cNvSpPr/>
      </xdr:nvSpPr>
      <xdr:spPr>
        <a:xfrm>
          <a:off x="1079500" y="1349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39743</xdr:rowOff>
    </xdr:from>
    <xdr:ext cx="469744" cy="259045"/>
    <xdr:sp macro="" textlink="">
      <xdr:nvSpPr>
        <xdr:cNvPr id="208" name="テキスト ボックス 207"/>
        <xdr:cNvSpPr txBox="1"/>
      </xdr:nvSpPr>
      <xdr:spPr>
        <a:xfrm>
          <a:off x="895427" y="1358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10998</xdr:rowOff>
    </xdr:from>
    <xdr:to>
      <xdr:col>6</xdr:col>
      <xdr:colOff>511175</xdr:colOff>
      <xdr:row>98</xdr:row>
      <xdr:rowOff>23622</xdr:rowOff>
    </xdr:to>
    <xdr:cxnSp macro="">
      <xdr:nvCxnSpPr>
        <xdr:cNvPr id="238" name="直線コネクタ 237"/>
        <xdr:cNvCxnSpPr/>
      </xdr:nvCxnSpPr>
      <xdr:spPr>
        <a:xfrm>
          <a:off x="3797300" y="16813098"/>
          <a:ext cx="8382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10998</xdr:rowOff>
    </xdr:from>
    <xdr:to>
      <xdr:col>5</xdr:col>
      <xdr:colOff>358775</xdr:colOff>
      <xdr:row>98</xdr:row>
      <xdr:rowOff>87745</xdr:rowOff>
    </xdr:to>
    <xdr:cxnSp macro="">
      <xdr:nvCxnSpPr>
        <xdr:cNvPr id="241" name="直線コネクタ 240"/>
        <xdr:cNvCxnSpPr/>
      </xdr:nvCxnSpPr>
      <xdr:spPr>
        <a:xfrm flipV="1">
          <a:off x="2908300" y="16813098"/>
          <a:ext cx="889000" cy="7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126446</xdr:rowOff>
    </xdr:from>
    <xdr:ext cx="534377" cy="259045"/>
    <xdr:sp macro="" textlink="">
      <xdr:nvSpPr>
        <xdr:cNvPr id="243" name="テキスト ボックス 242"/>
        <xdr:cNvSpPr txBox="1"/>
      </xdr:nvSpPr>
      <xdr:spPr>
        <a:xfrm>
          <a:off x="3530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87745</xdr:rowOff>
    </xdr:from>
    <xdr:to>
      <xdr:col>4</xdr:col>
      <xdr:colOff>155575</xdr:colOff>
      <xdr:row>98</xdr:row>
      <xdr:rowOff>111798</xdr:rowOff>
    </xdr:to>
    <xdr:cxnSp macro="">
      <xdr:nvCxnSpPr>
        <xdr:cNvPr id="244" name="直線コネクタ 243"/>
        <xdr:cNvCxnSpPr/>
      </xdr:nvCxnSpPr>
      <xdr:spPr>
        <a:xfrm flipV="1">
          <a:off x="2019300" y="16889845"/>
          <a:ext cx="889000" cy="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31881</xdr:rowOff>
    </xdr:from>
    <xdr:ext cx="534377" cy="259045"/>
    <xdr:sp macro="" textlink="">
      <xdr:nvSpPr>
        <xdr:cNvPr id="246" name="テキスト ボックス 245"/>
        <xdr:cNvSpPr txBox="1"/>
      </xdr:nvSpPr>
      <xdr:spPr>
        <a:xfrm>
          <a:off x="2641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111798</xdr:rowOff>
    </xdr:from>
    <xdr:to>
      <xdr:col>2</xdr:col>
      <xdr:colOff>638175</xdr:colOff>
      <xdr:row>98</xdr:row>
      <xdr:rowOff>148462</xdr:rowOff>
    </xdr:to>
    <xdr:cxnSp macro="">
      <xdr:nvCxnSpPr>
        <xdr:cNvPr id="247" name="直線コネクタ 246"/>
        <xdr:cNvCxnSpPr/>
      </xdr:nvCxnSpPr>
      <xdr:spPr>
        <a:xfrm flipV="1">
          <a:off x="1130300" y="16913898"/>
          <a:ext cx="889000" cy="3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56570</xdr:rowOff>
    </xdr:from>
    <xdr:ext cx="534377" cy="259045"/>
    <xdr:sp macro="" textlink="">
      <xdr:nvSpPr>
        <xdr:cNvPr id="249" name="テキスト ボックス 248"/>
        <xdr:cNvSpPr txBox="1"/>
      </xdr:nvSpPr>
      <xdr:spPr>
        <a:xfrm>
          <a:off x="1752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144272</xdr:rowOff>
    </xdr:from>
    <xdr:to>
      <xdr:col>6</xdr:col>
      <xdr:colOff>561975</xdr:colOff>
      <xdr:row>98</xdr:row>
      <xdr:rowOff>74422</xdr:rowOff>
    </xdr:to>
    <xdr:sp macro="" textlink="">
      <xdr:nvSpPr>
        <xdr:cNvPr id="257" name="円/楕円 256"/>
        <xdr:cNvSpPr/>
      </xdr:nvSpPr>
      <xdr:spPr>
        <a:xfrm>
          <a:off x="4584700" y="167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122699</xdr:rowOff>
    </xdr:from>
    <xdr:ext cx="534377" cy="259045"/>
    <xdr:sp macro="" textlink="">
      <xdr:nvSpPr>
        <xdr:cNvPr id="258" name="扶助費該当値テキスト"/>
        <xdr:cNvSpPr txBox="1"/>
      </xdr:nvSpPr>
      <xdr:spPr>
        <a:xfrm>
          <a:off x="4686300" y="1675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75,140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131648</xdr:rowOff>
    </xdr:from>
    <xdr:to>
      <xdr:col>5</xdr:col>
      <xdr:colOff>409575</xdr:colOff>
      <xdr:row>98</xdr:row>
      <xdr:rowOff>61798</xdr:rowOff>
    </xdr:to>
    <xdr:sp macro="" textlink="">
      <xdr:nvSpPr>
        <xdr:cNvPr id="259" name="円/楕円 258"/>
        <xdr:cNvSpPr/>
      </xdr:nvSpPr>
      <xdr:spPr>
        <a:xfrm>
          <a:off x="3746500" y="1676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52925</xdr:rowOff>
    </xdr:from>
    <xdr:ext cx="534377" cy="259045"/>
    <xdr:sp macro="" textlink="">
      <xdr:nvSpPr>
        <xdr:cNvPr id="260" name="テキスト ボックス 259"/>
        <xdr:cNvSpPr txBox="1"/>
      </xdr:nvSpPr>
      <xdr:spPr>
        <a:xfrm>
          <a:off x="3530111" y="1685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76,134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36945</xdr:rowOff>
    </xdr:from>
    <xdr:to>
      <xdr:col>4</xdr:col>
      <xdr:colOff>206375</xdr:colOff>
      <xdr:row>98</xdr:row>
      <xdr:rowOff>138545</xdr:rowOff>
    </xdr:to>
    <xdr:sp macro="" textlink="">
      <xdr:nvSpPr>
        <xdr:cNvPr id="261" name="円/楕円 260"/>
        <xdr:cNvSpPr/>
      </xdr:nvSpPr>
      <xdr:spPr>
        <a:xfrm>
          <a:off x="2857500" y="168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129672</xdr:rowOff>
    </xdr:from>
    <xdr:ext cx="534377" cy="259045"/>
    <xdr:sp macro="" textlink="">
      <xdr:nvSpPr>
        <xdr:cNvPr id="262" name="テキスト ボックス 261"/>
        <xdr:cNvSpPr txBox="1"/>
      </xdr:nvSpPr>
      <xdr:spPr>
        <a:xfrm>
          <a:off x="2641111" y="169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70,091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60998</xdr:rowOff>
    </xdr:from>
    <xdr:to>
      <xdr:col>3</xdr:col>
      <xdr:colOff>3175</xdr:colOff>
      <xdr:row>98</xdr:row>
      <xdr:rowOff>162598</xdr:rowOff>
    </xdr:to>
    <xdr:sp macro="" textlink="">
      <xdr:nvSpPr>
        <xdr:cNvPr id="263" name="円/楕円 262"/>
        <xdr:cNvSpPr/>
      </xdr:nvSpPr>
      <xdr:spPr>
        <a:xfrm>
          <a:off x="1968500" y="168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153725</xdr:rowOff>
    </xdr:from>
    <xdr:ext cx="534377" cy="259045"/>
    <xdr:sp macro="" textlink="">
      <xdr:nvSpPr>
        <xdr:cNvPr id="264" name="テキスト ボックス 263"/>
        <xdr:cNvSpPr txBox="1"/>
      </xdr:nvSpPr>
      <xdr:spPr>
        <a:xfrm>
          <a:off x="1752111" y="1695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68,197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97662</xdr:rowOff>
    </xdr:from>
    <xdr:to>
      <xdr:col>1</xdr:col>
      <xdr:colOff>485775</xdr:colOff>
      <xdr:row>99</xdr:row>
      <xdr:rowOff>27812</xdr:rowOff>
    </xdr:to>
    <xdr:sp macro="" textlink="">
      <xdr:nvSpPr>
        <xdr:cNvPr id="265" name="円/楕円 264"/>
        <xdr:cNvSpPr/>
      </xdr:nvSpPr>
      <xdr:spPr>
        <a:xfrm>
          <a:off x="1079500" y="168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18939</xdr:rowOff>
    </xdr:from>
    <xdr:ext cx="534377" cy="259045"/>
    <xdr:sp macro="" textlink="">
      <xdr:nvSpPr>
        <xdr:cNvPr id="266" name="テキスト ボックス 265"/>
        <xdr:cNvSpPr txBox="1"/>
      </xdr:nvSpPr>
      <xdr:spPr>
        <a:xfrm>
          <a:off x="863111" y="169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94799</xdr:rowOff>
    </xdr:from>
    <xdr:to>
      <xdr:col>15</xdr:col>
      <xdr:colOff>180975</xdr:colOff>
      <xdr:row>38</xdr:row>
      <xdr:rowOff>127936</xdr:rowOff>
    </xdr:to>
    <xdr:cxnSp macro="">
      <xdr:nvCxnSpPr>
        <xdr:cNvPr id="299" name="直線コネクタ 298"/>
        <xdr:cNvCxnSpPr/>
      </xdr:nvCxnSpPr>
      <xdr:spPr>
        <a:xfrm flipV="1">
          <a:off x="9639300" y="6609899"/>
          <a:ext cx="838200" cy="3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127936</xdr:rowOff>
    </xdr:from>
    <xdr:to>
      <xdr:col>14</xdr:col>
      <xdr:colOff>28575</xdr:colOff>
      <xdr:row>38</xdr:row>
      <xdr:rowOff>137357</xdr:rowOff>
    </xdr:to>
    <xdr:cxnSp macro="">
      <xdr:nvCxnSpPr>
        <xdr:cNvPr id="302" name="直線コネクタ 301"/>
        <xdr:cNvCxnSpPr/>
      </xdr:nvCxnSpPr>
      <xdr:spPr>
        <a:xfrm flipV="1">
          <a:off x="8750300" y="6643036"/>
          <a:ext cx="889000" cy="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137357</xdr:rowOff>
    </xdr:from>
    <xdr:to>
      <xdr:col>12</xdr:col>
      <xdr:colOff>511175</xdr:colOff>
      <xdr:row>38</xdr:row>
      <xdr:rowOff>141757</xdr:rowOff>
    </xdr:to>
    <xdr:cxnSp macro="">
      <xdr:nvCxnSpPr>
        <xdr:cNvPr id="305" name="直線コネクタ 304"/>
        <xdr:cNvCxnSpPr/>
      </xdr:nvCxnSpPr>
      <xdr:spPr>
        <a:xfrm flipV="1">
          <a:off x="7861300" y="6652457"/>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121003</xdr:rowOff>
    </xdr:from>
    <xdr:to>
      <xdr:col>11</xdr:col>
      <xdr:colOff>307975</xdr:colOff>
      <xdr:row>38</xdr:row>
      <xdr:rowOff>141757</xdr:rowOff>
    </xdr:to>
    <xdr:cxnSp macro="">
      <xdr:nvCxnSpPr>
        <xdr:cNvPr id="308" name="直線コネクタ 307"/>
        <xdr:cNvCxnSpPr/>
      </xdr:nvCxnSpPr>
      <xdr:spPr>
        <a:xfrm>
          <a:off x="6972300" y="6636103"/>
          <a:ext cx="889000" cy="2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43999</xdr:rowOff>
    </xdr:from>
    <xdr:to>
      <xdr:col>15</xdr:col>
      <xdr:colOff>231775</xdr:colOff>
      <xdr:row>38</xdr:row>
      <xdr:rowOff>145599</xdr:rowOff>
    </xdr:to>
    <xdr:sp macro="" textlink="">
      <xdr:nvSpPr>
        <xdr:cNvPr id="318" name="円/楕円 317"/>
        <xdr:cNvSpPr/>
      </xdr:nvSpPr>
      <xdr:spPr>
        <a:xfrm>
          <a:off x="10426700" y="655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130376</xdr:rowOff>
    </xdr:from>
    <xdr:ext cx="534377" cy="259045"/>
    <xdr:sp macro="" textlink="">
      <xdr:nvSpPr>
        <xdr:cNvPr id="319" name="補助費等該当値テキスト"/>
        <xdr:cNvSpPr txBox="1"/>
      </xdr:nvSpPr>
      <xdr:spPr>
        <a:xfrm>
          <a:off x="10528300" y="647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22,714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77136</xdr:rowOff>
    </xdr:from>
    <xdr:to>
      <xdr:col>14</xdr:col>
      <xdr:colOff>79375</xdr:colOff>
      <xdr:row>39</xdr:row>
      <xdr:rowOff>7286</xdr:rowOff>
    </xdr:to>
    <xdr:sp macro="" textlink="">
      <xdr:nvSpPr>
        <xdr:cNvPr id="320" name="円/楕円 319"/>
        <xdr:cNvSpPr/>
      </xdr:nvSpPr>
      <xdr:spPr>
        <a:xfrm>
          <a:off x="9588500" y="659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169863</xdr:rowOff>
    </xdr:from>
    <xdr:ext cx="534377" cy="259045"/>
    <xdr:sp macro="" textlink="">
      <xdr:nvSpPr>
        <xdr:cNvPr id="321" name="テキスト ボックス 320"/>
        <xdr:cNvSpPr txBox="1"/>
      </xdr:nvSpPr>
      <xdr:spPr>
        <a:xfrm>
          <a:off x="9372111" y="668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19,235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86557</xdr:rowOff>
    </xdr:from>
    <xdr:to>
      <xdr:col>12</xdr:col>
      <xdr:colOff>561975</xdr:colOff>
      <xdr:row>39</xdr:row>
      <xdr:rowOff>16707</xdr:rowOff>
    </xdr:to>
    <xdr:sp macro="" textlink="">
      <xdr:nvSpPr>
        <xdr:cNvPr id="322" name="円/楕円 321"/>
        <xdr:cNvSpPr/>
      </xdr:nvSpPr>
      <xdr:spPr>
        <a:xfrm>
          <a:off x="8699500" y="66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7834</xdr:rowOff>
    </xdr:from>
    <xdr:ext cx="534377" cy="259045"/>
    <xdr:sp macro="" textlink="">
      <xdr:nvSpPr>
        <xdr:cNvPr id="323" name="テキスト ボックス 322"/>
        <xdr:cNvSpPr txBox="1"/>
      </xdr:nvSpPr>
      <xdr:spPr>
        <a:xfrm>
          <a:off x="8483111" y="669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90957</xdr:rowOff>
    </xdr:from>
    <xdr:to>
      <xdr:col>11</xdr:col>
      <xdr:colOff>358775</xdr:colOff>
      <xdr:row>39</xdr:row>
      <xdr:rowOff>21107</xdr:rowOff>
    </xdr:to>
    <xdr:sp macro="" textlink="">
      <xdr:nvSpPr>
        <xdr:cNvPr id="324" name="円/楕円 323"/>
        <xdr:cNvSpPr/>
      </xdr:nvSpPr>
      <xdr:spPr>
        <a:xfrm>
          <a:off x="7810500" y="660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12234</xdr:rowOff>
    </xdr:from>
    <xdr:ext cx="534377" cy="259045"/>
    <xdr:sp macro="" textlink="">
      <xdr:nvSpPr>
        <xdr:cNvPr id="325" name="テキスト ボックス 324"/>
        <xdr:cNvSpPr txBox="1"/>
      </xdr:nvSpPr>
      <xdr:spPr>
        <a:xfrm>
          <a:off x="7594111" y="669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17,784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70203</xdr:rowOff>
    </xdr:from>
    <xdr:to>
      <xdr:col>10</xdr:col>
      <xdr:colOff>155575</xdr:colOff>
      <xdr:row>39</xdr:row>
      <xdr:rowOff>353</xdr:rowOff>
    </xdr:to>
    <xdr:sp macro="" textlink="">
      <xdr:nvSpPr>
        <xdr:cNvPr id="326" name="円/楕円 325"/>
        <xdr:cNvSpPr/>
      </xdr:nvSpPr>
      <xdr:spPr>
        <a:xfrm>
          <a:off x="6921500" y="658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162930</xdr:rowOff>
    </xdr:from>
    <xdr:ext cx="534377" cy="259045"/>
    <xdr:sp macro="" textlink="">
      <xdr:nvSpPr>
        <xdr:cNvPr id="327" name="テキスト ボックス 326"/>
        <xdr:cNvSpPr txBox="1"/>
      </xdr:nvSpPr>
      <xdr:spPr>
        <a:xfrm>
          <a:off x="6705111" y="667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118832</xdr:rowOff>
    </xdr:from>
    <xdr:to>
      <xdr:col>15</xdr:col>
      <xdr:colOff>180975</xdr:colOff>
      <xdr:row>58</xdr:row>
      <xdr:rowOff>123617</xdr:rowOff>
    </xdr:to>
    <xdr:cxnSp macro="">
      <xdr:nvCxnSpPr>
        <xdr:cNvPr id="354" name="直線コネクタ 353"/>
        <xdr:cNvCxnSpPr/>
      </xdr:nvCxnSpPr>
      <xdr:spPr>
        <a:xfrm flipV="1">
          <a:off x="9639300" y="10062932"/>
          <a:ext cx="838200" cy="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123617</xdr:rowOff>
    </xdr:from>
    <xdr:to>
      <xdr:col>14</xdr:col>
      <xdr:colOff>28575</xdr:colOff>
      <xdr:row>58</xdr:row>
      <xdr:rowOff>125030</xdr:rowOff>
    </xdr:to>
    <xdr:cxnSp macro="">
      <xdr:nvCxnSpPr>
        <xdr:cNvPr id="357" name="直線コネクタ 356"/>
        <xdr:cNvCxnSpPr/>
      </xdr:nvCxnSpPr>
      <xdr:spPr>
        <a:xfrm flipV="1">
          <a:off x="8750300" y="10067717"/>
          <a:ext cx="889000" cy="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123281</xdr:rowOff>
    </xdr:from>
    <xdr:to>
      <xdr:col>12</xdr:col>
      <xdr:colOff>511175</xdr:colOff>
      <xdr:row>58</xdr:row>
      <xdr:rowOff>125030</xdr:rowOff>
    </xdr:to>
    <xdr:cxnSp macro="">
      <xdr:nvCxnSpPr>
        <xdr:cNvPr id="360" name="直線コネクタ 359"/>
        <xdr:cNvCxnSpPr/>
      </xdr:nvCxnSpPr>
      <xdr:spPr>
        <a:xfrm>
          <a:off x="7861300" y="10067381"/>
          <a:ext cx="889000" cy="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123281</xdr:rowOff>
    </xdr:from>
    <xdr:to>
      <xdr:col>11</xdr:col>
      <xdr:colOff>307975</xdr:colOff>
      <xdr:row>58</xdr:row>
      <xdr:rowOff>127037</xdr:rowOff>
    </xdr:to>
    <xdr:cxnSp macro="">
      <xdr:nvCxnSpPr>
        <xdr:cNvPr id="363" name="直線コネクタ 362"/>
        <xdr:cNvCxnSpPr/>
      </xdr:nvCxnSpPr>
      <xdr:spPr>
        <a:xfrm flipV="1">
          <a:off x="6972300" y="10067381"/>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145578</xdr:rowOff>
    </xdr:from>
    <xdr:ext cx="534377" cy="259045"/>
    <xdr:sp macro="" textlink="">
      <xdr:nvSpPr>
        <xdr:cNvPr id="367" name="テキスト ボックス 366"/>
        <xdr:cNvSpPr txBox="1"/>
      </xdr:nvSpPr>
      <xdr:spPr>
        <a:xfrm>
          <a:off x="6705111" y="97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68032</xdr:rowOff>
    </xdr:from>
    <xdr:to>
      <xdr:col>15</xdr:col>
      <xdr:colOff>231775</xdr:colOff>
      <xdr:row>58</xdr:row>
      <xdr:rowOff>169632</xdr:rowOff>
    </xdr:to>
    <xdr:sp macro="" textlink="">
      <xdr:nvSpPr>
        <xdr:cNvPr id="373" name="円/楕円 372"/>
        <xdr:cNvSpPr/>
      </xdr:nvSpPr>
      <xdr:spPr>
        <a:xfrm>
          <a:off x="10426700" y="100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160633</xdr:rowOff>
    </xdr:from>
    <xdr:ext cx="534377" cy="259045"/>
    <xdr:sp macro="" textlink="">
      <xdr:nvSpPr>
        <xdr:cNvPr id="374" name="普通建設事業費該当値テキスト"/>
        <xdr:cNvSpPr txBox="1"/>
      </xdr:nvSpPr>
      <xdr:spPr>
        <a:xfrm>
          <a:off x="10528300" y="99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22,821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72817</xdr:rowOff>
    </xdr:from>
    <xdr:to>
      <xdr:col>14</xdr:col>
      <xdr:colOff>79375</xdr:colOff>
      <xdr:row>59</xdr:row>
      <xdr:rowOff>2967</xdr:rowOff>
    </xdr:to>
    <xdr:sp macro="" textlink="">
      <xdr:nvSpPr>
        <xdr:cNvPr id="375" name="円/楕円 374"/>
        <xdr:cNvSpPr/>
      </xdr:nvSpPr>
      <xdr:spPr>
        <a:xfrm>
          <a:off x="9588500" y="1001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165544</xdr:rowOff>
    </xdr:from>
    <xdr:ext cx="534377" cy="259045"/>
    <xdr:sp macro="" textlink="">
      <xdr:nvSpPr>
        <xdr:cNvPr id="376" name="テキスト ボックス 375"/>
        <xdr:cNvSpPr txBox="1"/>
      </xdr:nvSpPr>
      <xdr:spPr>
        <a:xfrm>
          <a:off x="9372111" y="101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74230</xdr:rowOff>
    </xdr:from>
    <xdr:to>
      <xdr:col>12</xdr:col>
      <xdr:colOff>561975</xdr:colOff>
      <xdr:row>59</xdr:row>
      <xdr:rowOff>4380</xdr:rowOff>
    </xdr:to>
    <xdr:sp macro="" textlink="">
      <xdr:nvSpPr>
        <xdr:cNvPr id="377" name="円/楕円 376"/>
        <xdr:cNvSpPr/>
      </xdr:nvSpPr>
      <xdr:spPr>
        <a:xfrm>
          <a:off x="8699500" y="1001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166957</xdr:rowOff>
    </xdr:from>
    <xdr:ext cx="534377" cy="259045"/>
    <xdr:sp macro="" textlink="">
      <xdr:nvSpPr>
        <xdr:cNvPr id="378" name="テキスト ボックス 377"/>
        <xdr:cNvSpPr txBox="1"/>
      </xdr:nvSpPr>
      <xdr:spPr>
        <a:xfrm>
          <a:off x="8483111" y="1011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72481</xdr:rowOff>
    </xdr:from>
    <xdr:to>
      <xdr:col>11</xdr:col>
      <xdr:colOff>358775</xdr:colOff>
      <xdr:row>59</xdr:row>
      <xdr:rowOff>2631</xdr:rowOff>
    </xdr:to>
    <xdr:sp macro="" textlink="">
      <xdr:nvSpPr>
        <xdr:cNvPr id="379" name="円/楕円 378"/>
        <xdr:cNvSpPr/>
      </xdr:nvSpPr>
      <xdr:spPr>
        <a:xfrm>
          <a:off x="7810500" y="1001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165208</xdr:rowOff>
    </xdr:from>
    <xdr:ext cx="534377" cy="259045"/>
    <xdr:sp macro="" textlink="">
      <xdr:nvSpPr>
        <xdr:cNvPr id="380" name="テキスト ボックス 379"/>
        <xdr:cNvSpPr txBox="1"/>
      </xdr:nvSpPr>
      <xdr:spPr>
        <a:xfrm>
          <a:off x="7594111" y="101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17,956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76237</xdr:rowOff>
    </xdr:from>
    <xdr:to>
      <xdr:col>10</xdr:col>
      <xdr:colOff>155575</xdr:colOff>
      <xdr:row>59</xdr:row>
      <xdr:rowOff>6387</xdr:rowOff>
    </xdr:to>
    <xdr:sp macro="" textlink="">
      <xdr:nvSpPr>
        <xdr:cNvPr id="381" name="円/楕円 380"/>
        <xdr:cNvSpPr/>
      </xdr:nvSpPr>
      <xdr:spPr>
        <a:xfrm>
          <a:off x="6921500" y="1002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168964</xdr:rowOff>
    </xdr:from>
    <xdr:ext cx="534377" cy="259045"/>
    <xdr:sp macro="" textlink="">
      <xdr:nvSpPr>
        <xdr:cNvPr id="382" name="テキスト ボックス 381"/>
        <xdr:cNvSpPr txBox="1"/>
      </xdr:nvSpPr>
      <xdr:spPr>
        <a:xfrm>
          <a:off x="6705111" y="1011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13,848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35344</xdr:rowOff>
    </xdr:from>
    <xdr:to>
      <xdr:col>15</xdr:col>
      <xdr:colOff>180975</xdr:colOff>
      <xdr:row>79</xdr:row>
      <xdr:rowOff>39112</xdr:rowOff>
    </xdr:to>
    <xdr:cxnSp macro="">
      <xdr:nvCxnSpPr>
        <xdr:cNvPr id="411" name="直線コネクタ 410"/>
        <xdr:cNvCxnSpPr/>
      </xdr:nvCxnSpPr>
      <xdr:spPr>
        <a:xfrm flipV="1">
          <a:off x="9639300" y="13579894"/>
          <a:ext cx="838200" cy="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155994</xdr:rowOff>
    </xdr:from>
    <xdr:to>
      <xdr:col>15</xdr:col>
      <xdr:colOff>231775</xdr:colOff>
      <xdr:row>79</xdr:row>
      <xdr:rowOff>86144</xdr:rowOff>
    </xdr:to>
    <xdr:sp macro="" textlink="">
      <xdr:nvSpPr>
        <xdr:cNvPr id="421" name="円/楕円 420"/>
        <xdr:cNvSpPr/>
      </xdr:nvSpPr>
      <xdr:spPr>
        <a:xfrm>
          <a:off x="10426700" y="1352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92192</xdr:rowOff>
    </xdr:from>
    <xdr:ext cx="469744" cy="259045"/>
    <xdr:sp macro="" textlink="">
      <xdr:nvSpPr>
        <xdr:cNvPr id="422" name="普通建設事業費 （ うち新規整備　）該当値テキスト"/>
        <xdr:cNvSpPr txBox="1"/>
      </xdr:nvSpPr>
      <xdr:spPr>
        <a:xfrm>
          <a:off x="10528300" y="1346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7,171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159762</xdr:rowOff>
    </xdr:from>
    <xdr:to>
      <xdr:col>14</xdr:col>
      <xdr:colOff>79375</xdr:colOff>
      <xdr:row>79</xdr:row>
      <xdr:rowOff>89912</xdr:rowOff>
    </xdr:to>
    <xdr:sp macro="" textlink="">
      <xdr:nvSpPr>
        <xdr:cNvPr id="423" name="円/楕円 422"/>
        <xdr:cNvSpPr/>
      </xdr:nvSpPr>
      <xdr:spPr>
        <a:xfrm>
          <a:off x="9588500" y="135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81039</xdr:rowOff>
    </xdr:from>
    <xdr:ext cx="469744" cy="259045"/>
    <xdr:sp macro="" textlink="">
      <xdr:nvSpPr>
        <xdr:cNvPr id="424" name="テキスト ボックス 423"/>
        <xdr:cNvSpPr txBox="1"/>
      </xdr:nvSpPr>
      <xdr:spPr>
        <a:xfrm>
          <a:off x="9404427" y="1362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149523</xdr:rowOff>
    </xdr:from>
    <xdr:to>
      <xdr:col>15</xdr:col>
      <xdr:colOff>180975</xdr:colOff>
      <xdr:row>99</xdr:row>
      <xdr:rowOff>7927</xdr:rowOff>
    </xdr:to>
    <xdr:cxnSp macro="">
      <xdr:nvCxnSpPr>
        <xdr:cNvPr id="453" name="直線コネクタ 452"/>
        <xdr:cNvCxnSpPr/>
      </xdr:nvCxnSpPr>
      <xdr:spPr>
        <a:xfrm flipV="1">
          <a:off x="9639300" y="16951623"/>
          <a:ext cx="838200" cy="2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98723</xdr:rowOff>
    </xdr:from>
    <xdr:to>
      <xdr:col>15</xdr:col>
      <xdr:colOff>231775</xdr:colOff>
      <xdr:row>99</xdr:row>
      <xdr:rowOff>28873</xdr:rowOff>
    </xdr:to>
    <xdr:sp macro="" textlink="">
      <xdr:nvSpPr>
        <xdr:cNvPr id="463" name="円/楕円 462"/>
        <xdr:cNvSpPr/>
      </xdr:nvSpPr>
      <xdr:spPr>
        <a:xfrm>
          <a:off x="10426700" y="1690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13650</xdr:rowOff>
    </xdr:from>
    <xdr:ext cx="469744" cy="259045"/>
    <xdr:sp macro="" textlink="">
      <xdr:nvSpPr>
        <xdr:cNvPr id="464" name="普通建設事業費 （ うち更新整備　）該当値テキスト"/>
        <xdr:cNvSpPr txBox="1"/>
      </xdr:nvSpPr>
      <xdr:spPr>
        <a:xfrm>
          <a:off x="10528300" y="1681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128577</xdr:rowOff>
    </xdr:from>
    <xdr:to>
      <xdr:col>14</xdr:col>
      <xdr:colOff>79375</xdr:colOff>
      <xdr:row>99</xdr:row>
      <xdr:rowOff>58727</xdr:rowOff>
    </xdr:to>
    <xdr:sp macro="" textlink="">
      <xdr:nvSpPr>
        <xdr:cNvPr id="465" name="円/楕円 464"/>
        <xdr:cNvSpPr/>
      </xdr:nvSpPr>
      <xdr:spPr>
        <a:xfrm>
          <a:off x="9588500" y="1693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49854</xdr:rowOff>
    </xdr:from>
    <xdr:ext cx="469744" cy="259045"/>
    <xdr:sp macro="" textlink="">
      <xdr:nvSpPr>
        <xdr:cNvPr id="466" name="テキスト ボックス 465"/>
        <xdr:cNvSpPr txBox="1"/>
      </xdr:nvSpPr>
      <xdr:spPr>
        <a:xfrm>
          <a:off x="9404427" y="1702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134045</xdr:rowOff>
    </xdr:from>
    <xdr:to>
      <xdr:col>23</xdr:col>
      <xdr:colOff>517525</xdr:colOff>
      <xdr:row>38</xdr:row>
      <xdr:rowOff>138137</xdr:rowOff>
    </xdr:to>
    <xdr:cxnSp macro="">
      <xdr:nvCxnSpPr>
        <xdr:cNvPr id="493" name="直線コネクタ 492"/>
        <xdr:cNvCxnSpPr/>
      </xdr:nvCxnSpPr>
      <xdr:spPr>
        <a:xfrm>
          <a:off x="15481300" y="6649145"/>
          <a:ext cx="8382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134045</xdr:rowOff>
    </xdr:from>
    <xdr:to>
      <xdr:col>22</xdr:col>
      <xdr:colOff>365125</xdr:colOff>
      <xdr:row>38</xdr:row>
      <xdr:rowOff>134428</xdr:rowOff>
    </xdr:to>
    <xdr:cxnSp macro="">
      <xdr:nvCxnSpPr>
        <xdr:cNvPr id="496" name="直線コネクタ 495"/>
        <xdr:cNvCxnSpPr/>
      </xdr:nvCxnSpPr>
      <xdr:spPr>
        <a:xfrm flipV="1">
          <a:off x="14592300" y="6649145"/>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134428</xdr:rowOff>
    </xdr:from>
    <xdr:to>
      <xdr:col>21</xdr:col>
      <xdr:colOff>161925</xdr:colOff>
      <xdr:row>38</xdr:row>
      <xdr:rowOff>138694</xdr:rowOff>
    </xdr:to>
    <xdr:cxnSp macro="">
      <xdr:nvCxnSpPr>
        <xdr:cNvPr id="499" name="直線コネクタ 498"/>
        <xdr:cNvCxnSpPr/>
      </xdr:nvCxnSpPr>
      <xdr:spPr>
        <a:xfrm flipV="1">
          <a:off x="13703300" y="6649528"/>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138694</xdr:rowOff>
    </xdr:from>
    <xdr:to>
      <xdr:col>19</xdr:col>
      <xdr:colOff>644525</xdr:colOff>
      <xdr:row>38</xdr:row>
      <xdr:rowOff>139078</xdr:rowOff>
    </xdr:to>
    <xdr:cxnSp macro="">
      <xdr:nvCxnSpPr>
        <xdr:cNvPr id="502" name="直線コネクタ 501"/>
        <xdr:cNvCxnSpPr/>
      </xdr:nvCxnSpPr>
      <xdr:spPr>
        <a:xfrm flipV="1">
          <a:off x="12814300" y="6653794"/>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87337</xdr:rowOff>
    </xdr:from>
    <xdr:to>
      <xdr:col>23</xdr:col>
      <xdr:colOff>568325</xdr:colOff>
      <xdr:row>39</xdr:row>
      <xdr:rowOff>17487</xdr:rowOff>
    </xdr:to>
    <xdr:sp macro="" textlink="">
      <xdr:nvSpPr>
        <xdr:cNvPr id="512" name="円/楕円 511"/>
        <xdr:cNvSpPr/>
      </xdr:nvSpPr>
      <xdr:spPr>
        <a:xfrm>
          <a:off x="16268700" y="660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44619</xdr:rowOff>
    </xdr:from>
    <xdr:ext cx="378565" cy="259045"/>
    <xdr:sp macro="" textlink="">
      <xdr:nvSpPr>
        <xdr:cNvPr id="513" name="災害復旧事業費該当値テキスト"/>
        <xdr:cNvSpPr txBox="1"/>
      </xdr:nvSpPr>
      <xdr:spPr>
        <a:xfrm>
          <a:off x="16370300" y="6559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83245</xdr:rowOff>
    </xdr:from>
    <xdr:to>
      <xdr:col>22</xdr:col>
      <xdr:colOff>415925</xdr:colOff>
      <xdr:row>39</xdr:row>
      <xdr:rowOff>13395</xdr:rowOff>
    </xdr:to>
    <xdr:sp macro="" textlink="">
      <xdr:nvSpPr>
        <xdr:cNvPr id="514" name="円/楕円 513"/>
        <xdr:cNvSpPr/>
      </xdr:nvSpPr>
      <xdr:spPr>
        <a:xfrm>
          <a:off x="15430500" y="65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4522</xdr:rowOff>
    </xdr:from>
    <xdr:ext cx="469744" cy="259045"/>
    <xdr:sp macro="" textlink="">
      <xdr:nvSpPr>
        <xdr:cNvPr id="515" name="テキスト ボックス 514"/>
        <xdr:cNvSpPr txBox="1"/>
      </xdr:nvSpPr>
      <xdr:spPr>
        <a:xfrm>
          <a:off x="15246427"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83628</xdr:rowOff>
    </xdr:from>
    <xdr:to>
      <xdr:col>21</xdr:col>
      <xdr:colOff>212725</xdr:colOff>
      <xdr:row>39</xdr:row>
      <xdr:rowOff>13778</xdr:rowOff>
    </xdr:to>
    <xdr:sp macro="" textlink="">
      <xdr:nvSpPr>
        <xdr:cNvPr id="516" name="円/楕円 515"/>
        <xdr:cNvSpPr/>
      </xdr:nvSpPr>
      <xdr:spPr>
        <a:xfrm>
          <a:off x="14541500" y="65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4905</xdr:rowOff>
    </xdr:from>
    <xdr:ext cx="469744" cy="259045"/>
    <xdr:sp macro="" textlink="">
      <xdr:nvSpPr>
        <xdr:cNvPr id="517" name="テキスト ボックス 516"/>
        <xdr:cNvSpPr txBox="1"/>
      </xdr:nvSpPr>
      <xdr:spPr>
        <a:xfrm>
          <a:off x="14357427" y="669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87894</xdr:rowOff>
    </xdr:from>
    <xdr:to>
      <xdr:col>20</xdr:col>
      <xdr:colOff>9525</xdr:colOff>
      <xdr:row>39</xdr:row>
      <xdr:rowOff>18044</xdr:rowOff>
    </xdr:to>
    <xdr:sp macro="" textlink="">
      <xdr:nvSpPr>
        <xdr:cNvPr id="518" name="円/楕円 517"/>
        <xdr:cNvSpPr/>
      </xdr:nvSpPr>
      <xdr:spPr>
        <a:xfrm>
          <a:off x="13652500" y="66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9171</xdr:rowOff>
    </xdr:from>
    <xdr:ext cx="378565" cy="259045"/>
    <xdr:sp macro="" textlink="">
      <xdr:nvSpPr>
        <xdr:cNvPr id="519" name="テキスト ボックス 518"/>
        <xdr:cNvSpPr txBox="1"/>
      </xdr:nvSpPr>
      <xdr:spPr>
        <a:xfrm>
          <a:off x="13514017" y="6695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88278</xdr:rowOff>
    </xdr:from>
    <xdr:to>
      <xdr:col>18</xdr:col>
      <xdr:colOff>492125</xdr:colOff>
      <xdr:row>39</xdr:row>
      <xdr:rowOff>18428</xdr:rowOff>
    </xdr:to>
    <xdr:sp macro="" textlink="">
      <xdr:nvSpPr>
        <xdr:cNvPr id="520" name="円/楕円 519"/>
        <xdr:cNvSpPr/>
      </xdr:nvSpPr>
      <xdr:spPr>
        <a:xfrm>
          <a:off x="12763500" y="66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9555</xdr:rowOff>
    </xdr:from>
    <xdr:ext cx="378565" cy="259045"/>
    <xdr:sp macro="" textlink="">
      <xdr:nvSpPr>
        <xdr:cNvPr id="521" name="テキスト ボックス 520"/>
        <xdr:cNvSpPr txBox="1"/>
      </xdr:nvSpPr>
      <xdr:spPr>
        <a:xfrm>
          <a:off x="12625017" y="6696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14024</xdr:rowOff>
    </xdr:from>
    <xdr:to>
      <xdr:col>23</xdr:col>
      <xdr:colOff>517525</xdr:colOff>
      <xdr:row>78</xdr:row>
      <xdr:rowOff>18962</xdr:rowOff>
    </xdr:to>
    <xdr:cxnSp macro="">
      <xdr:nvCxnSpPr>
        <xdr:cNvPr id="605" name="直線コネクタ 604"/>
        <xdr:cNvCxnSpPr/>
      </xdr:nvCxnSpPr>
      <xdr:spPr>
        <a:xfrm>
          <a:off x="15481300" y="13387124"/>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13745</xdr:rowOff>
    </xdr:from>
    <xdr:to>
      <xdr:col>22</xdr:col>
      <xdr:colOff>365125</xdr:colOff>
      <xdr:row>78</xdr:row>
      <xdr:rowOff>14024</xdr:rowOff>
    </xdr:to>
    <xdr:cxnSp macro="">
      <xdr:nvCxnSpPr>
        <xdr:cNvPr id="608" name="直線コネクタ 607"/>
        <xdr:cNvCxnSpPr/>
      </xdr:nvCxnSpPr>
      <xdr:spPr>
        <a:xfrm>
          <a:off x="14592300" y="13386845"/>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13745</xdr:rowOff>
    </xdr:from>
    <xdr:to>
      <xdr:col>21</xdr:col>
      <xdr:colOff>161925</xdr:colOff>
      <xdr:row>78</xdr:row>
      <xdr:rowOff>17788</xdr:rowOff>
    </xdr:to>
    <xdr:cxnSp macro="">
      <xdr:nvCxnSpPr>
        <xdr:cNvPr id="611" name="直線コネクタ 610"/>
        <xdr:cNvCxnSpPr/>
      </xdr:nvCxnSpPr>
      <xdr:spPr>
        <a:xfrm flipV="1">
          <a:off x="13703300" y="13386845"/>
          <a:ext cx="889000" cy="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17788</xdr:rowOff>
    </xdr:from>
    <xdr:to>
      <xdr:col>19</xdr:col>
      <xdr:colOff>644525</xdr:colOff>
      <xdr:row>78</xdr:row>
      <xdr:rowOff>39036</xdr:rowOff>
    </xdr:to>
    <xdr:cxnSp macro="">
      <xdr:nvCxnSpPr>
        <xdr:cNvPr id="614" name="直線コネクタ 613"/>
        <xdr:cNvCxnSpPr/>
      </xdr:nvCxnSpPr>
      <xdr:spPr>
        <a:xfrm flipV="1">
          <a:off x="12814300" y="13390888"/>
          <a:ext cx="889000" cy="2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22116</xdr:rowOff>
    </xdr:from>
    <xdr:ext cx="534377" cy="259045"/>
    <xdr:sp macro="" textlink="">
      <xdr:nvSpPr>
        <xdr:cNvPr id="616" name="テキスト ボックス 615"/>
        <xdr:cNvSpPr txBox="1"/>
      </xdr:nvSpPr>
      <xdr:spPr>
        <a:xfrm>
          <a:off x="13436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17716</xdr:rowOff>
    </xdr:from>
    <xdr:ext cx="534377" cy="259045"/>
    <xdr:sp macro="" textlink="">
      <xdr:nvSpPr>
        <xdr:cNvPr id="618" name="テキスト ボックス 617"/>
        <xdr:cNvSpPr txBox="1"/>
      </xdr:nvSpPr>
      <xdr:spPr>
        <a:xfrm>
          <a:off x="12547111" y="13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139612</xdr:rowOff>
    </xdr:from>
    <xdr:to>
      <xdr:col>23</xdr:col>
      <xdr:colOff>568325</xdr:colOff>
      <xdr:row>78</xdr:row>
      <xdr:rowOff>69762</xdr:rowOff>
    </xdr:to>
    <xdr:sp macro="" textlink="">
      <xdr:nvSpPr>
        <xdr:cNvPr id="624" name="円/楕円 623"/>
        <xdr:cNvSpPr/>
      </xdr:nvSpPr>
      <xdr:spPr>
        <a:xfrm>
          <a:off x="16268700" y="133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54539</xdr:rowOff>
    </xdr:from>
    <xdr:ext cx="534377" cy="259045"/>
    <xdr:sp macro="" textlink="">
      <xdr:nvSpPr>
        <xdr:cNvPr id="625" name="公債費該当値テキスト"/>
        <xdr:cNvSpPr txBox="1"/>
      </xdr:nvSpPr>
      <xdr:spPr>
        <a:xfrm>
          <a:off x="16370300" y="1325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51,690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134674</xdr:rowOff>
    </xdr:from>
    <xdr:to>
      <xdr:col>22</xdr:col>
      <xdr:colOff>415925</xdr:colOff>
      <xdr:row>78</xdr:row>
      <xdr:rowOff>64824</xdr:rowOff>
    </xdr:to>
    <xdr:sp macro="" textlink="">
      <xdr:nvSpPr>
        <xdr:cNvPr id="626" name="円/楕円 625"/>
        <xdr:cNvSpPr/>
      </xdr:nvSpPr>
      <xdr:spPr>
        <a:xfrm>
          <a:off x="15430500" y="1333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55951</xdr:rowOff>
    </xdr:from>
    <xdr:ext cx="534377" cy="259045"/>
    <xdr:sp macro="" textlink="">
      <xdr:nvSpPr>
        <xdr:cNvPr id="627" name="テキスト ボックス 626"/>
        <xdr:cNvSpPr txBox="1"/>
      </xdr:nvSpPr>
      <xdr:spPr>
        <a:xfrm>
          <a:off x="15214111" y="1342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134395</xdr:rowOff>
    </xdr:from>
    <xdr:to>
      <xdr:col>21</xdr:col>
      <xdr:colOff>212725</xdr:colOff>
      <xdr:row>78</xdr:row>
      <xdr:rowOff>64545</xdr:rowOff>
    </xdr:to>
    <xdr:sp macro="" textlink="">
      <xdr:nvSpPr>
        <xdr:cNvPr id="628" name="円/楕円 627"/>
        <xdr:cNvSpPr/>
      </xdr:nvSpPr>
      <xdr:spPr>
        <a:xfrm>
          <a:off x="14541500" y="1333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55672</xdr:rowOff>
    </xdr:from>
    <xdr:ext cx="534377" cy="259045"/>
    <xdr:sp macro="" textlink="">
      <xdr:nvSpPr>
        <xdr:cNvPr id="629" name="テキスト ボックス 628"/>
        <xdr:cNvSpPr txBox="1"/>
      </xdr:nvSpPr>
      <xdr:spPr>
        <a:xfrm>
          <a:off x="14325111" y="1342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53,059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138438</xdr:rowOff>
    </xdr:from>
    <xdr:to>
      <xdr:col>20</xdr:col>
      <xdr:colOff>9525</xdr:colOff>
      <xdr:row>78</xdr:row>
      <xdr:rowOff>68588</xdr:rowOff>
    </xdr:to>
    <xdr:sp macro="" textlink="">
      <xdr:nvSpPr>
        <xdr:cNvPr id="630" name="円/楕円 629"/>
        <xdr:cNvSpPr/>
      </xdr:nvSpPr>
      <xdr:spPr>
        <a:xfrm>
          <a:off x="13652500" y="1334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59715</xdr:rowOff>
    </xdr:from>
    <xdr:ext cx="534377" cy="259045"/>
    <xdr:sp macro="" textlink="">
      <xdr:nvSpPr>
        <xdr:cNvPr id="631" name="テキスト ボックス 630"/>
        <xdr:cNvSpPr txBox="1"/>
      </xdr:nvSpPr>
      <xdr:spPr>
        <a:xfrm>
          <a:off x="13436111" y="134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51,998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159686</xdr:rowOff>
    </xdr:from>
    <xdr:to>
      <xdr:col>18</xdr:col>
      <xdr:colOff>492125</xdr:colOff>
      <xdr:row>78</xdr:row>
      <xdr:rowOff>89836</xdr:rowOff>
    </xdr:to>
    <xdr:sp macro="" textlink="">
      <xdr:nvSpPr>
        <xdr:cNvPr id="632" name="円/楕円 631"/>
        <xdr:cNvSpPr/>
      </xdr:nvSpPr>
      <xdr:spPr>
        <a:xfrm>
          <a:off x="12763500" y="1336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80963</xdr:rowOff>
    </xdr:from>
    <xdr:ext cx="534377" cy="259045"/>
    <xdr:sp macro="" textlink="">
      <xdr:nvSpPr>
        <xdr:cNvPr id="633" name="テキスト ボックス 632"/>
        <xdr:cNvSpPr txBox="1"/>
      </xdr:nvSpPr>
      <xdr:spPr>
        <a:xfrm>
          <a:off x="12547111" y="134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128691</xdr:rowOff>
    </xdr:from>
    <xdr:to>
      <xdr:col>23</xdr:col>
      <xdr:colOff>517525</xdr:colOff>
      <xdr:row>98</xdr:row>
      <xdr:rowOff>131468</xdr:rowOff>
    </xdr:to>
    <xdr:cxnSp macro="">
      <xdr:nvCxnSpPr>
        <xdr:cNvPr id="660" name="直線コネクタ 659"/>
        <xdr:cNvCxnSpPr/>
      </xdr:nvCxnSpPr>
      <xdr:spPr>
        <a:xfrm flipV="1">
          <a:off x="15481300" y="16930791"/>
          <a:ext cx="8382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127803</xdr:rowOff>
    </xdr:from>
    <xdr:to>
      <xdr:col>22</xdr:col>
      <xdr:colOff>365125</xdr:colOff>
      <xdr:row>98</xdr:row>
      <xdr:rowOff>131468</xdr:rowOff>
    </xdr:to>
    <xdr:cxnSp macro="">
      <xdr:nvCxnSpPr>
        <xdr:cNvPr id="663" name="直線コネクタ 662"/>
        <xdr:cNvCxnSpPr/>
      </xdr:nvCxnSpPr>
      <xdr:spPr>
        <a:xfrm>
          <a:off x="14592300" y="16929903"/>
          <a:ext cx="8890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127803</xdr:rowOff>
    </xdr:from>
    <xdr:to>
      <xdr:col>21</xdr:col>
      <xdr:colOff>161925</xdr:colOff>
      <xdr:row>98</xdr:row>
      <xdr:rowOff>138762</xdr:rowOff>
    </xdr:to>
    <xdr:cxnSp macro="">
      <xdr:nvCxnSpPr>
        <xdr:cNvPr id="666" name="直線コネクタ 665"/>
        <xdr:cNvCxnSpPr/>
      </xdr:nvCxnSpPr>
      <xdr:spPr>
        <a:xfrm flipV="1">
          <a:off x="13703300" y="16929903"/>
          <a:ext cx="8890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134508</xdr:rowOff>
    </xdr:from>
    <xdr:to>
      <xdr:col>19</xdr:col>
      <xdr:colOff>644525</xdr:colOff>
      <xdr:row>98</xdr:row>
      <xdr:rowOff>138762</xdr:rowOff>
    </xdr:to>
    <xdr:cxnSp macro="">
      <xdr:nvCxnSpPr>
        <xdr:cNvPr id="669" name="直線コネクタ 668"/>
        <xdr:cNvCxnSpPr/>
      </xdr:nvCxnSpPr>
      <xdr:spPr>
        <a:xfrm>
          <a:off x="12814300" y="16936608"/>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77891</xdr:rowOff>
    </xdr:from>
    <xdr:to>
      <xdr:col>23</xdr:col>
      <xdr:colOff>568325</xdr:colOff>
      <xdr:row>99</xdr:row>
      <xdr:rowOff>8041</xdr:rowOff>
    </xdr:to>
    <xdr:sp macro="" textlink="">
      <xdr:nvSpPr>
        <xdr:cNvPr id="679" name="円/楕円 678"/>
        <xdr:cNvSpPr/>
      </xdr:nvSpPr>
      <xdr:spPr>
        <a:xfrm>
          <a:off x="16268700" y="168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21223</xdr:rowOff>
    </xdr:from>
    <xdr:ext cx="469744" cy="259045"/>
    <xdr:sp macro="" textlink="">
      <xdr:nvSpPr>
        <xdr:cNvPr id="680" name="積立金該当値テキスト"/>
        <xdr:cNvSpPr txBox="1"/>
      </xdr:nvSpPr>
      <xdr:spPr>
        <a:xfrm>
          <a:off x="16370300" y="1682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80668</xdr:rowOff>
    </xdr:from>
    <xdr:to>
      <xdr:col>22</xdr:col>
      <xdr:colOff>415925</xdr:colOff>
      <xdr:row>99</xdr:row>
      <xdr:rowOff>10818</xdr:rowOff>
    </xdr:to>
    <xdr:sp macro="" textlink="">
      <xdr:nvSpPr>
        <xdr:cNvPr id="681" name="円/楕円 680"/>
        <xdr:cNvSpPr/>
      </xdr:nvSpPr>
      <xdr:spPr>
        <a:xfrm>
          <a:off x="15430500" y="1688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1945</xdr:rowOff>
    </xdr:from>
    <xdr:ext cx="469744" cy="259045"/>
    <xdr:sp macro="" textlink="">
      <xdr:nvSpPr>
        <xdr:cNvPr id="682" name="テキスト ボックス 681"/>
        <xdr:cNvSpPr txBox="1"/>
      </xdr:nvSpPr>
      <xdr:spPr>
        <a:xfrm>
          <a:off x="15246427" y="1697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77003</xdr:rowOff>
    </xdr:from>
    <xdr:to>
      <xdr:col>21</xdr:col>
      <xdr:colOff>212725</xdr:colOff>
      <xdr:row>99</xdr:row>
      <xdr:rowOff>7153</xdr:rowOff>
    </xdr:to>
    <xdr:sp macro="" textlink="">
      <xdr:nvSpPr>
        <xdr:cNvPr id="683" name="円/楕円 682"/>
        <xdr:cNvSpPr/>
      </xdr:nvSpPr>
      <xdr:spPr>
        <a:xfrm>
          <a:off x="14541500" y="1687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169730</xdr:rowOff>
    </xdr:from>
    <xdr:ext cx="469744" cy="259045"/>
    <xdr:sp macro="" textlink="">
      <xdr:nvSpPr>
        <xdr:cNvPr id="684" name="テキスト ボックス 683"/>
        <xdr:cNvSpPr txBox="1"/>
      </xdr:nvSpPr>
      <xdr:spPr>
        <a:xfrm>
          <a:off x="14357427" y="1697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87962</xdr:rowOff>
    </xdr:from>
    <xdr:to>
      <xdr:col>20</xdr:col>
      <xdr:colOff>9525</xdr:colOff>
      <xdr:row>99</xdr:row>
      <xdr:rowOff>18112</xdr:rowOff>
    </xdr:to>
    <xdr:sp macro="" textlink="">
      <xdr:nvSpPr>
        <xdr:cNvPr id="685" name="円/楕円 684"/>
        <xdr:cNvSpPr/>
      </xdr:nvSpPr>
      <xdr:spPr>
        <a:xfrm>
          <a:off x="13652500" y="168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9239</xdr:rowOff>
    </xdr:from>
    <xdr:ext cx="378565" cy="259045"/>
    <xdr:sp macro="" textlink="">
      <xdr:nvSpPr>
        <xdr:cNvPr id="686" name="テキスト ボックス 685"/>
        <xdr:cNvSpPr txBox="1"/>
      </xdr:nvSpPr>
      <xdr:spPr>
        <a:xfrm>
          <a:off x="13514017" y="16982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83708</xdr:rowOff>
    </xdr:from>
    <xdr:to>
      <xdr:col>18</xdr:col>
      <xdr:colOff>492125</xdr:colOff>
      <xdr:row>99</xdr:row>
      <xdr:rowOff>13858</xdr:rowOff>
    </xdr:to>
    <xdr:sp macro="" textlink="">
      <xdr:nvSpPr>
        <xdr:cNvPr id="687" name="円/楕円 686"/>
        <xdr:cNvSpPr/>
      </xdr:nvSpPr>
      <xdr:spPr>
        <a:xfrm>
          <a:off x="12763500" y="168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4985</xdr:rowOff>
    </xdr:from>
    <xdr:ext cx="469744" cy="259045"/>
    <xdr:sp macro="" textlink="">
      <xdr:nvSpPr>
        <xdr:cNvPr id="688" name="テキスト ボックス 687"/>
        <xdr:cNvSpPr txBox="1"/>
      </xdr:nvSpPr>
      <xdr:spPr>
        <a:xfrm>
          <a:off x="12579427" y="169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104998</xdr:rowOff>
    </xdr:from>
    <xdr:to>
      <xdr:col>32</xdr:col>
      <xdr:colOff>187325</xdr:colOff>
      <xdr:row>38</xdr:row>
      <xdr:rowOff>109662</xdr:rowOff>
    </xdr:to>
    <xdr:cxnSp macro="">
      <xdr:nvCxnSpPr>
        <xdr:cNvPr id="715" name="直線コネクタ 714"/>
        <xdr:cNvCxnSpPr/>
      </xdr:nvCxnSpPr>
      <xdr:spPr>
        <a:xfrm>
          <a:off x="21323300" y="6620098"/>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91694</xdr:rowOff>
    </xdr:from>
    <xdr:to>
      <xdr:col>31</xdr:col>
      <xdr:colOff>34925</xdr:colOff>
      <xdr:row>38</xdr:row>
      <xdr:rowOff>104998</xdr:rowOff>
    </xdr:to>
    <xdr:cxnSp macro="">
      <xdr:nvCxnSpPr>
        <xdr:cNvPr id="718" name="直線コネクタ 717"/>
        <xdr:cNvCxnSpPr/>
      </xdr:nvCxnSpPr>
      <xdr:spPr>
        <a:xfrm>
          <a:off x="20434300" y="6606794"/>
          <a:ext cx="8890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91694</xdr:rowOff>
    </xdr:from>
    <xdr:to>
      <xdr:col>29</xdr:col>
      <xdr:colOff>517525</xdr:colOff>
      <xdr:row>38</xdr:row>
      <xdr:rowOff>95260</xdr:rowOff>
    </xdr:to>
    <xdr:cxnSp macro="">
      <xdr:nvCxnSpPr>
        <xdr:cNvPr id="721" name="直線コネクタ 720"/>
        <xdr:cNvCxnSpPr/>
      </xdr:nvCxnSpPr>
      <xdr:spPr>
        <a:xfrm flipV="1">
          <a:off x="19545300" y="6606794"/>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87442</xdr:rowOff>
    </xdr:from>
    <xdr:to>
      <xdr:col>28</xdr:col>
      <xdr:colOff>314325</xdr:colOff>
      <xdr:row>38</xdr:row>
      <xdr:rowOff>95260</xdr:rowOff>
    </xdr:to>
    <xdr:cxnSp macro="">
      <xdr:nvCxnSpPr>
        <xdr:cNvPr id="724" name="直線コネクタ 723"/>
        <xdr:cNvCxnSpPr/>
      </xdr:nvCxnSpPr>
      <xdr:spPr>
        <a:xfrm>
          <a:off x="18656300" y="6602542"/>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58862</xdr:rowOff>
    </xdr:from>
    <xdr:to>
      <xdr:col>32</xdr:col>
      <xdr:colOff>238125</xdr:colOff>
      <xdr:row>38</xdr:row>
      <xdr:rowOff>160462</xdr:rowOff>
    </xdr:to>
    <xdr:sp macro="" textlink="">
      <xdr:nvSpPr>
        <xdr:cNvPr id="734" name="円/楕円 733"/>
        <xdr:cNvSpPr/>
      </xdr:nvSpPr>
      <xdr:spPr>
        <a:xfrm>
          <a:off x="22110700" y="657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160870</xdr:rowOff>
    </xdr:from>
    <xdr:ext cx="378565" cy="259045"/>
    <xdr:sp macro="" textlink="">
      <xdr:nvSpPr>
        <xdr:cNvPr id="735" name="投資及び出資金該当値テキスト"/>
        <xdr:cNvSpPr txBox="1"/>
      </xdr:nvSpPr>
      <xdr:spPr>
        <a:xfrm>
          <a:off x="22212300" y="650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54198</xdr:rowOff>
    </xdr:from>
    <xdr:to>
      <xdr:col>31</xdr:col>
      <xdr:colOff>85725</xdr:colOff>
      <xdr:row>38</xdr:row>
      <xdr:rowOff>155798</xdr:rowOff>
    </xdr:to>
    <xdr:sp macro="" textlink="">
      <xdr:nvSpPr>
        <xdr:cNvPr id="736" name="円/楕円 735"/>
        <xdr:cNvSpPr/>
      </xdr:nvSpPr>
      <xdr:spPr>
        <a:xfrm>
          <a:off x="21272500" y="656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146925</xdr:rowOff>
    </xdr:from>
    <xdr:ext cx="378565" cy="259045"/>
    <xdr:sp macro="" textlink="">
      <xdr:nvSpPr>
        <xdr:cNvPr id="737" name="テキスト ボックス 736"/>
        <xdr:cNvSpPr txBox="1"/>
      </xdr:nvSpPr>
      <xdr:spPr>
        <a:xfrm>
          <a:off x="21134017" y="6662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40894</xdr:rowOff>
    </xdr:from>
    <xdr:to>
      <xdr:col>29</xdr:col>
      <xdr:colOff>568325</xdr:colOff>
      <xdr:row>38</xdr:row>
      <xdr:rowOff>142494</xdr:rowOff>
    </xdr:to>
    <xdr:sp macro="" textlink="">
      <xdr:nvSpPr>
        <xdr:cNvPr id="738" name="円/楕円 737"/>
        <xdr:cNvSpPr/>
      </xdr:nvSpPr>
      <xdr:spPr>
        <a:xfrm>
          <a:off x="20383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133621</xdr:rowOff>
    </xdr:from>
    <xdr:ext cx="469744" cy="259045"/>
    <xdr:sp macro="" textlink="">
      <xdr:nvSpPr>
        <xdr:cNvPr id="739" name="テキスト ボックス 738"/>
        <xdr:cNvSpPr txBox="1"/>
      </xdr:nvSpPr>
      <xdr:spPr>
        <a:xfrm>
          <a:off x="20199427"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44460</xdr:rowOff>
    </xdr:from>
    <xdr:to>
      <xdr:col>28</xdr:col>
      <xdr:colOff>365125</xdr:colOff>
      <xdr:row>38</xdr:row>
      <xdr:rowOff>146060</xdr:rowOff>
    </xdr:to>
    <xdr:sp macro="" textlink="">
      <xdr:nvSpPr>
        <xdr:cNvPr id="740" name="円/楕円 739"/>
        <xdr:cNvSpPr/>
      </xdr:nvSpPr>
      <xdr:spPr>
        <a:xfrm>
          <a:off x="19494500" y="65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137187</xdr:rowOff>
    </xdr:from>
    <xdr:ext cx="378565" cy="259045"/>
    <xdr:sp macro="" textlink="">
      <xdr:nvSpPr>
        <xdr:cNvPr id="741" name="テキスト ボックス 740"/>
        <xdr:cNvSpPr txBox="1"/>
      </xdr:nvSpPr>
      <xdr:spPr>
        <a:xfrm>
          <a:off x="19356017" y="6652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36642</xdr:rowOff>
    </xdr:from>
    <xdr:to>
      <xdr:col>27</xdr:col>
      <xdr:colOff>161925</xdr:colOff>
      <xdr:row>38</xdr:row>
      <xdr:rowOff>138242</xdr:rowOff>
    </xdr:to>
    <xdr:sp macro="" textlink="">
      <xdr:nvSpPr>
        <xdr:cNvPr id="742" name="円/楕円 741"/>
        <xdr:cNvSpPr/>
      </xdr:nvSpPr>
      <xdr:spPr>
        <a:xfrm>
          <a:off x="18605500" y="655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129369</xdr:rowOff>
    </xdr:from>
    <xdr:ext cx="469744" cy="259045"/>
    <xdr:sp macro="" textlink="">
      <xdr:nvSpPr>
        <xdr:cNvPr id="743" name="テキスト ボックス 742"/>
        <xdr:cNvSpPr txBox="1"/>
      </xdr:nvSpPr>
      <xdr:spPr>
        <a:xfrm>
          <a:off x="18421427" y="664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39401</xdr:rowOff>
    </xdr:from>
    <xdr:to>
      <xdr:col>32</xdr:col>
      <xdr:colOff>187325</xdr:colOff>
      <xdr:row>59</xdr:row>
      <xdr:rowOff>39478</xdr:rowOff>
    </xdr:to>
    <xdr:cxnSp macro="">
      <xdr:nvCxnSpPr>
        <xdr:cNvPr id="772" name="直線コネクタ 771"/>
        <xdr:cNvCxnSpPr/>
      </xdr:nvCxnSpPr>
      <xdr:spPr>
        <a:xfrm flipV="1">
          <a:off x="21323300" y="10154951"/>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39459</xdr:rowOff>
    </xdr:from>
    <xdr:to>
      <xdr:col>31</xdr:col>
      <xdr:colOff>34925</xdr:colOff>
      <xdr:row>59</xdr:row>
      <xdr:rowOff>39478</xdr:rowOff>
    </xdr:to>
    <xdr:cxnSp macro="">
      <xdr:nvCxnSpPr>
        <xdr:cNvPr id="775" name="直線コネクタ 774"/>
        <xdr:cNvCxnSpPr/>
      </xdr:nvCxnSpPr>
      <xdr:spPr>
        <a:xfrm>
          <a:off x="20434300" y="10155009"/>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35382</xdr:rowOff>
    </xdr:from>
    <xdr:to>
      <xdr:col>29</xdr:col>
      <xdr:colOff>517525</xdr:colOff>
      <xdr:row>59</xdr:row>
      <xdr:rowOff>39459</xdr:rowOff>
    </xdr:to>
    <xdr:cxnSp macro="">
      <xdr:nvCxnSpPr>
        <xdr:cNvPr id="778" name="直線コネクタ 777"/>
        <xdr:cNvCxnSpPr/>
      </xdr:nvCxnSpPr>
      <xdr:spPr>
        <a:xfrm>
          <a:off x="19545300" y="10150932"/>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35020</xdr:rowOff>
    </xdr:from>
    <xdr:to>
      <xdr:col>28</xdr:col>
      <xdr:colOff>314325</xdr:colOff>
      <xdr:row>59</xdr:row>
      <xdr:rowOff>35382</xdr:rowOff>
    </xdr:to>
    <xdr:cxnSp macro="">
      <xdr:nvCxnSpPr>
        <xdr:cNvPr id="781" name="直線コネクタ 780"/>
        <xdr:cNvCxnSpPr/>
      </xdr:nvCxnSpPr>
      <xdr:spPr>
        <a:xfrm>
          <a:off x="18656300" y="10150570"/>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160051</xdr:rowOff>
    </xdr:from>
    <xdr:to>
      <xdr:col>32</xdr:col>
      <xdr:colOff>238125</xdr:colOff>
      <xdr:row>59</xdr:row>
      <xdr:rowOff>90201</xdr:rowOff>
    </xdr:to>
    <xdr:sp macro="" textlink="">
      <xdr:nvSpPr>
        <xdr:cNvPr id="791" name="円/楕円 790"/>
        <xdr:cNvSpPr/>
      </xdr:nvSpPr>
      <xdr:spPr>
        <a:xfrm>
          <a:off x="22110700" y="101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74978</xdr:rowOff>
    </xdr:from>
    <xdr:ext cx="378565" cy="259045"/>
    <xdr:sp macro="" textlink="">
      <xdr:nvSpPr>
        <xdr:cNvPr id="792" name="貸付金該当値テキスト"/>
        <xdr:cNvSpPr txBox="1"/>
      </xdr:nvSpPr>
      <xdr:spPr>
        <a:xfrm>
          <a:off x="22212300" y="10019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160128</xdr:rowOff>
    </xdr:from>
    <xdr:to>
      <xdr:col>31</xdr:col>
      <xdr:colOff>85725</xdr:colOff>
      <xdr:row>59</xdr:row>
      <xdr:rowOff>90278</xdr:rowOff>
    </xdr:to>
    <xdr:sp macro="" textlink="">
      <xdr:nvSpPr>
        <xdr:cNvPr id="793" name="円/楕円 792"/>
        <xdr:cNvSpPr/>
      </xdr:nvSpPr>
      <xdr:spPr>
        <a:xfrm>
          <a:off x="21272500" y="1010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81405</xdr:rowOff>
    </xdr:from>
    <xdr:ext cx="378565" cy="259045"/>
    <xdr:sp macro="" textlink="">
      <xdr:nvSpPr>
        <xdr:cNvPr id="794" name="テキスト ボックス 793"/>
        <xdr:cNvSpPr txBox="1"/>
      </xdr:nvSpPr>
      <xdr:spPr>
        <a:xfrm>
          <a:off x="21134017" y="10196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160109</xdr:rowOff>
    </xdr:from>
    <xdr:to>
      <xdr:col>29</xdr:col>
      <xdr:colOff>568325</xdr:colOff>
      <xdr:row>59</xdr:row>
      <xdr:rowOff>90259</xdr:rowOff>
    </xdr:to>
    <xdr:sp macro="" textlink="">
      <xdr:nvSpPr>
        <xdr:cNvPr id="795" name="円/楕円 794"/>
        <xdr:cNvSpPr/>
      </xdr:nvSpPr>
      <xdr:spPr>
        <a:xfrm>
          <a:off x="20383500" y="1010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81386</xdr:rowOff>
    </xdr:from>
    <xdr:ext cx="378565" cy="259045"/>
    <xdr:sp macro="" textlink="">
      <xdr:nvSpPr>
        <xdr:cNvPr id="796" name="テキスト ボックス 795"/>
        <xdr:cNvSpPr txBox="1"/>
      </xdr:nvSpPr>
      <xdr:spPr>
        <a:xfrm>
          <a:off x="20245017" y="10196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156032</xdr:rowOff>
    </xdr:from>
    <xdr:to>
      <xdr:col>28</xdr:col>
      <xdr:colOff>365125</xdr:colOff>
      <xdr:row>59</xdr:row>
      <xdr:rowOff>86182</xdr:rowOff>
    </xdr:to>
    <xdr:sp macro="" textlink="">
      <xdr:nvSpPr>
        <xdr:cNvPr id="797" name="円/楕円 796"/>
        <xdr:cNvSpPr/>
      </xdr:nvSpPr>
      <xdr:spPr>
        <a:xfrm>
          <a:off x="19494500" y="1010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77309</xdr:rowOff>
    </xdr:from>
    <xdr:ext cx="378565" cy="259045"/>
    <xdr:sp macro="" textlink="">
      <xdr:nvSpPr>
        <xdr:cNvPr id="798" name="テキスト ボックス 797"/>
        <xdr:cNvSpPr txBox="1"/>
      </xdr:nvSpPr>
      <xdr:spPr>
        <a:xfrm>
          <a:off x="19356017" y="10192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155670</xdr:rowOff>
    </xdr:from>
    <xdr:to>
      <xdr:col>27</xdr:col>
      <xdr:colOff>161925</xdr:colOff>
      <xdr:row>59</xdr:row>
      <xdr:rowOff>85820</xdr:rowOff>
    </xdr:to>
    <xdr:sp macro="" textlink="">
      <xdr:nvSpPr>
        <xdr:cNvPr id="799" name="円/楕円 798"/>
        <xdr:cNvSpPr/>
      </xdr:nvSpPr>
      <xdr:spPr>
        <a:xfrm>
          <a:off x="18605500" y="100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76947</xdr:rowOff>
    </xdr:from>
    <xdr:ext cx="378565" cy="259045"/>
    <xdr:sp macro="" textlink="">
      <xdr:nvSpPr>
        <xdr:cNvPr id="800" name="テキスト ボックス 799"/>
        <xdr:cNvSpPr txBox="1"/>
      </xdr:nvSpPr>
      <xdr:spPr>
        <a:xfrm>
          <a:off x="18467017" y="10192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135775</xdr:rowOff>
    </xdr:from>
    <xdr:to>
      <xdr:col>32</xdr:col>
      <xdr:colOff>187325</xdr:colOff>
      <xdr:row>75</xdr:row>
      <xdr:rowOff>70948</xdr:rowOff>
    </xdr:to>
    <xdr:cxnSp macro="">
      <xdr:nvCxnSpPr>
        <xdr:cNvPr id="830" name="直線コネクタ 829"/>
        <xdr:cNvCxnSpPr/>
      </xdr:nvCxnSpPr>
      <xdr:spPr>
        <a:xfrm flipV="1">
          <a:off x="21323300" y="12823075"/>
          <a:ext cx="838200" cy="10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59142</xdr:rowOff>
    </xdr:from>
    <xdr:ext cx="534377" cy="259045"/>
    <xdr:sp macro="" textlink="">
      <xdr:nvSpPr>
        <xdr:cNvPr id="831" name="繰出金平均値テキスト"/>
        <xdr:cNvSpPr txBox="1"/>
      </xdr:nvSpPr>
      <xdr:spPr>
        <a:xfrm>
          <a:off x="22212300" y="12574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70948</xdr:rowOff>
    </xdr:from>
    <xdr:to>
      <xdr:col>31</xdr:col>
      <xdr:colOff>34925</xdr:colOff>
      <xdr:row>75</xdr:row>
      <xdr:rowOff>79083</xdr:rowOff>
    </xdr:to>
    <xdr:cxnSp macro="">
      <xdr:nvCxnSpPr>
        <xdr:cNvPr id="833" name="直線コネクタ 832"/>
        <xdr:cNvCxnSpPr/>
      </xdr:nvCxnSpPr>
      <xdr:spPr>
        <a:xfrm flipV="1">
          <a:off x="20434300" y="12929698"/>
          <a:ext cx="8890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5" name="テキスト ボックス 834"/>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79083</xdr:rowOff>
    </xdr:from>
    <xdr:to>
      <xdr:col>29</xdr:col>
      <xdr:colOff>517525</xdr:colOff>
      <xdr:row>76</xdr:row>
      <xdr:rowOff>1302</xdr:rowOff>
    </xdr:to>
    <xdr:cxnSp macro="">
      <xdr:nvCxnSpPr>
        <xdr:cNvPr id="836" name="直線コネクタ 835"/>
        <xdr:cNvCxnSpPr/>
      </xdr:nvCxnSpPr>
      <xdr:spPr>
        <a:xfrm flipV="1">
          <a:off x="19545300" y="12937833"/>
          <a:ext cx="889000" cy="9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1302</xdr:rowOff>
    </xdr:from>
    <xdr:to>
      <xdr:col>28</xdr:col>
      <xdr:colOff>314325</xdr:colOff>
      <xdr:row>76</xdr:row>
      <xdr:rowOff>37782</xdr:rowOff>
    </xdr:to>
    <xdr:cxnSp macro="">
      <xdr:nvCxnSpPr>
        <xdr:cNvPr id="839" name="直線コネクタ 838"/>
        <xdr:cNvCxnSpPr/>
      </xdr:nvCxnSpPr>
      <xdr:spPr>
        <a:xfrm flipV="1">
          <a:off x="18656300" y="13031502"/>
          <a:ext cx="889000" cy="3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143515</xdr:rowOff>
    </xdr:from>
    <xdr:ext cx="534377" cy="259045"/>
    <xdr:sp macro="" textlink="">
      <xdr:nvSpPr>
        <xdr:cNvPr id="843" name="テキスト ボックス 842"/>
        <xdr:cNvSpPr txBox="1"/>
      </xdr:nvSpPr>
      <xdr:spPr>
        <a:xfrm>
          <a:off x="18389111" y="12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84975</xdr:rowOff>
    </xdr:from>
    <xdr:to>
      <xdr:col>32</xdr:col>
      <xdr:colOff>238125</xdr:colOff>
      <xdr:row>75</xdr:row>
      <xdr:rowOff>15125</xdr:rowOff>
    </xdr:to>
    <xdr:sp macro="" textlink="">
      <xdr:nvSpPr>
        <xdr:cNvPr id="849" name="円/楕円 848"/>
        <xdr:cNvSpPr/>
      </xdr:nvSpPr>
      <xdr:spPr>
        <a:xfrm>
          <a:off x="22110700" y="127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63402</xdr:rowOff>
    </xdr:from>
    <xdr:ext cx="534377" cy="259045"/>
    <xdr:sp macro="" textlink="">
      <xdr:nvSpPr>
        <xdr:cNvPr id="850" name="繰出金該当値テキスト"/>
        <xdr:cNvSpPr txBox="1"/>
      </xdr:nvSpPr>
      <xdr:spPr>
        <a:xfrm>
          <a:off x="22212300" y="127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60,206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20148</xdr:rowOff>
    </xdr:from>
    <xdr:to>
      <xdr:col>31</xdr:col>
      <xdr:colOff>85725</xdr:colOff>
      <xdr:row>75</xdr:row>
      <xdr:rowOff>121748</xdr:rowOff>
    </xdr:to>
    <xdr:sp macro="" textlink="">
      <xdr:nvSpPr>
        <xdr:cNvPr id="851" name="円/楕円 850"/>
        <xdr:cNvSpPr/>
      </xdr:nvSpPr>
      <xdr:spPr>
        <a:xfrm>
          <a:off x="21272500" y="1287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112876</xdr:rowOff>
    </xdr:from>
    <xdr:ext cx="534377" cy="259045"/>
    <xdr:sp macro="" textlink="">
      <xdr:nvSpPr>
        <xdr:cNvPr id="852" name="テキスト ボックス 851"/>
        <xdr:cNvSpPr txBox="1"/>
      </xdr:nvSpPr>
      <xdr:spPr>
        <a:xfrm>
          <a:off x="21056111" y="12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28283</xdr:rowOff>
    </xdr:from>
    <xdr:to>
      <xdr:col>29</xdr:col>
      <xdr:colOff>568325</xdr:colOff>
      <xdr:row>75</xdr:row>
      <xdr:rowOff>129883</xdr:rowOff>
    </xdr:to>
    <xdr:sp macro="" textlink="">
      <xdr:nvSpPr>
        <xdr:cNvPr id="853" name="円/楕円 852"/>
        <xdr:cNvSpPr/>
      </xdr:nvSpPr>
      <xdr:spPr>
        <a:xfrm>
          <a:off x="20383500" y="128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121011</xdr:rowOff>
    </xdr:from>
    <xdr:ext cx="534377" cy="259045"/>
    <xdr:sp macro="" textlink="">
      <xdr:nvSpPr>
        <xdr:cNvPr id="854" name="テキスト ボックス 853"/>
        <xdr:cNvSpPr txBox="1"/>
      </xdr:nvSpPr>
      <xdr:spPr>
        <a:xfrm>
          <a:off x="20167111" y="129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54,182</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121951</xdr:rowOff>
    </xdr:from>
    <xdr:to>
      <xdr:col>28</xdr:col>
      <xdr:colOff>365125</xdr:colOff>
      <xdr:row>76</xdr:row>
      <xdr:rowOff>52102</xdr:rowOff>
    </xdr:to>
    <xdr:sp macro="" textlink="">
      <xdr:nvSpPr>
        <xdr:cNvPr id="855" name="円/楕円 854"/>
        <xdr:cNvSpPr/>
      </xdr:nvSpPr>
      <xdr:spPr>
        <a:xfrm>
          <a:off x="19494500" y="129807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43229</xdr:rowOff>
    </xdr:from>
    <xdr:ext cx="534377" cy="259045"/>
    <xdr:sp macro="" textlink="">
      <xdr:nvSpPr>
        <xdr:cNvPr id="856" name="テキスト ボックス 855"/>
        <xdr:cNvSpPr txBox="1"/>
      </xdr:nvSpPr>
      <xdr:spPr>
        <a:xfrm>
          <a:off x="19278111" y="130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49,265</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158432</xdr:rowOff>
    </xdr:from>
    <xdr:to>
      <xdr:col>27</xdr:col>
      <xdr:colOff>161925</xdr:colOff>
      <xdr:row>76</xdr:row>
      <xdr:rowOff>88582</xdr:rowOff>
    </xdr:to>
    <xdr:sp macro="" textlink="">
      <xdr:nvSpPr>
        <xdr:cNvPr id="857" name="円/楕円 856"/>
        <xdr:cNvSpPr/>
      </xdr:nvSpPr>
      <xdr:spPr>
        <a:xfrm>
          <a:off x="18605500" y="1301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79709</xdr:rowOff>
    </xdr:from>
    <xdr:ext cx="534377" cy="259045"/>
    <xdr:sp macro="" textlink="">
      <xdr:nvSpPr>
        <xdr:cNvPr id="858" name="テキスト ボックス 857"/>
        <xdr:cNvSpPr txBox="1"/>
      </xdr:nvSpPr>
      <xdr:spPr>
        <a:xfrm>
          <a:off x="18389111" y="1310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47,350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住民一人あたりのコストは、全ての項目において、類似団体平均値を下回っている。　</a:t>
          </a:r>
          <a:endParaRPr kumimoji="1" lang="en-US" altLang="ja-JP" sz="1300" baseline="0">
            <a:latin typeface="ＭＳ Ｐゴシック"/>
          </a:endParaRPr>
        </a:p>
        <a:p>
          <a:r>
            <a:rPr kumimoji="1" lang="ja-JP" altLang="en-US" sz="1300" baseline="0">
              <a:latin typeface="ＭＳ Ｐゴシック"/>
            </a:rPr>
            <a:t>　また、全国平均値と比較すると公債費が全国平均値を上回る。これは</a:t>
          </a:r>
          <a:r>
            <a:rPr kumimoji="1" lang="ja-JP" altLang="en-US" sz="1300" baseline="0">
              <a:latin typeface="ＭＳ Ｐゴシック" panose="020B0600070205080204" pitchFamily="50" charset="-128"/>
              <a:ea typeface="ＭＳ Ｐゴシック" panose="020B0600070205080204" pitchFamily="50" charset="-128"/>
            </a:rPr>
            <a:t>平成</a:t>
          </a:r>
          <a:r>
            <a:rPr kumimoji="1" lang="en-US" altLang="ja-JP" sz="1300" baseline="0">
              <a:latin typeface="ＭＳ Ｐゴシック" panose="020B0600070205080204" pitchFamily="50" charset="-128"/>
              <a:ea typeface="ＭＳ Ｐゴシック" panose="020B0600070205080204" pitchFamily="50" charset="-128"/>
            </a:rPr>
            <a:t>22年度に借り入れ、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年度より償還を始めた「第三セ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ター等改革推進債」の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公債費が数値を引き上げている。</a:t>
          </a:r>
          <a:endParaRPr kumimoji="1" lang="en-US" altLang="ja-JP" sz="1300" baseline="0">
            <a:latin typeface="ＭＳ Ｐゴシック" panose="020B0600070205080204" pitchFamily="50" charset="-128"/>
            <a:ea typeface="ＭＳ Ｐゴシック" panose="020B0600070205080204" pitchFamily="50"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公債費については、</a:t>
          </a:r>
          <a:r>
            <a:rPr kumimoji="1" lang="ja-JP" altLang="ja-JP" sz="1300">
              <a:solidFill>
                <a:schemeClr val="dk1"/>
              </a:solidFill>
              <a:effectLst/>
              <a:latin typeface="+mn-lt"/>
              <a:ea typeface="+mn-ea"/>
              <a:cs typeface="+mn-cs"/>
            </a:rPr>
            <a:t>ごみ処理広域化に伴う施設整備が本格化することに伴う借入の増加が見込まれるため、完成予定の平成</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年度までは、他の普通建設事業の抑制に努め、公債費の上昇を極力抑える必要がある。</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神奈川県三浦市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45,911
45,643
32.05
16,525,533
16,109,739
395,899
10,012,730
25,889,054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184.3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86360</xdr:rowOff>
    </xdr:from>
    <xdr:to>
      <xdr:col>6</xdr:col>
      <xdr:colOff>511175</xdr:colOff>
      <xdr:row>36</xdr:row>
      <xdr:rowOff>107886</xdr:rowOff>
    </xdr:to>
    <xdr:cxnSp macro="">
      <xdr:nvCxnSpPr>
        <xdr:cNvPr id="61" name="直線コネクタ 60"/>
        <xdr:cNvCxnSpPr/>
      </xdr:nvCxnSpPr>
      <xdr:spPr>
        <a:xfrm>
          <a:off x="3797300" y="6258560"/>
          <a:ext cx="8382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86360</xdr:rowOff>
    </xdr:from>
    <xdr:to>
      <xdr:col>5</xdr:col>
      <xdr:colOff>358775</xdr:colOff>
      <xdr:row>36</xdr:row>
      <xdr:rowOff>127508</xdr:rowOff>
    </xdr:to>
    <xdr:cxnSp macro="">
      <xdr:nvCxnSpPr>
        <xdr:cNvPr id="64" name="直線コネクタ 63"/>
        <xdr:cNvCxnSpPr/>
      </xdr:nvCxnSpPr>
      <xdr:spPr>
        <a:xfrm flipV="1">
          <a:off x="2908300" y="62585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96838</xdr:rowOff>
    </xdr:from>
    <xdr:to>
      <xdr:col>4</xdr:col>
      <xdr:colOff>155575</xdr:colOff>
      <xdr:row>36</xdr:row>
      <xdr:rowOff>127508</xdr:rowOff>
    </xdr:to>
    <xdr:cxnSp macro="">
      <xdr:nvCxnSpPr>
        <xdr:cNvPr id="67" name="直線コネクタ 66"/>
        <xdr:cNvCxnSpPr/>
      </xdr:nvCxnSpPr>
      <xdr:spPr>
        <a:xfrm>
          <a:off x="2019300" y="6269038"/>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147891</xdr:rowOff>
    </xdr:from>
    <xdr:to>
      <xdr:col>2</xdr:col>
      <xdr:colOff>638175</xdr:colOff>
      <xdr:row>36</xdr:row>
      <xdr:rowOff>96838</xdr:rowOff>
    </xdr:to>
    <xdr:cxnSp macro="">
      <xdr:nvCxnSpPr>
        <xdr:cNvPr id="70" name="直線コネクタ 69"/>
        <xdr:cNvCxnSpPr/>
      </xdr:nvCxnSpPr>
      <xdr:spPr>
        <a:xfrm>
          <a:off x="1130300" y="6148641"/>
          <a:ext cx="889000" cy="12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57086</xdr:rowOff>
    </xdr:from>
    <xdr:to>
      <xdr:col>6</xdr:col>
      <xdr:colOff>561975</xdr:colOff>
      <xdr:row>36</xdr:row>
      <xdr:rowOff>158686</xdr:rowOff>
    </xdr:to>
    <xdr:sp macro="" textlink="">
      <xdr:nvSpPr>
        <xdr:cNvPr id="80" name="円/楕円 79"/>
        <xdr:cNvSpPr/>
      </xdr:nvSpPr>
      <xdr:spPr>
        <a:xfrm>
          <a:off x="45847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35513</xdr:rowOff>
    </xdr:from>
    <xdr:ext cx="469744" cy="259045"/>
    <xdr:sp macro="" textlink="">
      <xdr:nvSpPr>
        <xdr:cNvPr id="81" name="議会費該当値テキスト"/>
        <xdr:cNvSpPr txBox="1"/>
      </xdr:nvSpPr>
      <xdr:spPr>
        <a:xfrm>
          <a:off x="4686300" y="620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35560</xdr:rowOff>
    </xdr:from>
    <xdr:to>
      <xdr:col>5</xdr:col>
      <xdr:colOff>409575</xdr:colOff>
      <xdr:row>36</xdr:row>
      <xdr:rowOff>137160</xdr:rowOff>
    </xdr:to>
    <xdr:sp macro="" textlink="">
      <xdr:nvSpPr>
        <xdr:cNvPr id="82" name="円/楕円 81"/>
        <xdr:cNvSpPr/>
      </xdr:nvSpPr>
      <xdr:spPr>
        <a:xfrm>
          <a:off x="3746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128287</xdr:rowOff>
    </xdr:from>
    <xdr:ext cx="469744" cy="259045"/>
    <xdr:sp macro="" textlink="">
      <xdr:nvSpPr>
        <xdr:cNvPr id="83" name="テキスト ボックス 82"/>
        <xdr:cNvSpPr txBox="1"/>
      </xdr:nvSpPr>
      <xdr:spPr>
        <a:xfrm>
          <a:off x="3562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76708</xdr:rowOff>
    </xdr:from>
    <xdr:to>
      <xdr:col>4</xdr:col>
      <xdr:colOff>206375</xdr:colOff>
      <xdr:row>37</xdr:row>
      <xdr:rowOff>6858</xdr:rowOff>
    </xdr:to>
    <xdr:sp macro="" textlink="">
      <xdr:nvSpPr>
        <xdr:cNvPr id="84" name="円/楕円 83"/>
        <xdr:cNvSpPr/>
      </xdr:nvSpPr>
      <xdr:spPr>
        <a:xfrm>
          <a:off x="28575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169435</xdr:rowOff>
    </xdr:from>
    <xdr:ext cx="469744" cy="259045"/>
    <xdr:sp macro="" textlink="">
      <xdr:nvSpPr>
        <xdr:cNvPr id="85" name="テキスト ボックス 84"/>
        <xdr:cNvSpPr txBox="1"/>
      </xdr:nvSpPr>
      <xdr:spPr>
        <a:xfrm>
          <a:off x="2673427" y="63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46038</xdr:rowOff>
    </xdr:from>
    <xdr:to>
      <xdr:col>3</xdr:col>
      <xdr:colOff>3175</xdr:colOff>
      <xdr:row>36</xdr:row>
      <xdr:rowOff>147638</xdr:rowOff>
    </xdr:to>
    <xdr:sp macro="" textlink="">
      <xdr:nvSpPr>
        <xdr:cNvPr id="86" name="円/楕円 85"/>
        <xdr:cNvSpPr/>
      </xdr:nvSpPr>
      <xdr:spPr>
        <a:xfrm>
          <a:off x="1968500" y="6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138765</xdr:rowOff>
    </xdr:from>
    <xdr:ext cx="469744" cy="259045"/>
    <xdr:sp macro="" textlink="">
      <xdr:nvSpPr>
        <xdr:cNvPr id="87" name="テキスト ボックス 86"/>
        <xdr:cNvSpPr txBox="1"/>
      </xdr:nvSpPr>
      <xdr:spPr>
        <a:xfrm>
          <a:off x="1784427" y="6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97091</xdr:rowOff>
    </xdr:from>
    <xdr:to>
      <xdr:col>1</xdr:col>
      <xdr:colOff>485775</xdr:colOff>
      <xdr:row>36</xdr:row>
      <xdr:rowOff>27241</xdr:rowOff>
    </xdr:to>
    <xdr:sp macro="" textlink="">
      <xdr:nvSpPr>
        <xdr:cNvPr id="88" name="円/楕円 87"/>
        <xdr:cNvSpPr/>
      </xdr:nvSpPr>
      <xdr:spPr>
        <a:xfrm>
          <a:off x="1079500" y="60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18368</xdr:rowOff>
    </xdr:from>
    <xdr:ext cx="469744" cy="259045"/>
    <xdr:sp macro="" textlink="">
      <xdr:nvSpPr>
        <xdr:cNvPr id="89" name="テキスト ボックス 88"/>
        <xdr:cNvSpPr txBox="1"/>
      </xdr:nvSpPr>
      <xdr:spPr>
        <a:xfrm>
          <a:off x="895427" y="619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140309</xdr:rowOff>
    </xdr:from>
    <xdr:to>
      <xdr:col>6</xdr:col>
      <xdr:colOff>511175</xdr:colOff>
      <xdr:row>58</xdr:row>
      <xdr:rowOff>141036</xdr:rowOff>
    </xdr:to>
    <xdr:cxnSp macro="">
      <xdr:nvCxnSpPr>
        <xdr:cNvPr id="118" name="直線コネクタ 117"/>
        <xdr:cNvCxnSpPr/>
      </xdr:nvCxnSpPr>
      <xdr:spPr>
        <a:xfrm flipV="1">
          <a:off x="3797300" y="10084409"/>
          <a:ext cx="8382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30763</xdr:rowOff>
    </xdr:from>
    <xdr:ext cx="534377" cy="259045"/>
    <xdr:sp macro="" textlink="">
      <xdr:nvSpPr>
        <xdr:cNvPr id="119" name="総務費平均値テキスト"/>
        <xdr:cNvSpPr txBox="1"/>
      </xdr:nvSpPr>
      <xdr:spPr>
        <a:xfrm>
          <a:off x="4686300" y="98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137772</xdr:rowOff>
    </xdr:from>
    <xdr:to>
      <xdr:col>5</xdr:col>
      <xdr:colOff>358775</xdr:colOff>
      <xdr:row>58</xdr:row>
      <xdr:rowOff>141036</xdr:rowOff>
    </xdr:to>
    <xdr:cxnSp macro="">
      <xdr:nvCxnSpPr>
        <xdr:cNvPr id="121" name="直線コネクタ 120"/>
        <xdr:cNvCxnSpPr/>
      </xdr:nvCxnSpPr>
      <xdr:spPr>
        <a:xfrm>
          <a:off x="2908300" y="10081872"/>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137772</xdr:rowOff>
    </xdr:from>
    <xdr:to>
      <xdr:col>4</xdr:col>
      <xdr:colOff>155575</xdr:colOff>
      <xdr:row>58</xdr:row>
      <xdr:rowOff>143316</xdr:rowOff>
    </xdr:to>
    <xdr:cxnSp macro="">
      <xdr:nvCxnSpPr>
        <xdr:cNvPr id="124" name="直線コネクタ 123"/>
        <xdr:cNvCxnSpPr/>
      </xdr:nvCxnSpPr>
      <xdr:spPr>
        <a:xfrm flipV="1">
          <a:off x="2019300" y="10081872"/>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142378</xdr:rowOff>
    </xdr:from>
    <xdr:to>
      <xdr:col>2</xdr:col>
      <xdr:colOff>638175</xdr:colOff>
      <xdr:row>58</xdr:row>
      <xdr:rowOff>143316</xdr:rowOff>
    </xdr:to>
    <xdr:cxnSp macro="">
      <xdr:nvCxnSpPr>
        <xdr:cNvPr id="127" name="直線コネクタ 126"/>
        <xdr:cNvCxnSpPr/>
      </xdr:nvCxnSpPr>
      <xdr:spPr>
        <a:xfrm>
          <a:off x="1130300" y="10086478"/>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89509</xdr:rowOff>
    </xdr:from>
    <xdr:to>
      <xdr:col>6</xdr:col>
      <xdr:colOff>561975</xdr:colOff>
      <xdr:row>59</xdr:row>
      <xdr:rowOff>19659</xdr:rowOff>
    </xdr:to>
    <xdr:sp macro="" textlink="">
      <xdr:nvSpPr>
        <xdr:cNvPr id="137" name="円/楕円 136"/>
        <xdr:cNvSpPr/>
      </xdr:nvSpPr>
      <xdr:spPr>
        <a:xfrm>
          <a:off x="4584700" y="100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4436</xdr:rowOff>
    </xdr:from>
    <xdr:ext cx="534377" cy="259045"/>
    <xdr:sp macro="" textlink="">
      <xdr:nvSpPr>
        <xdr:cNvPr id="138" name="総務費該当値テキスト"/>
        <xdr:cNvSpPr txBox="1"/>
      </xdr:nvSpPr>
      <xdr:spPr>
        <a:xfrm>
          <a:off x="4686300" y="9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39,680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90236</xdr:rowOff>
    </xdr:from>
    <xdr:to>
      <xdr:col>5</xdr:col>
      <xdr:colOff>409575</xdr:colOff>
      <xdr:row>59</xdr:row>
      <xdr:rowOff>20386</xdr:rowOff>
    </xdr:to>
    <xdr:sp macro="" textlink="">
      <xdr:nvSpPr>
        <xdr:cNvPr id="139" name="円/楕円 138"/>
        <xdr:cNvSpPr/>
      </xdr:nvSpPr>
      <xdr:spPr>
        <a:xfrm>
          <a:off x="3746500" y="1003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11513</xdr:rowOff>
    </xdr:from>
    <xdr:ext cx="534377" cy="259045"/>
    <xdr:sp macro="" textlink="">
      <xdr:nvSpPr>
        <xdr:cNvPr id="140" name="テキスト ボックス 139"/>
        <xdr:cNvSpPr txBox="1"/>
      </xdr:nvSpPr>
      <xdr:spPr>
        <a:xfrm>
          <a:off x="3530111" y="1012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86972</xdr:rowOff>
    </xdr:from>
    <xdr:to>
      <xdr:col>4</xdr:col>
      <xdr:colOff>206375</xdr:colOff>
      <xdr:row>59</xdr:row>
      <xdr:rowOff>17122</xdr:rowOff>
    </xdr:to>
    <xdr:sp macro="" textlink="">
      <xdr:nvSpPr>
        <xdr:cNvPr id="141" name="円/楕円 140"/>
        <xdr:cNvSpPr/>
      </xdr:nvSpPr>
      <xdr:spPr>
        <a:xfrm>
          <a:off x="2857500" y="1003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8249</xdr:rowOff>
    </xdr:from>
    <xdr:ext cx="534377" cy="259045"/>
    <xdr:sp macro="" textlink="">
      <xdr:nvSpPr>
        <xdr:cNvPr id="142" name="テキスト ボックス 141"/>
        <xdr:cNvSpPr txBox="1"/>
      </xdr:nvSpPr>
      <xdr:spPr>
        <a:xfrm>
          <a:off x="2641111" y="1012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92516</xdr:rowOff>
    </xdr:from>
    <xdr:to>
      <xdr:col>3</xdr:col>
      <xdr:colOff>3175</xdr:colOff>
      <xdr:row>59</xdr:row>
      <xdr:rowOff>22666</xdr:rowOff>
    </xdr:to>
    <xdr:sp macro="" textlink="">
      <xdr:nvSpPr>
        <xdr:cNvPr id="143" name="円/楕円 142"/>
        <xdr:cNvSpPr/>
      </xdr:nvSpPr>
      <xdr:spPr>
        <a:xfrm>
          <a:off x="1968500" y="1003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13793</xdr:rowOff>
    </xdr:from>
    <xdr:ext cx="534377" cy="259045"/>
    <xdr:sp macro="" textlink="">
      <xdr:nvSpPr>
        <xdr:cNvPr id="144" name="テキスト ボックス 143"/>
        <xdr:cNvSpPr txBox="1"/>
      </xdr:nvSpPr>
      <xdr:spPr>
        <a:xfrm>
          <a:off x="1752111" y="1012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38,102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91578</xdr:rowOff>
    </xdr:from>
    <xdr:to>
      <xdr:col>1</xdr:col>
      <xdr:colOff>485775</xdr:colOff>
      <xdr:row>59</xdr:row>
      <xdr:rowOff>21728</xdr:rowOff>
    </xdr:to>
    <xdr:sp macro="" textlink="">
      <xdr:nvSpPr>
        <xdr:cNvPr id="145" name="円/楕円 144"/>
        <xdr:cNvSpPr/>
      </xdr:nvSpPr>
      <xdr:spPr>
        <a:xfrm>
          <a:off x="1079500" y="1003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12855</xdr:rowOff>
    </xdr:from>
    <xdr:ext cx="534377" cy="259045"/>
    <xdr:sp macro="" textlink="">
      <xdr:nvSpPr>
        <xdr:cNvPr id="146" name="テキスト ボックス 145"/>
        <xdr:cNvSpPr txBox="1"/>
      </xdr:nvSpPr>
      <xdr:spPr>
        <a:xfrm>
          <a:off x="863111" y="1012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38,594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7113</xdr:rowOff>
    </xdr:from>
    <xdr:to>
      <xdr:col>6</xdr:col>
      <xdr:colOff>511175</xdr:colOff>
      <xdr:row>78</xdr:row>
      <xdr:rowOff>34201</xdr:rowOff>
    </xdr:to>
    <xdr:cxnSp macro="">
      <xdr:nvCxnSpPr>
        <xdr:cNvPr id="176" name="直線コネクタ 175"/>
        <xdr:cNvCxnSpPr/>
      </xdr:nvCxnSpPr>
      <xdr:spPr>
        <a:xfrm flipV="1">
          <a:off x="3797300" y="13380213"/>
          <a:ext cx="838200" cy="2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9272</xdr:rowOff>
    </xdr:from>
    <xdr:ext cx="599010" cy="259045"/>
    <xdr:sp macro="" textlink="">
      <xdr:nvSpPr>
        <xdr:cNvPr id="177" name="民生費平均値テキスト"/>
        <xdr:cNvSpPr txBox="1"/>
      </xdr:nvSpPr>
      <xdr:spPr>
        <a:xfrm>
          <a:off x="4686300" y="1286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34201</xdr:rowOff>
    </xdr:from>
    <xdr:to>
      <xdr:col>5</xdr:col>
      <xdr:colOff>358775</xdr:colOff>
      <xdr:row>78</xdr:row>
      <xdr:rowOff>92357</xdr:rowOff>
    </xdr:to>
    <xdr:cxnSp macro="">
      <xdr:nvCxnSpPr>
        <xdr:cNvPr id="179" name="直線コネクタ 178"/>
        <xdr:cNvCxnSpPr/>
      </xdr:nvCxnSpPr>
      <xdr:spPr>
        <a:xfrm flipV="1">
          <a:off x="2908300" y="13407301"/>
          <a:ext cx="889000" cy="5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161566</xdr:rowOff>
    </xdr:from>
    <xdr:ext cx="599010" cy="259045"/>
    <xdr:sp macro="" textlink="">
      <xdr:nvSpPr>
        <xdr:cNvPr id="181" name="テキスト ボックス 180"/>
        <xdr:cNvSpPr txBox="1"/>
      </xdr:nvSpPr>
      <xdr:spPr>
        <a:xfrm>
          <a:off x="3497794"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92357</xdr:rowOff>
    </xdr:from>
    <xdr:to>
      <xdr:col>4</xdr:col>
      <xdr:colOff>155575</xdr:colOff>
      <xdr:row>78</xdr:row>
      <xdr:rowOff>136866</xdr:rowOff>
    </xdr:to>
    <xdr:cxnSp macro="">
      <xdr:nvCxnSpPr>
        <xdr:cNvPr id="182" name="直線コネクタ 181"/>
        <xdr:cNvCxnSpPr/>
      </xdr:nvCxnSpPr>
      <xdr:spPr>
        <a:xfrm flipV="1">
          <a:off x="2019300" y="13465457"/>
          <a:ext cx="889000" cy="4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4" name="テキスト ボックス 183"/>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136866</xdr:rowOff>
    </xdr:from>
    <xdr:to>
      <xdr:col>2</xdr:col>
      <xdr:colOff>638175</xdr:colOff>
      <xdr:row>78</xdr:row>
      <xdr:rowOff>137421</xdr:rowOff>
    </xdr:to>
    <xdr:cxnSp macro="">
      <xdr:nvCxnSpPr>
        <xdr:cNvPr id="185" name="直線コネクタ 184"/>
        <xdr:cNvCxnSpPr/>
      </xdr:nvCxnSpPr>
      <xdr:spPr>
        <a:xfrm flipV="1">
          <a:off x="1130300" y="13509966"/>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7" name="テキスト ボックス 186"/>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127763</xdr:rowOff>
    </xdr:from>
    <xdr:to>
      <xdr:col>6</xdr:col>
      <xdr:colOff>561975</xdr:colOff>
      <xdr:row>78</xdr:row>
      <xdr:rowOff>57913</xdr:rowOff>
    </xdr:to>
    <xdr:sp macro="" textlink="">
      <xdr:nvSpPr>
        <xdr:cNvPr id="195" name="円/楕円 194"/>
        <xdr:cNvSpPr/>
      </xdr:nvSpPr>
      <xdr:spPr>
        <a:xfrm>
          <a:off x="4584700" y="133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106190</xdr:rowOff>
    </xdr:from>
    <xdr:ext cx="599010" cy="259045"/>
    <xdr:sp macro="" textlink="">
      <xdr:nvSpPr>
        <xdr:cNvPr id="196" name="民生費該当値テキスト"/>
        <xdr:cNvSpPr txBox="1"/>
      </xdr:nvSpPr>
      <xdr:spPr>
        <a:xfrm>
          <a:off x="4686300" y="1330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127,400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154851</xdr:rowOff>
    </xdr:from>
    <xdr:to>
      <xdr:col>5</xdr:col>
      <xdr:colOff>409575</xdr:colOff>
      <xdr:row>78</xdr:row>
      <xdr:rowOff>85001</xdr:rowOff>
    </xdr:to>
    <xdr:sp macro="" textlink="">
      <xdr:nvSpPr>
        <xdr:cNvPr id="197" name="円/楕円 196"/>
        <xdr:cNvSpPr/>
      </xdr:nvSpPr>
      <xdr:spPr>
        <a:xfrm>
          <a:off x="3746500" y="133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76128</xdr:rowOff>
    </xdr:from>
    <xdr:ext cx="599010" cy="259045"/>
    <xdr:sp macro="" textlink="">
      <xdr:nvSpPr>
        <xdr:cNvPr id="198" name="テキスト ボックス 197"/>
        <xdr:cNvSpPr txBox="1"/>
      </xdr:nvSpPr>
      <xdr:spPr>
        <a:xfrm>
          <a:off x="3497794" y="1344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123,845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41557</xdr:rowOff>
    </xdr:from>
    <xdr:to>
      <xdr:col>4</xdr:col>
      <xdr:colOff>206375</xdr:colOff>
      <xdr:row>78</xdr:row>
      <xdr:rowOff>143157</xdr:rowOff>
    </xdr:to>
    <xdr:sp macro="" textlink="">
      <xdr:nvSpPr>
        <xdr:cNvPr id="199" name="円/楕円 198"/>
        <xdr:cNvSpPr/>
      </xdr:nvSpPr>
      <xdr:spPr>
        <a:xfrm>
          <a:off x="2857500" y="134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134284</xdr:rowOff>
    </xdr:from>
    <xdr:ext cx="599010" cy="259045"/>
    <xdr:sp macro="" textlink="">
      <xdr:nvSpPr>
        <xdr:cNvPr id="200" name="テキスト ボックス 199"/>
        <xdr:cNvSpPr txBox="1"/>
      </xdr:nvSpPr>
      <xdr:spPr>
        <a:xfrm>
          <a:off x="2608794" y="1350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116,213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86066</xdr:rowOff>
    </xdr:from>
    <xdr:to>
      <xdr:col>3</xdr:col>
      <xdr:colOff>3175</xdr:colOff>
      <xdr:row>79</xdr:row>
      <xdr:rowOff>16216</xdr:rowOff>
    </xdr:to>
    <xdr:sp macro="" textlink="">
      <xdr:nvSpPr>
        <xdr:cNvPr id="201" name="円/楕円 200"/>
        <xdr:cNvSpPr/>
      </xdr:nvSpPr>
      <xdr:spPr>
        <a:xfrm>
          <a:off x="1968500" y="1345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7343</xdr:rowOff>
    </xdr:from>
    <xdr:ext cx="599010" cy="259045"/>
    <xdr:sp macro="" textlink="">
      <xdr:nvSpPr>
        <xdr:cNvPr id="202" name="テキスト ボックス 201"/>
        <xdr:cNvSpPr txBox="1"/>
      </xdr:nvSpPr>
      <xdr:spPr>
        <a:xfrm>
          <a:off x="1719794" y="1355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110,372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86621</xdr:rowOff>
    </xdr:from>
    <xdr:to>
      <xdr:col>1</xdr:col>
      <xdr:colOff>485775</xdr:colOff>
      <xdr:row>79</xdr:row>
      <xdr:rowOff>16771</xdr:rowOff>
    </xdr:to>
    <xdr:sp macro="" textlink="">
      <xdr:nvSpPr>
        <xdr:cNvPr id="203" name="円/楕円 202"/>
        <xdr:cNvSpPr/>
      </xdr:nvSpPr>
      <xdr:spPr>
        <a:xfrm>
          <a:off x="1079500" y="134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7898</xdr:rowOff>
    </xdr:from>
    <xdr:ext cx="599010" cy="259045"/>
    <xdr:sp macro="" textlink="">
      <xdr:nvSpPr>
        <xdr:cNvPr id="204" name="テキスト ボックス 203"/>
        <xdr:cNvSpPr txBox="1"/>
      </xdr:nvSpPr>
      <xdr:spPr>
        <a:xfrm>
          <a:off x="830794" y="1355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110,299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144142</xdr:rowOff>
    </xdr:from>
    <xdr:to>
      <xdr:col>6</xdr:col>
      <xdr:colOff>511175</xdr:colOff>
      <xdr:row>96</xdr:row>
      <xdr:rowOff>157846</xdr:rowOff>
    </xdr:to>
    <xdr:cxnSp macro="">
      <xdr:nvCxnSpPr>
        <xdr:cNvPr id="235" name="直線コネクタ 234"/>
        <xdr:cNvCxnSpPr/>
      </xdr:nvCxnSpPr>
      <xdr:spPr>
        <a:xfrm flipV="1">
          <a:off x="3797300" y="16603342"/>
          <a:ext cx="838200" cy="1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157846</xdr:rowOff>
    </xdr:from>
    <xdr:to>
      <xdr:col>5</xdr:col>
      <xdr:colOff>358775</xdr:colOff>
      <xdr:row>97</xdr:row>
      <xdr:rowOff>2561</xdr:rowOff>
    </xdr:to>
    <xdr:cxnSp macro="">
      <xdr:nvCxnSpPr>
        <xdr:cNvPr id="238" name="直線コネクタ 237"/>
        <xdr:cNvCxnSpPr/>
      </xdr:nvCxnSpPr>
      <xdr:spPr>
        <a:xfrm flipV="1">
          <a:off x="2908300" y="16617046"/>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151913</xdr:rowOff>
    </xdr:from>
    <xdr:to>
      <xdr:col>4</xdr:col>
      <xdr:colOff>155575</xdr:colOff>
      <xdr:row>97</xdr:row>
      <xdr:rowOff>2561</xdr:rowOff>
    </xdr:to>
    <xdr:cxnSp macro="">
      <xdr:nvCxnSpPr>
        <xdr:cNvPr id="241" name="直線コネクタ 240"/>
        <xdr:cNvCxnSpPr/>
      </xdr:nvCxnSpPr>
      <xdr:spPr>
        <a:xfrm>
          <a:off x="2019300" y="16611113"/>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134965</xdr:rowOff>
    </xdr:from>
    <xdr:to>
      <xdr:col>2</xdr:col>
      <xdr:colOff>638175</xdr:colOff>
      <xdr:row>96</xdr:row>
      <xdr:rowOff>151913</xdr:rowOff>
    </xdr:to>
    <xdr:cxnSp macro="">
      <xdr:nvCxnSpPr>
        <xdr:cNvPr id="244" name="直線コネクタ 243"/>
        <xdr:cNvCxnSpPr/>
      </xdr:nvCxnSpPr>
      <xdr:spPr>
        <a:xfrm>
          <a:off x="1130300" y="16594165"/>
          <a:ext cx="8890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93342</xdr:rowOff>
    </xdr:from>
    <xdr:to>
      <xdr:col>6</xdr:col>
      <xdr:colOff>561975</xdr:colOff>
      <xdr:row>97</xdr:row>
      <xdr:rowOff>23492</xdr:rowOff>
    </xdr:to>
    <xdr:sp macro="" textlink="">
      <xdr:nvSpPr>
        <xdr:cNvPr id="254" name="円/楕円 253"/>
        <xdr:cNvSpPr/>
      </xdr:nvSpPr>
      <xdr:spPr>
        <a:xfrm>
          <a:off x="4584700" y="1655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71769</xdr:rowOff>
    </xdr:from>
    <xdr:ext cx="534377" cy="259045"/>
    <xdr:sp macro="" textlink="">
      <xdr:nvSpPr>
        <xdr:cNvPr id="255" name="衛生費該当値テキスト"/>
        <xdr:cNvSpPr txBox="1"/>
      </xdr:nvSpPr>
      <xdr:spPr>
        <a:xfrm>
          <a:off x="4686300" y="1653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43,092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107046</xdr:rowOff>
    </xdr:from>
    <xdr:to>
      <xdr:col>5</xdr:col>
      <xdr:colOff>409575</xdr:colOff>
      <xdr:row>97</xdr:row>
      <xdr:rowOff>37196</xdr:rowOff>
    </xdr:to>
    <xdr:sp macro="" textlink="">
      <xdr:nvSpPr>
        <xdr:cNvPr id="256" name="円/楕円 255"/>
        <xdr:cNvSpPr/>
      </xdr:nvSpPr>
      <xdr:spPr>
        <a:xfrm>
          <a:off x="3746500" y="165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28323</xdr:rowOff>
    </xdr:from>
    <xdr:ext cx="534377" cy="259045"/>
    <xdr:sp macro="" textlink="">
      <xdr:nvSpPr>
        <xdr:cNvPr id="257" name="テキスト ボックス 256"/>
        <xdr:cNvSpPr txBox="1"/>
      </xdr:nvSpPr>
      <xdr:spPr>
        <a:xfrm>
          <a:off x="3530111" y="1665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41,833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123211</xdr:rowOff>
    </xdr:from>
    <xdr:to>
      <xdr:col>4</xdr:col>
      <xdr:colOff>206375</xdr:colOff>
      <xdr:row>97</xdr:row>
      <xdr:rowOff>53361</xdr:rowOff>
    </xdr:to>
    <xdr:sp macro="" textlink="">
      <xdr:nvSpPr>
        <xdr:cNvPr id="258" name="円/楕円 257"/>
        <xdr:cNvSpPr/>
      </xdr:nvSpPr>
      <xdr:spPr>
        <a:xfrm>
          <a:off x="2857500" y="165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44488</xdr:rowOff>
    </xdr:from>
    <xdr:ext cx="534377" cy="259045"/>
    <xdr:sp macro="" textlink="">
      <xdr:nvSpPr>
        <xdr:cNvPr id="259" name="テキスト ボックス 258"/>
        <xdr:cNvSpPr txBox="1"/>
      </xdr:nvSpPr>
      <xdr:spPr>
        <a:xfrm>
          <a:off x="2641111" y="1667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101113</xdr:rowOff>
    </xdr:from>
    <xdr:to>
      <xdr:col>3</xdr:col>
      <xdr:colOff>3175</xdr:colOff>
      <xdr:row>97</xdr:row>
      <xdr:rowOff>31263</xdr:rowOff>
    </xdr:to>
    <xdr:sp macro="" textlink="">
      <xdr:nvSpPr>
        <xdr:cNvPr id="260" name="円/楕円 259"/>
        <xdr:cNvSpPr/>
      </xdr:nvSpPr>
      <xdr:spPr>
        <a:xfrm>
          <a:off x="1968500" y="165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22390</xdr:rowOff>
    </xdr:from>
    <xdr:ext cx="534377" cy="259045"/>
    <xdr:sp macro="" textlink="">
      <xdr:nvSpPr>
        <xdr:cNvPr id="261" name="テキスト ボックス 260"/>
        <xdr:cNvSpPr txBox="1"/>
      </xdr:nvSpPr>
      <xdr:spPr>
        <a:xfrm>
          <a:off x="1752111" y="166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42,378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84165</xdr:rowOff>
    </xdr:from>
    <xdr:to>
      <xdr:col>1</xdr:col>
      <xdr:colOff>485775</xdr:colOff>
      <xdr:row>97</xdr:row>
      <xdr:rowOff>14315</xdr:rowOff>
    </xdr:to>
    <xdr:sp macro="" textlink="">
      <xdr:nvSpPr>
        <xdr:cNvPr id="262" name="円/楕円 261"/>
        <xdr:cNvSpPr/>
      </xdr:nvSpPr>
      <xdr:spPr>
        <a:xfrm>
          <a:off x="1079500" y="1654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5442</xdr:rowOff>
    </xdr:from>
    <xdr:ext cx="534377" cy="259045"/>
    <xdr:sp macro="" textlink="">
      <xdr:nvSpPr>
        <xdr:cNvPr id="263" name="テキスト ボックス 262"/>
        <xdr:cNvSpPr txBox="1"/>
      </xdr:nvSpPr>
      <xdr:spPr>
        <a:xfrm>
          <a:off x="863111" y="1663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43,935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149606</xdr:rowOff>
    </xdr:from>
    <xdr:to>
      <xdr:col>15</xdr:col>
      <xdr:colOff>180975</xdr:colOff>
      <xdr:row>38</xdr:row>
      <xdr:rowOff>152273</xdr:rowOff>
    </xdr:to>
    <xdr:cxnSp macro="">
      <xdr:nvCxnSpPr>
        <xdr:cNvPr id="292" name="直線コネクタ 291"/>
        <xdr:cNvCxnSpPr/>
      </xdr:nvCxnSpPr>
      <xdr:spPr>
        <a:xfrm flipV="1">
          <a:off x="9639300" y="666470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147701</xdr:rowOff>
    </xdr:from>
    <xdr:to>
      <xdr:col>14</xdr:col>
      <xdr:colOff>28575</xdr:colOff>
      <xdr:row>38</xdr:row>
      <xdr:rowOff>152273</xdr:rowOff>
    </xdr:to>
    <xdr:cxnSp macro="">
      <xdr:nvCxnSpPr>
        <xdr:cNvPr id="295" name="直線コネクタ 294"/>
        <xdr:cNvCxnSpPr/>
      </xdr:nvCxnSpPr>
      <xdr:spPr>
        <a:xfrm>
          <a:off x="8750300" y="666280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95377</xdr:rowOff>
    </xdr:from>
    <xdr:to>
      <xdr:col>12</xdr:col>
      <xdr:colOff>511175</xdr:colOff>
      <xdr:row>38</xdr:row>
      <xdr:rowOff>147701</xdr:rowOff>
    </xdr:to>
    <xdr:cxnSp macro="">
      <xdr:nvCxnSpPr>
        <xdr:cNvPr id="298" name="直線コネクタ 297"/>
        <xdr:cNvCxnSpPr/>
      </xdr:nvCxnSpPr>
      <xdr:spPr>
        <a:xfrm>
          <a:off x="7861300" y="6610477"/>
          <a:ext cx="88900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169545</xdr:rowOff>
    </xdr:from>
    <xdr:to>
      <xdr:col>11</xdr:col>
      <xdr:colOff>307975</xdr:colOff>
      <xdr:row>38</xdr:row>
      <xdr:rowOff>95377</xdr:rowOff>
    </xdr:to>
    <xdr:cxnSp macro="">
      <xdr:nvCxnSpPr>
        <xdr:cNvPr id="301" name="直線コネクタ 300"/>
        <xdr:cNvCxnSpPr/>
      </xdr:nvCxnSpPr>
      <xdr:spPr>
        <a:xfrm>
          <a:off x="6972300" y="6513195"/>
          <a:ext cx="889000" cy="9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98806</xdr:rowOff>
    </xdr:from>
    <xdr:to>
      <xdr:col>15</xdr:col>
      <xdr:colOff>231775</xdr:colOff>
      <xdr:row>39</xdr:row>
      <xdr:rowOff>28956</xdr:rowOff>
    </xdr:to>
    <xdr:sp macro="" textlink="">
      <xdr:nvSpPr>
        <xdr:cNvPr id="311" name="円/楕円 310"/>
        <xdr:cNvSpPr/>
      </xdr:nvSpPr>
      <xdr:spPr>
        <a:xfrm>
          <a:off x="10426700" y="66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33164</xdr:rowOff>
    </xdr:from>
    <xdr:ext cx="378565" cy="259045"/>
    <xdr:sp macro="" textlink="">
      <xdr:nvSpPr>
        <xdr:cNvPr id="312" name="労働費該当値テキスト"/>
        <xdr:cNvSpPr txBox="1"/>
      </xdr:nvSpPr>
      <xdr:spPr>
        <a:xfrm>
          <a:off x="10528300" y="65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101473</xdr:rowOff>
    </xdr:from>
    <xdr:to>
      <xdr:col>14</xdr:col>
      <xdr:colOff>79375</xdr:colOff>
      <xdr:row>39</xdr:row>
      <xdr:rowOff>31623</xdr:rowOff>
    </xdr:to>
    <xdr:sp macro="" textlink="">
      <xdr:nvSpPr>
        <xdr:cNvPr id="313" name="円/楕円 312"/>
        <xdr:cNvSpPr/>
      </xdr:nvSpPr>
      <xdr:spPr>
        <a:xfrm>
          <a:off x="9588500" y="66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22750</xdr:rowOff>
    </xdr:from>
    <xdr:ext cx="378565" cy="259045"/>
    <xdr:sp macro="" textlink="">
      <xdr:nvSpPr>
        <xdr:cNvPr id="314" name="テキスト ボックス 313"/>
        <xdr:cNvSpPr txBox="1"/>
      </xdr:nvSpPr>
      <xdr:spPr>
        <a:xfrm>
          <a:off x="9450017" y="6709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96901</xdr:rowOff>
    </xdr:from>
    <xdr:to>
      <xdr:col>12</xdr:col>
      <xdr:colOff>561975</xdr:colOff>
      <xdr:row>39</xdr:row>
      <xdr:rowOff>27051</xdr:rowOff>
    </xdr:to>
    <xdr:sp macro="" textlink="">
      <xdr:nvSpPr>
        <xdr:cNvPr id="315" name="円/楕円 314"/>
        <xdr:cNvSpPr/>
      </xdr:nvSpPr>
      <xdr:spPr>
        <a:xfrm>
          <a:off x="86995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18178</xdr:rowOff>
    </xdr:from>
    <xdr:ext cx="378565" cy="259045"/>
    <xdr:sp macro="" textlink="">
      <xdr:nvSpPr>
        <xdr:cNvPr id="316" name="テキスト ボックス 315"/>
        <xdr:cNvSpPr txBox="1"/>
      </xdr:nvSpPr>
      <xdr:spPr>
        <a:xfrm>
          <a:off x="8561017" y="670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44577</xdr:rowOff>
    </xdr:from>
    <xdr:to>
      <xdr:col>11</xdr:col>
      <xdr:colOff>358775</xdr:colOff>
      <xdr:row>38</xdr:row>
      <xdr:rowOff>146177</xdr:rowOff>
    </xdr:to>
    <xdr:sp macro="" textlink="">
      <xdr:nvSpPr>
        <xdr:cNvPr id="317" name="円/楕円 316"/>
        <xdr:cNvSpPr/>
      </xdr:nvSpPr>
      <xdr:spPr>
        <a:xfrm>
          <a:off x="7810500" y="655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137304</xdr:rowOff>
    </xdr:from>
    <xdr:ext cx="378565" cy="259045"/>
    <xdr:sp macro="" textlink="">
      <xdr:nvSpPr>
        <xdr:cNvPr id="318" name="テキスト ボックス 317"/>
        <xdr:cNvSpPr txBox="1"/>
      </xdr:nvSpPr>
      <xdr:spPr>
        <a:xfrm>
          <a:off x="7672017" y="665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118745</xdr:rowOff>
    </xdr:from>
    <xdr:to>
      <xdr:col>10</xdr:col>
      <xdr:colOff>155575</xdr:colOff>
      <xdr:row>38</xdr:row>
      <xdr:rowOff>48895</xdr:rowOff>
    </xdr:to>
    <xdr:sp macro="" textlink="">
      <xdr:nvSpPr>
        <xdr:cNvPr id="319" name="円/楕円 318"/>
        <xdr:cNvSpPr/>
      </xdr:nvSpPr>
      <xdr:spPr>
        <a:xfrm>
          <a:off x="6921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40022</xdr:rowOff>
    </xdr:from>
    <xdr:ext cx="469744" cy="259045"/>
    <xdr:sp macro="" textlink="">
      <xdr:nvSpPr>
        <xdr:cNvPr id="320" name="テキスト ボックス 319"/>
        <xdr:cNvSpPr txBox="1"/>
      </xdr:nvSpPr>
      <xdr:spPr>
        <a:xfrm>
          <a:off x="6737427" y="655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78243</xdr:rowOff>
    </xdr:from>
    <xdr:to>
      <xdr:col>15</xdr:col>
      <xdr:colOff>180975</xdr:colOff>
      <xdr:row>58</xdr:row>
      <xdr:rowOff>82403</xdr:rowOff>
    </xdr:to>
    <xdr:cxnSp macro="">
      <xdr:nvCxnSpPr>
        <xdr:cNvPr id="347" name="直線コネクタ 346"/>
        <xdr:cNvCxnSpPr/>
      </xdr:nvCxnSpPr>
      <xdr:spPr>
        <a:xfrm flipV="1">
          <a:off x="9639300" y="10022343"/>
          <a:ext cx="8382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38814</xdr:rowOff>
    </xdr:from>
    <xdr:to>
      <xdr:col>14</xdr:col>
      <xdr:colOff>28575</xdr:colOff>
      <xdr:row>58</xdr:row>
      <xdr:rowOff>82403</xdr:rowOff>
    </xdr:to>
    <xdr:cxnSp macro="">
      <xdr:nvCxnSpPr>
        <xdr:cNvPr id="350" name="直線コネクタ 349"/>
        <xdr:cNvCxnSpPr/>
      </xdr:nvCxnSpPr>
      <xdr:spPr>
        <a:xfrm>
          <a:off x="8750300" y="9982914"/>
          <a:ext cx="889000" cy="4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38814</xdr:rowOff>
    </xdr:from>
    <xdr:to>
      <xdr:col>12</xdr:col>
      <xdr:colOff>511175</xdr:colOff>
      <xdr:row>58</xdr:row>
      <xdr:rowOff>54313</xdr:rowOff>
    </xdr:to>
    <xdr:cxnSp macro="">
      <xdr:nvCxnSpPr>
        <xdr:cNvPr id="353" name="直線コネクタ 352"/>
        <xdr:cNvCxnSpPr/>
      </xdr:nvCxnSpPr>
      <xdr:spPr>
        <a:xfrm flipV="1">
          <a:off x="7861300" y="9982914"/>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44081</xdr:rowOff>
    </xdr:from>
    <xdr:to>
      <xdr:col>11</xdr:col>
      <xdr:colOff>307975</xdr:colOff>
      <xdr:row>58</xdr:row>
      <xdr:rowOff>54313</xdr:rowOff>
    </xdr:to>
    <xdr:cxnSp macro="">
      <xdr:nvCxnSpPr>
        <xdr:cNvPr id="356" name="直線コネクタ 355"/>
        <xdr:cNvCxnSpPr/>
      </xdr:nvCxnSpPr>
      <xdr:spPr>
        <a:xfrm>
          <a:off x="6972300" y="9988181"/>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156351</xdr:rowOff>
    </xdr:from>
    <xdr:ext cx="534377" cy="259045"/>
    <xdr:sp macro="" textlink="">
      <xdr:nvSpPr>
        <xdr:cNvPr id="360" name="テキスト ボックス 359"/>
        <xdr:cNvSpPr txBox="1"/>
      </xdr:nvSpPr>
      <xdr:spPr>
        <a:xfrm>
          <a:off x="6705111" y="95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27443</xdr:rowOff>
    </xdr:from>
    <xdr:to>
      <xdr:col>15</xdr:col>
      <xdr:colOff>231775</xdr:colOff>
      <xdr:row>58</xdr:row>
      <xdr:rowOff>129043</xdr:rowOff>
    </xdr:to>
    <xdr:sp macro="" textlink="">
      <xdr:nvSpPr>
        <xdr:cNvPr id="366" name="円/楕円 365"/>
        <xdr:cNvSpPr/>
      </xdr:nvSpPr>
      <xdr:spPr>
        <a:xfrm>
          <a:off x="10426700" y="997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113820</xdr:rowOff>
    </xdr:from>
    <xdr:ext cx="469744" cy="259045"/>
    <xdr:sp macro="" textlink="">
      <xdr:nvSpPr>
        <xdr:cNvPr id="367" name="農林水産業費該当値テキスト"/>
        <xdr:cNvSpPr txBox="1"/>
      </xdr:nvSpPr>
      <xdr:spPr>
        <a:xfrm>
          <a:off x="10528300" y="988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31603</xdr:rowOff>
    </xdr:from>
    <xdr:to>
      <xdr:col>14</xdr:col>
      <xdr:colOff>79375</xdr:colOff>
      <xdr:row>58</xdr:row>
      <xdr:rowOff>133203</xdr:rowOff>
    </xdr:to>
    <xdr:sp macro="" textlink="">
      <xdr:nvSpPr>
        <xdr:cNvPr id="368" name="円/楕円 367"/>
        <xdr:cNvSpPr/>
      </xdr:nvSpPr>
      <xdr:spPr>
        <a:xfrm>
          <a:off x="9588500" y="997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124330</xdr:rowOff>
    </xdr:from>
    <xdr:ext cx="469744" cy="259045"/>
    <xdr:sp macro="" textlink="">
      <xdr:nvSpPr>
        <xdr:cNvPr id="369" name="テキスト ボックス 368"/>
        <xdr:cNvSpPr txBox="1"/>
      </xdr:nvSpPr>
      <xdr:spPr>
        <a:xfrm>
          <a:off x="9404427" y="1006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159464</xdr:rowOff>
    </xdr:from>
    <xdr:to>
      <xdr:col>12</xdr:col>
      <xdr:colOff>561975</xdr:colOff>
      <xdr:row>58</xdr:row>
      <xdr:rowOff>89614</xdr:rowOff>
    </xdr:to>
    <xdr:sp macro="" textlink="">
      <xdr:nvSpPr>
        <xdr:cNvPr id="370" name="円/楕円 369"/>
        <xdr:cNvSpPr/>
      </xdr:nvSpPr>
      <xdr:spPr>
        <a:xfrm>
          <a:off x="8699500" y="993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80741</xdr:rowOff>
    </xdr:from>
    <xdr:ext cx="534377" cy="259045"/>
    <xdr:sp macro="" textlink="">
      <xdr:nvSpPr>
        <xdr:cNvPr id="371" name="テキスト ボックス 370"/>
        <xdr:cNvSpPr txBox="1"/>
      </xdr:nvSpPr>
      <xdr:spPr>
        <a:xfrm>
          <a:off x="8483111" y="100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3513</xdr:rowOff>
    </xdr:from>
    <xdr:to>
      <xdr:col>11</xdr:col>
      <xdr:colOff>358775</xdr:colOff>
      <xdr:row>58</xdr:row>
      <xdr:rowOff>105113</xdr:rowOff>
    </xdr:to>
    <xdr:sp macro="" textlink="">
      <xdr:nvSpPr>
        <xdr:cNvPr id="372" name="円/楕円 371"/>
        <xdr:cNvSpPr/>
      </xdr:nvSpPr>
      <xdr:spPr>
        <a:xfrm>
          <a:off x="7810500" y="994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96240</xdr:rowOff>
    </xdr:from>
    <xdr:ext cx="469744" cy="259045"/>
    <xdr:sp macro="" textlink="">
      <xdr:nvSpPr>
        <xdr:cNvPr id="373" name="テキスト ボックス 372"/>
        <xdr:cNvSpPr txBox="1"/>
      </xdr:nvSpPr>
      <xdr:spPr>
        <a:xfrm>
          <a:off x="7626427" y="1004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164731</xdr:rowOff>
    </xdr:from>
    <xdr:to>
      <xdr:col>10</xdr:col>
      <xdr:colOff>155575</xdr:colOff>
      <xdr:row>58</xdr:row>
      <xdr:rowOff>94881</xdr:rowOff>
    </xdr:to>
    <xdr:sp macro="" textlink="">
      <xdr:nvSpPr>
        <xdr:cNvPr id="374" name="円/楕円 373"/>
        <xdr:cNvSpPr/>
      </xdr:nvSpPr>
      <xdr:spPr>
        <a:xfrm>
          <a:off x="6921500" y="99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86008</xdr:rowOff>
    </xdr:from>
    <xdr:ext cx="534377" cy="259045"/>
    <xdr:sp macro="" textlink="">
      <xdr:nvSpPr>
        <xdr:cNvPr id="375" name="テキスト ボックス 374"/>
        <xdr:cNvSpPr txBox="1"/>
      </xdr:nvSpPr>
      <xdr:spPr>
        <a:xfrm>
          <a:off x="6705111" y="1003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92348</xdr:rowOff>
    </xdr:from>
    <xdr:to>
      <xdr:col>15</xdr:col>
      <xdr:colOff>180975</xdr:colOff>
      <xdr:row>78</xdr:row>
      <xdr:rowOff>150755</xdr:rowOff>
    </xdr:to>
    <xdr:cxnSp macro="">
      <xdr:nvCxnSpPr>
        <xdr:cNvPr id="406" name="直線コネクタ 405"/>
        <xdr:cNvCxnSpPr/>
      </xdr:nvCxnSpPr>
      <xdr:spPr>
        <a:xfrm flipV="1">
          <a:off x="9639300" y="13465448"/>
          <a:ext cx="838200" cy="5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150755</xdr:rowOff>
    </xdr:from>
    <xdr:to>
      <xdr:col>14</xdr:col>
      <xdr:colOff>28575</xdr:colOff>
      <xdr:row>78</xdr:row>
      <xdr:rowOff>165288</xdr:rowOff>
    </xdr:to>
    <xdr:cxnSp macro="">
      <xdr:nvCxnSpPr>
        <xdr:cNvPr id="409" name="直線コネクタ 408"/>
        <xdr:cNvCxnSpPr/>
      </xdr:nvCxnSpPr>
      <xdr:spPr>
        <a:xfrm flipV="1">
          <a:off x="8750300" y="13523855"/>
          <a:ext cx="889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160356</xdr:rowOff>
    </xdr:from>
    <xdr:to>
      <xdr:col>12</xdr:col>
      <xdr:colOff>511175</xdr:colOff>
      <xdr:row>78</xdr:row>
      <xdr:rowOff>165288</xdr:rowOff>
    </xdr:to>
    <xdr:cxnSp macro="">
      <xdr:nvCxnSpPr>
        <xdr:cNvPr id="412" name="直線コネクタ 411"/>
        <xdr:cNvCxnSpPr/>
      </xdr:nvCxnSpPr>
      <xdr:spPr>
        <a:xfrm>
          <a:off x="7861300" y="13533456"/>
          <a:ext cx="889000" cy="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160356</xdr:rowOff>
    </xdr:from>
    <xdr:to>
      <xdr:col>11</xdr:col>
      <xdr:colOff>307975</xdr:colOff>
      <xdr:row>79</xdr:row>
      <xdr:rowOff>2214</xdr:rowOff>
    </xdr:to>
    <xdr:cxnSp macro="">
      <xdr:nvCxnSpPr>
        <xdr:cNvPr id="415" name="直線コネクタ 414"/>
        <xdr:cNvCxnSpPr/>
      </xdr:nvCxnSpPr>
      <xdr:spPr>
        <a:xfrm flipV="1">
          <a:off x="6972300" y="13533456"/>
          <a:ext cx="889000" cy="1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41548</xdr:rowOff>
    </xdr:from>
    <xdr:to>
      <xdr:col>15</xdr:col>
      <xdr:colOff>231775</xdr:colOff>
      <xdr:row>78</xdr:row>
      <xdr:rowOff>143148</xdr:rowOff>
    </xdr:to>
    <xdr:sp macro="" textlink="">
      <xdr:nvSpPr>
        <xdr:cNvPr id="425" name="円/楕円 424"/>
        <xdr:cNvSpPr/>
      </xdr:nvSpPr>
      <xdr:spPr>
        <a:xfrm>
          <a:off x="10426700" y="1341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19975</xdr:rowOff>
    </xdr:from>
    <xdr:ext cx="534377" cy="259045"/>
    <xdr:sp macro="" textlink="">
      <xdr:nvSpPr>
        <xdr:cNvPr id="426" name="商工費該当値テキスト"/>
        <xdr:cNvSpPr txBox="1"/>
      </xdr:nvSpPr>
      <xdr:spPr>
        <a:xfrm>
          <a:off x="10528300" y="133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10,900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99955</xdr:rowOff>
    </xdr:from>
    <xdr:to>
      <xdr:col>14</xdr:col>
      <xdr:colOff>79375</xdr:colOff>
      <xdr:row>79</xdr:row>
      <xdr:rowOff>30105</xdr:rowOff>
    </xdr:to>
    <xdr:sp macro="" textlink="">
      <xdr:nvSpPr>
        <xdr:cNvPr id="427" name="円/楕円 426"/>
        <xdr:cNvSpPr/>
      </xdr:nvSpPr>
      <xdr:spPr>
        <a:xfrm>
          <a:off x="9588500" y="134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21232</xdr:rowOff>
    </xdr:from>
    <xdr:ext cx="469744" cy="259045"/>
    <xdr:sp macro="" textlink="">
      <xdr:nvSpPr>
        <xdr:cNvPr id="428" name="テキスト ボックス 427"/>
        <xdr:cNvSpPr txBox="1"/>
      </xdr:nvSpPr>
      <xdr:spPr>
        <a:xfrm>
          <a:off x="9404427" y="1356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114488</xdr:rowOff>
    </xdr:from>
    <xdr:to>
      <xdr:col>12</xdr:col>
      <xdr:colOff>561975</xdr:colOff>
      <xdr:row>79</xdr:row>
      <xdr:rowOff>44638</xdr:rowOff>
    </xdr:to>
    <xdr:sp macro="" textlink="">
      <xdr:nvSpPr>
        <xdr:cNvPr id="429" name="円/楕円 428"/>
        <xdr:cNvSpPr/>
      </xdr:nvSpPr>
      <xdr:spPr>
        <a:xfrm>
          <a:off x="8699500" y="1348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35765</xdr:rowOff>
    </xdr:from>
    <xdr:ext cx="469744" cy="259045"/>
    <xdr:sp macro="" textlink="">
      <xdr:nvSpPr>
        <xdr:cNvPr id="430" name="テキスト ボックス 429"/>
        <xdr:cNvSpPr txBox="1"/>
      </xdr:nvSpPr>
      <xdr:spPr>
        <a:xfrm>
          <a:off x="8515427" y="1358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109556</xdr:rowOff>
    </xdr:from>
    <xdr:to>
      <xdr:col>11</xdr:col>
      <xdr:colOff>358775</xdr:colOff>
      <xdr:row>79</xdr:row>
      <xdr:rowOff>39706</xdr:rowOff>
    </xdr:to>
    <xdr:sp macro="" textlink="">
      <xdr:nvSpPr>
        <xdr:cNvPr id="431" name="円/楕円 430"/>
        <xdr:cNvSpPr/>
      </xdr:nvSpPr>
      <xdr:spPr>
        <a:xfrm>
          <a:off x="7810500" y="1348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30833</xdr:rowOff>
    </xdr:from>
    <xdr:ext cx="469744" cy="259045"/>
    <xdr:sp macro="" textlink="">
      <xdr:nvSpPr>
        <xdr:cNvPr id="432" name="テキスト ボックス 431"/>
        <xdr:cNvSpPr txBox="1"/>
      </xdr:nvSpPr>
      <xdr:spPr>
        <a:xfrm>
          <a:off x="7626427" y="1357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122864</xdr:rowOff>
    </xdr:from>
    <xdr:to>
      <xdr:col>10</xdr:col>
      <xdr:colOff>155575</xdr:colOff>
      <xdr:row>79</xdr:row>
      <xdr:rowOff>53014</xdr:rowOff>
    </xdr:to>
    <xdr:sp macro="" textlink="">
      <xdr:nvSpPr>
        <xdr:cNvPr id="433" name="円/楕円 432"/>
        <xdr:cNvSpPr/>
      </xdr:nvSpPr>
      <xdr:spPr>
        <a:xfrm>
          <a:off x="6921500" y="1349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44141</xdr:rowOff>
    </xdr:from>
    <xdr:ext cx="469744" cy="259045"/>
    <xdr:sp macro="" textlink="">
      <xdr:nvSpPr>
        <xdr:cNvPr id="434" name="テキスト ボックス 433"/>
        <xdr:cNvSpPr txBox="1"/>
      </xdr:nvSpPr>
      <xdr:spPr>
        <a:xfrm>
          <a:off x="6737427" y="1358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115371</xdr:rowOff>
    </xdr:from>
    <xdr:to>
      <xdr:col>15</xdr:col>
      <xdr:colOff>180975</xdr:colOff>
      <xdr:row>98</xdr:row>
      <xdr:rowOff>117855</xdr:rowOff>
    </xdr:to>
    <xdr:cxnSp macro="">
      <xdr:nvCxnSpPr>
        <xdr:cNvPr id="461" name="直線コネクタ 460"/>
        <xdr:cNvCxnSpPr/>
      </xdr:nvCxnSpPr>
      <xdr:spPr>
        <a:xfrm>
          <a:off x="9639300" y="16917471"/>
          <a:ext cx="838200" cy="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115371</xdr:rowOff>
    </xdr:from>
    <xdr:to>
      <xdr:col>14</xdr:col>
      <xdr:colOff>28575</xdr:colOff>
      <xdr:row>98</xdr:row>
      <xdr:rowOff>117331</xdr:rowOff>
    </xdr:to>
    <xdr:cxnSp macro="">
      <xdr:nvCxnSpPr>
        <xdr:cNvPr id="464" name="直線コネクタ 463"/>
        <xdr:cNvCxnSpPr/>
      </xdr:nvCxnSpPr>
      <xdr:spPr>
        <a:xfrm flipV="1">
          <a:off x="8750300" y="16917471"/>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117331</xdr:rowOff>
    </xdr:from>
    <xdr:to>
      <xdr:col>12</xdr:col>
      <xdr:colOff>511175</xdr:colOff>
      <xdr:row>98</xdr:row>
      <xdr:rowOff>118118</xdr:rowOff>
    </xdr:to>
    <xdr:cxnSp macro="">
      <xdr:nvCxnSpPr>
        <xdr:cNvPr id="467" name="直線コネクタ 466"/>
        <xdr:cNvCxnSpPr/>
      </xdr:nvCxnSpPr>
      <xdr:spPr>
        <a:xfrm flipV="1">
          <a:off x="7861300" y="16919431"/>
          <a:ext cx="8890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118118</xdr:rowOff>
    </xdr:from>
    <xdr:to>
      <xdr:col>11</xdr:col>
      <xdr:colOff>307975</xdr:colOff>
      <xdr:row>98</xdr:row>
      <xdr:rowOff>118966</xdr:rowOff>
    </xdr:to>
    <xdr:cxnSp macro="">
      <xdr:nvCxnSpPr>
        <xdr:cNvPr id="470" name="直線コネクタ 469"/>
        <xdr:cNvCxnSpPr/>
      </xdr:nvCxnSpPr>
      <xdr:spPr>
        <a:xfrm flipV="1">
          <a:off x="6972300" y="16920218"/>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67055</xdr:rowOff>
    </xdr:from>
    <xdr:to>
      <xdr:col>15</xdr:col>
      <xdr:colOff>231775</xdr:colOff>
      <xdr:row>98</xdr:row>
      <xdr:rowOff>168655</xdr:rowOff>
    </xdr:to>
    <xdr:sp macro="" textlink="">
      <xdr:nvSpPr>
        <xdr:cNvPr id="480" name="円/楕円 479"/>
        <xdr:cNvSpPr/>
      </xdr:nvSpPr>
      <xdr:spPr>
        <a:xfrm>
          <a:off x="10426700" y="168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23,890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64571</xdr:rowOff>
    </xdr:from>
    <xdr:to>
      <xdr:col>14</xdr:col>
      <xdr:colOff>79375</xdr:colOff>
      <xdr:row>98</xdr:row>
      <xdr:rowOff>166171</xdr:rowOff>
    </xdr:to>
    <xdr:sp macro="" textlink="">
      <xdr:nvSpPr>
        <xdr:cNvPr id="482" name="円/楕円 481"/>
        <xdr:cNvSpPr/>
      </xdr:nvSpPr>
      <xdr:spPr>
        <a:xfrm>
          <a:off x="9588500" y="1686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157298</xdr:rowOff>
    </xdr:from>
    <xdr:ext cx="534377" cy="259045"/>
    <xdr:sp macro="" textlink="">
      <xdr:nvSpPr>
        <xdr:cNvPr id="483" name="テキスト ボックス 482"/>
        <xdr:cNvSpPr txBox="1"/>
      </xdr:nvSpPr>
      <xdr:spPr>
        <a:xfrm>
          <a:off x="9372111" y="1695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26,606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66531</xdr:rowOff>
    </xdr:from>
    <xdr:to>
      <xdr:col>12</xdr:col>
      <xdr:colOff>561975</xdr:colOff>
      <xdr:row>98</xdr:row>
      <xdr:rowOff>168131</xdr:rowOff>
    </xdr:to>
    <xdr:sp macro="" textlink="">
      <xdr:nvSpPr>
        <xdr:cNvPr id="484" name="円/楕円 483"/>
        <xdr:cNvSpPr/>
      </xdr:nvSpPr>
      <xdr:spPr>
        <a:xfrm>
          <a:off x="8699500" y="1686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159258</xdr:rowOff>
    </xdr:from>
    <xdr:ext cx="534377" cy="259045"/>
    <xdr:sp macro="" textlink="">
      <xdr:nvSpPr>
        <xdr:cNvPr id="485" name="テキスト ボックス 484"/>
        <xdr:cNvSpPr txBox="1"/>
      </xdr:nvSpPr>
      <xdr:spPr>
        <a:xfrm>
          <a:off x="8483111" y="169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24,463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67318</xdr:rowOff>
    </xdr:from>
    <xdr:to>
      <xdr:col>11</xdr:col>
      <xdr:colOff>358775</xdr:colOff>
      <xdr:row>98</xdr:row>
      <xdr:rowOff>168918</xdr:rowOff>
    </xdr:to>
    <xdr:sp macro="" textlink="">
      <xdr:nvSpPr>
        <xdr:cNvPr id="486" name="円/楕円 485"/>
        <xdr:cNvSpPr/>
      </xdr:nvSpPr>
      <xdr:spPr>
        <a:xfrm>
          <a:off x="7810500" y="168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160045</xdr:rowOff>
    </xdr:from>
    <xdr:ext cx="534377" cy="259045"/>
    <xdr:sp macro="" textlink="">
      <xdr:nvSpPr>
        <xdr:cNvPr id="487" name="テキスト ボックス 486"/>
        <xdr:cNvSpPr txBox="1"/>
      </xdr:nvSpPr>
      <xdr:spPr>
        <a:xfrm>
          <a:off x="7594111" y="169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23,602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68166</xdr:rowOff>
    </xdr:from>
    <xdr:to>
      <xdr:col>10</xdr:col>
      <xdr:colOff>155575</xdr:colOff>
      <xdr:row>98</xdr:row>
      <xdr:rowOff>169766</xdr:rowOff>
    </xdr:to>
    <xdr:sp macro="" textlink="">
      <xdr:nvSpPr>
        <xdr:cNvPr id="488" name="円/楕円 487"/>
        <xdr:cNvSpPr/>
      </xdr:nvSpPr>
      <xdr:spPr>
        <a:xfrm>
          <a:off x="6921500" y="168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160893</xdr:rowOff>
    </xdr:from>
    <xdr:ext cx="534377" cy="259045"/>
    <xdr:sp macro="" textlink="">
      <xdr:nvSpPr>
        <xdr:cNvPr id="489" name="テキスト ボックス 488"/>
        <xdr:cNvSpPr txBox="1"/>
      </xdr:nvSpPr>
      <xdr:spPr>
        <a:xfrm>
          <a:off x="6705111" y="1696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4483</xdr:rowOff>
    </xdr:from>
    <xdr:to>
      <xdr:col>23</xdr:col>
      <xdr:colOff>517525</xdr:colOff>
      <xdr:row>38</xdr:row>
      <xdr:rowOff>34854</xdr:rowOff>
    </xdr:to>
    <xdr:cxnSp macro="">
      <xdr:nvCxnSpPr>
        <xdr:cNvPr id="520" name="直線コネクタ 519"/>
        <xdr:cNvCxnSpPr/>
      </xdr:nvCxnSpPr>
      <xdr:spPr>
        <a:xfrm>
          <a:off x="15481300" y="6519583"/>
          <a:ext cx="8382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4483</xdr:rowOff>
    </xdr:from>
    <xdr:to>
      <xdr:col>22</xdr:col>
      <xdr:colOff>365125</xdr:colOff>
      <xdr:row>38</xdr:row>
      <xdr:rowOff>20224</xdr:rowOff>
    </xdr:to>
    <xdr:cxnSp macro="">
      <xdr:nvCxnSpPr>
        <xdr:cNvPr id="523" name="直線コネクタ 522"/>
        <xdr:cNvCxnSpPr/>
      </xdr:nvCxnSpPr>
      <xdr:spPr>
        <a:xfrm flipV="1">
          <a:off x="14592300" y="6519583"/>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102116</xdr:rowOff>
    </xdr:from>
    <xdr:ext cx="534377" cy="259045"/>
    <xdr:sp macro="" textlink="">
      <xdr:nvSpPr>
        <xdr:cNvPr id="525" name="テキスト ボックス 524"/>
        <xdr:cNvSpPr txBox="1"/>
      </xdr:nvSpPr>
      <xdr:spPr>
        <a:xfrm>
          <a:off x="15214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128433</xdr:rowOff>
    </xdr:from>
    <xdr:to>
      <xdr:col>21</xdr:col>
      <xdr:colOff>161925</xdr:colOff>
      <xdr:row>38</xdr:row>
      <xdr:rowOff>20224</xdr:rowOff>
    </xdr:to>
    <xdr:cxnSp macro="">
      <xdr:nvCxnSpPr>
        <xdr:cNvPr id="526" name="直線コネクタ 525"/>
        <xdr:cNvCxnSpPr/>
      </xdr:nvCxnSpPr>
      <xdr:spPr>
        <a:xfrm>
          <a:off x="13703300" y="6472083"/>
          <a:ext cx="889000" cy="6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8" name="テキスト ボックス 527"/>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128433</xdr:rowOff>
    </xdr:from>
    <xdr:to>
      <xdr:col>19</xdr:col>
      <xdr:colOff>644525</xdr:colOff>
      <xdr:row>38</xdr:row>
      <xdr:rowOff>30642</xdr:rowOff>
    </xdr:to>
    <xdr:cxnSp macro="">
      <xdr:nvCxnSpPr>
        <xdr:cNvPr id="529" name="直線コネクタ 528"/>
        <xdr:cNvCxnSpPr/>
      </xdr:nvCxnSpPr>
      <xdr:spPr>
        <a:xfrm flipV="1">
          <a:off x="12814300" y="6472083"/>
          <a:ext cx="889000" cy="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31" name="テキスト ボックス 530"/>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155504</xdr:rowOff>
    </xdr:from>
    <xdr:to>
      <xdr:col>23</xdr:col>
      <xdr:colOff>568325</xdr:colOff>
      <xdr:row>38</xdr:row>
      <xdr:rowOff>85654</xdr:rowOff>
    </xdr:to>
    <xdr:sp macro="" textlink="">
      <xdr:nvSpPr>
        <xdr:cNvPr id="539" name="円/楕円 538"/>
        <xdr:cNvSpPr/>
      </xdr:nvSpPr>
      <xdr:spPr>
        <a:xfrm>
          <a:off x="16268700" y="64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133931</xdr:rowOff>
    </xdr:from>
    <xdr:ext cx="534377" cy="259045"/>
    <xdr:sp macro="" textlink="">
      <xdr:nvSpPr>
        <xdr:cNvPr id="540" name="消防費該当値テキスト"/>
        <xdr:cNvSpPr txBox="1"/>
      </xdr:nvSpPr>
      <xdr:spPr>
        <a:xfrm>
          <a:off x="16370300" y="64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14,421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125133</xdr:rowOff>
    </xdr:from>
    <xdr:to>
      <xdr:col>22</xdr:col>
      <xdr:colOff>415925</xdr:colOff>
      <xdr:row>38</xdr:row>
      <xdr:rowOff>55283</xdr:rowOff>
    </xdr:to>
    <xdr:sp macro="" textlink="">
      <xdr:nvSpPr>
        <xdr:cNvPr id="541" name="円/楕円 540"/>
        <xdr:cNvSpPr/>
      </xdr:nvSpPr>
      <xdr:spPr>
        <a:xfrm>
          <a:off x="15430500" y="64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46410</xdr:rowOff>
    </xdr:from>
    <xdr:ext cx="534377" cy="259045"/>
    <xdr:sp macro="" textlink="">
      <xdr:nvSpPr>
        <xdr:cNvPr id="542" name="テキスト ボックス 541"/>
        <xdr:cNvSpPr txBox="1"/>
      </xdr:nvSpPr>
      <xdr:spPr>
        <a:xfrm>
          <a:off x="15214111" y="656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140874</xdr:rowOff>
    </xdr:from>
    <xdr:to>
      <xdr:col>21</xdr:col>
      <xdr:colOff>212725</xdr:colOff>
      <xdr:row>38</xdr:row>
      <xdr:rowOff>71024</xdr:rowOff>
    </xdr:to>
    <xdr:sp macro="" textlink="">
      <xdr:nvSpPr>
        <xdr:cNvPr id="543" name="円/楕円 542"/>
        <xdr:cNvSpPr/>
      </xdr:nvSpPr>
      <xdr:spPr>
        <a:xfrm>
          <a:off x="14541500" y="648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62151</xdr:rowOff>
    </xdr:from>
    <xdr:ext cx="534377" cy="259045"/>
    <xdr:sp macro="" textlink="">
      <xdr:nvSpPr>
        <xdr:cNvPr id="544" name="テキスト ボックス 543"/>
        <xdr:cNvSpPr txBox="1"/>
      </xdr:nvSpPr>
      <xdr:spPr>
        <a:xfrm>
          <a:off x="14325111" y="657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77633</xdr:rowOff>
    </xdr:from>
    <xdr:to>
      <xdr:col>20</xdr:col>
      <xdr:colOff>9525</xdr:colOff>
      <xdr:row>38</xdr:row>
      <xdr:rowOff>7783</xdr:rowOff>
    </xdr:to>
    <xdr:sp macro="" textlink="">
      <xdr:nvSpPr>
        <xdr:cNvPr id="545" name="円/楕円 544"/>
        <xdr:cNvSpPr/>
      </xdr:nvSpPr>
      <xdr:spPr>
        <a:xfrm>
          <a:off x="13652500" y="642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170360</xdr:rowOff>
    </xdr:from>
    <xdr:ext cx="534377" cy="259045"/>
    <xdr:sp macro="" textlink="">
      <xdr:nvSpPr>
        <xdr:cNvPr id="546" name="テキスト ボックス 545"/>
        <xdr:cNvSpPr txBox="1"/>
      </xdr:nvSpPr>
      <xdr:spPr>
        <a:xfrm>
          <a:off x="13436111" y="651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151292</xdr:rowOff>
    </xdr:from>
    <xdr:to>
      <xdr:col>18</xdr:col>
      <xdr:colOff>492125</xdr:colOff>
      <xdr:row>38</xdr:row>
      <xdr:rowOff>81442</xdr:rowOff>
    </xdr:to>
    <xdr:sp macro="" textlink="">
      <xdr:nvSpPr>
        <xdr:cNvPr id="547" name="円/楕円 546"/>
        <xdr:cNvSpPr/>
      </xdr:nvSpPr>
      <xdr:spPr>
        <a:xfrm>
          <a:off x="12763500" y="649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72569</xdr:rowOff>
    </xdr:from>
    <xdr:ext cx="534377" cy="259045"/>
    <xdr:sp macro="" textlink="">
      <xdr:nvSpPr>
        <xdr:cNvPr id="548" name="テキスト ボックス 547"/>
        <xdr:cNvSpPr txBox="1"/>
      </xdr:nvSpPr>
      <xdr:spPr>
        <a:xfrm>
          <a:off x="12547111" y="65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88324</xdr:rowOff>
    </xdr:from>
    <xdr:to>
      <xdr:col>23</xdr:col>
      <xdr:colOff>517525</xdr:colOff>
      <xdr:row>58</xdr:row>
      <xdr:rowOff>142234</xdr:rowOff>
    </xdr:to>
    <xdr:cxnSp macro="">
      <xdr:nvCxnSpPr>
        <xdr:cNvPr id="579" name="直線コネクタ 578"/>
        <xdr:cNvCxnSpPr/>
      </xdr:nvCxnSpPr>
      <xdr:spPr>
        <a:xfrm flipV="1">
          <a:off x="15481300" y="10032424"/>
          <a:ext cx="838200" cy="5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142234</xdr:rowOff>
    </xdr:from>
    <xdr:to>
      <xdr:col>22</xdr:col>
      <xdr:colOff>365125</xdr:colOff>
      <xdr:row>58</xdr:row>
      <xdr:rowOff>149981</xdr:rowOff>
    </xdr:to>
    <xdr:cxnSp macro="">
      <xdr:nvCxnSpPr>
        <xdr:cNvPr id="582" name="直線コネクタ 581"/>
        <xdr:cNvCxnSpPr/>
      </xdr:nvCxnSpPr>
      <xdr:spPr>
        <a:xfrm flipV="1">
          <a:off x="14592300" y="10086334"/>
          <a:ext cx="889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144494</xdr:rowOff>
    </xdr:from>
    <xdr:to>
      <xdr:col>21</xdr:col>
      <xdr:colOff>161925</xdr:colOff>
      <xdr:row>58</xdr:row>
      <xdr:rowOff>149981</xdr:rowOff>
    </xdr:to>
    <xdr:cxnSp macro="">
      <xdr:nvCxnSpPr>
        <xdr:cNvPr id="585" name="直線コネクタ 584"/>
        <xdr:cNvCxnSpPr/>
      </xdr:nvCxnSpPr>
      <xdr:spPr>
        <a:xfrm>
          <a:off x="13703300" y="10088594"/>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144494</xdr:rowOff>
    </xdr:from>
    <xdr:to>
      <xdr:col>19</xdr:col>
      <xdr:colOff>644525</xdr:colOff>
      <xdr:row>58</xdr:row>
      <xdr:rowOff>145709</xdr:rowOff>
    </xdr:to>
    <xdr:cxnSp macro="">
      <xdr:nvCxnSpPr>
        <xdr:cNvPr id="588" name="直線コネクタ 587"/>
        <xdr:cNvCxnSpPr/>
      </xdr:nvCxnSpPr>
      <xdr:spPr>
        <a:xfrm flipV="1">
          <a:off x="12814300" y="10088594"/>
          <a:ext cx="889000" cy="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37524</xdr:rowOff>
    </xdr:from>
    <xdr:to>
      <xdr:col>23</xdr:col>
      <xdr:colOff>568325</xdr:colOff>
      <xdr:row>58</xdr:row>
      <xdr:rowOff>139124</xdr:rowOff>
    </xdr:to>
    <xdr:sp macro="" textlink="">
      <xdr:nvSpPr>
        <xdr:cNvPr id="598" name="円/楕円 597"/>
        <xdr:cNvSpPr/>
      </xdr:nvSpPr>
      <xdr:spPr>
        <a:xfrm>
          <a:off x="16268700" y="99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123901</xdr:rowOff>
    </xdr:from>
    <xdr:ext cx="534377" cy="259045"/>
    <xdr:sp macro="" textlink="">
      <xdr:nvSpPr>
        <xdr:cNvPr id="599" name="教育費該当値テキスト"/>
        <xdr:cNvSpPr txBox="1"/>
      </xdr:nvSpPr>
      <xdr:spPr>
        <a:xfrm>
          <a:off x="16370300" y="98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27,866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91434</xdr:rowOff>
    </xdr:from>
    <xdr:to>
      <xdr:col>22</xdr:col>
      <xdr:colOff>415925</xdr:colOff>
      <xdr:row>59</xdr:row>
      <xdr:rowOff>21584</xdr:rowOff>
    </xdr:to>
    <xdr:sp macro="" textlink="">
      <xdr:nvSpPr>
        <xdr:cNvPr id="600" name="円/楕円 599"/>
        <xdr:cNvSpPr/>
      </xdr:nvSpPr>
      <xdr:spPr>
        <a:xfrm>
          <a:off x="15430500" y="1003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12711</xdr:rowOff>
    </xdr:from>
    <xdr:ext cx="534377" cy="259045"/>
    <xdr:sp macro="" textlink="">
      <xdr:nvSpPr>
        <xdr:cNvPr id="601" name="テキスト ボックス 600"/>
        <xdr:cNvSpPr txBox="1"/>
      </xdr:nvSpPr>
      <xdr:spPr>
        <a:xfrm>
          <a:off x="15214111" y="1012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99181</xdr:rowOff>
    </xdr:from>
    <xdr:to>
      <xdr:col>21</xdr:col>
      <xdr:colOff>212725</xdr:colOff>
      <xdr:row>59</xdr:row>
      <xdr:rowOff>29331</xdr:rowOff>
    </xdr:to>
    <xdr:sp macro="" textlink="">
      <xdr:nvSpPr>
        <xdr:cNvPr id="602" name="円/楕円 601"/>
        <xdr:cNvSpPr/>
      </xdr:nvSpPr>
      <xdr:spPr>
        <a:xfrm>
          <a:off x="14541500" y="100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20458</xdr:rowOff>
    </xdr:from>
    <xdr:ext cx="534377" cy="259045"/>
    <xdr:sp macro="" textlink="">
      <xdr:nvSpPr>
        <xdr:cNvPr id="603" name="テキスト ボックス 602"/>
        <xdr:cNvSpPr txBox="1"/>
      </xdr:nvSpPr>
      <xdr:spPr>
        <a:xfrm>
          <a:off x="14325111" y="1013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93694</xdr:rowOff>
    </xdr:from>
    <xdr:to>
      <xdr:col>20</xdr:col>
      <xdr:colOff>9525</xdr:colOff>
      <xdr:row>59</xdr:row>
      <xdr:rowOff>23844</xdr:rowOff>
    </xdr:to>
    <xdr:sp macro="" textlink="">
      <xdr:nvSpPr>
        <xdr:cNvPr id="604" name="円/楕円 603"/>
        <xdr:cNvSpPr/>
      </xdr:nvSpPr>
      <xdr:spPr>
        <a:xfrm>
          <a:off x="13652500" y="100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14971</xdr:rowOff>
    </xdr:from>
    <xdr:ext cx="534377" cy="259045"/>
    <xdr:sp macro="" textlink="">
      <xdr:nvSpPr>
        <xdr:cNvPr id="605" name="テキスト ボックス 604"/>
        <xdr:cNvSpPr txBox="1"/>
      </xdr:nvSpPr>
      <xdr:spPr>
        <a:xfrm>
          <a:off x="13436111" y="101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19,266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94909</xdr:rowOff>
    </xdr:from>
    <xdr:to>
      <xdr:col>18</xdr:col>
      <xdr:colOff>492125</xdr:colOff>
      <xdr:row>59</xdr:row>
      <xdr:rowOff>25059</xdr:rowOff>
    </xdr:to>
    <xdr:sp macro="" textlink="">
      <xdr:nvSpPr>
        <xdr:cNvPr id="606" name="円/楕円 605"/>
        <xdr:cNvSpPr/>
      </xdr:nvSpPr>
      <xdr:spPr>
        <a:xfrm>
          <a:off x="12763500" y="1003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16186</xdr:rowOff>
    </xdr:from>
    <xdr:ext cx="534377" cy="259045"/>
    <xdr:sp macro="" textlink="">
      <xdr:nvSpPr>
        <xdr:cNvPr id="607" name="テキスト ボックス 606"/>
        <xdr:cNvSpPr txBox="1"/>
      </xdr:nvSpPr>
      <xdr:spPr>
        <a:xfrm>
          <a:off x="12547111" y="1013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19,080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134045</xdr:rowOff>
    </xdr:from>
    <xdr:to>
      <xdr:col>23</xdr:col>
      <xdr:colOff>517525</xdr:colOff>
      <xdr:row>78</xdr:row>
      <xdr:rowOff>138136</xdr:rowOff>
    </xdr:to>
    <xdr:cxnSp macro="">
      <xdr:nvCxnSpPr>
        <xdr:cNvPr id="634" name="直線コネクタ 633"/>
        <xdr:cNvCxnSpPr/>
      </xdr:nvCxnSpPr>
      <xdr:spPr>
        <a:xfrm>
          <a:off x="15481300" y="13507145"/>
          <a:ext cx="838200" cy="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134045</xdr:rowOff>
    </xdr:from>
    <xdr:to>
      <xdr:col>22</xdr:col>
      <xdr:colOff>365125</xdr:colOff>
      <xdr:row>78</xdr:row>
      <xdr:rowOff>134429</xdr:rowOff>
    </xdr:to>
    <xdr:cxnSp macro="">
      <xdr:nvCxnSpPr>
        <xdr:cNvPr id="637" name="直線コネクタ 636"/>
        <xdr:cNvCxnSpPr/>
      </xdr:nvCxnSpPr>
      <xdr:spPr>
        <a:xfrm flipV="1">
          <a:off x="14592300" y="13507145"/>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134429</xdr:rowOff>
    </xdr:from>
    <xdr:to>
      <xdr:col>21</xdr:col>
      <xdr:colOff>161925</xdr:colOff>
      <xdr:row>78</xdr:row>
      <xdr:rowOff>138694</xdr:rowOff>
    </xdr:to>
    <xdr:cxnSp macro="">
      <xdr:nvCxnSpPr>
        <xdr:cNvPr id="640" name="直線コネクタ 639"/>
        <xdr:cNvCxnSpPr/>
      </xdr:nvCxnSpPr>
      <xdr:spPr>
        <a:xfrm flipV="1">
          <a:off x="13703300" y="13507529"/>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138694</xdr:rowOff>
    </xdr:from>
    <xdr:to>
      <xdr:col>19</xdr:col>
      <xdr:colOff>644525</xdr:colOff>
      <xdr:row>78</xdr:row>
      <xdr:rowOff>139078</xdr:rowOff>
    </xdr:to>
    <xdr:cxnSp macro="">
      <xdr:nvCxnSpPr>
        <xdr:cNvPr id="643" name="直線コネクタ 642"/>
        <xdr:cNvCxnSpPr/>
      </xdr:nvCxnSpPr>
      <xdr:spPr>
        <a:xfrm flipV="1">
          <a:off x="12814300" y="13511794"/>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87336</xdr:rowOff>
    </xdr:from>
    <xdr:to>
      <xdr:col>23</xdr:col>
      <xdr:colOff>568325</xdr:colOff>
      <xdr:row>79</xdr:row>
      <xdr:rowOff>17486</xdr:rowOff>
    </xdr:to>
    <xdr:sp macro="" textlink="">
      <xdr:nvSpPr>
        <xdr:cNvPr id="653" name="円/楕円 652"/>
        <xdr:cNvSpPr/>
      </xdr:nvSpPr>
      <xdr:spPr>
        <a:xfrm>
          <a:off x="16268700" y="1346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44618</xdr:rowOff>
    </xdr:from>
    <xdr:ext cx="378565" cy="259045"/>
    <xdr:sp macro="" textlink="">
      <xdr:nvSpPr>
        <xdr:cNvPr id="654" name="災害復旧費該当値テキスト"/>
        <xdr:cNvSpPr txBox="1"/>
      </xdr:nvSpPr>
      <xdr:spPr>
        <a:xfrm>
          <a:off x="16370300" y="13417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83245</xdr:rowOff>
    </xdr:from>
    <xdr:to>
      <xdr:col>22</xdr:col>
      <xdr:colOff>415925</xdr:colOff>
      <xdr:row>79</xdr:row>
      <xdr:rowOff>13395</xdr:rowOff>
    </xdr:to>
    <xdr:sp macro="" textlink="">
      <xdr:nvSpPr>
        <xdr:cNvPr id="655" name="円/楕円 654"/>
        <xdr:cNvSpPr/>
      </xdr:nvSpPr>
      <xdr:spPr>
        <a:xfrm>
          <a:off x="15430500" y="1345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4522</xdr:rowOff>
    </xdr:from>
    <xdr:ext cx="469744" cy="259045"/>
    <xdr:sp macro="" textlink="">
      <xdr:nvSpPr>
        <xdr:cNvPr id="656" name="テキスト ボックス 655"/>
        <xdr:cNvSpPr txBox="1"/>
      </xdr:nvSpPr>
      <xdr:spPr>
        <a:xfrm>
          <a:off x="15246427"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83629</xdr:rowOff>
    </xdr:from>
    <xdr:to>
      <xdr:col>21</xdr:col>
      <xdr:colOff>212725</xdr:colOff>
      <xdr:row>79</xdr:row>
      <xdr:rowOff>13779</xdr:rowOff>
    </xdr:to>
    <xdr:sp macro="" textlink="">
      <xdr:nvSpPr>
        <xdr:cNvPr id="657" name="円/楕円 656"/>
        <xdr:cNvSpPr/>
      </xdr:nvSpPr>
      <xdr:spPr>
        <a:xfrm>
          <a:off x="14541500" y="134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4906</xdr:rowOff>
    </xdr:from>
    <xdr:ext cx="469744" cy="259045"/>
    <xdr:sp macro="" textlink="">
      <xdr:nvSpPr>
        <xdr:cNvPr id="658" name="テキスト ボックス 657"/>
        <xdr:cNvSpPr txBox="1"/>
      </xdr:nvSpPr>
      <xdr:spPr>
        <a:xfrm>
          <a:off x="14357427" y="135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87894</xdr:rowOff>
    </xdr:from>
    <xdr:to>
      <xdr:col>20</xdr:col>
      <xdr:colOff>9525</xdr:colOff>
      <xdr:row>79</xdr:row>
      <xdr:rowOff>18044</xdr:rowOff>
    </xdr:to>
    <xdr:sp macro="" textlink="">
      <xdr:nvSpPr>
        <xdr:cNvPr id="659" name="円/楕円 658"/>
        <xdr:cNvSpPr/>
      </xdr:nvSpPr>
      <xdr:spPr>
        <a:xfrm>
          <a:off x="13652500" y="1346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9171</xdr:rowOff>
    </xdr:from>
    <xdr:ext cx="378565" cy="259045"/>
    <xdr:sp macro="" textlink="">
      <xdr:nvSpPr>
        <xdr:cNvPr id="660" name="テキスト ボックス 659"/>
        <xdr:cNvSpPr txBox="1"/>
      </xdr:nvSpPr>
      <xdr:spPr>
        <a:xfrm>
          <a:off x="13514017" y="13553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88278</xdr:rowOff>
    </xdr:from>
    <xdr:to>
      <xdr:col>18</xdr:col>
      <xdr:colOff>492125</xdr:colOff>
      <xdr:row>79</xdr:row>
      <xdr:rowOff>18428</xdr:rowOff>
    </xdr:to>
    <xdr:sp macro="" textlink="">
      <xdr:nvSpPr>
        <xdr:cNvPr id="661" name="円/楕円 660"/>
        <xdr:cNvSpPr/>
      </xdr:nvSpPr>
      <xdr:spPr>
        <a:xfrm>
          <a:off x="12763500" y="1346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9555</xdr:rowOff>
    </xdr:from>
    <xdr:ext cx="378565" cy="259045"/>
    <xdr:sp macro="" textlink="">
      <xdr:nvSpPr>
        <xdr:cNvPr id="662" name="テキスト ボックス 661"/>
        <xdr:cNvSpPr txBox="1"/>
      </xdr:nvSpPr>
      <xdr:spPr>
        <a:xfrm>
          <a:off x="12625017" y="13554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14024</xdr:rowOff>
    </xdr:from>
    <xdr:to>
      <xdr:col>23</xdr:col>
      <xdr:colOff>517525</xdr:colOff>
      <xdr:row>98</xdr:row>
      <xdr:rowOff>18962</xdr:rowOff>
    </xdr:to>
    <xdr:cxnSp macro="">
      <xdr:nvCxnSpPr>
        <xdr:cNvPr id="691" name="直線コネクタ 690"/>
        <xdr:cNvCxnSpPr/>
      </xdr:nvCxnSpPr>
      <xdr:spPr>
        <a:xfrm>
          <a:off x="15481300" y="16816124"/>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13745</xdr:rowOff>
    </xdr:from>
    <xdr:to>
      <xdr:col>22</xdr:col>
      <xdr:colOff>365125</xdr:colOff>
      <xdr:row>98</xdr:row>
      <xdr:rowOff>14024</xdr:rowOff>
    </xdr:to>
    <xdr:cxnSp macro="">
      <xdr:nvCxnSpPr>
        <xdr:cNvPr id="694" name="直線コネクタ 693"/>
        <xdr:cNvCxnSpPr/>
      </xdr:nvCxnSpPr>
      <xdr:spPr>
        <a:xfrm>
          <a:off x="14592300" y="16815845"/>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13745</xdr:rowOff>
    </xdr:from>
    <xdr:to>
      <xdr:col>21</xdr:col>
      <xdr:colOff>161925</xdr:colOff>
      <xdr:row>98</xdr:row>
      <xdr:rowOff>17788</xdr:rowOff>
    </xdr:to>
    <xdr:cxnSp macro="">
      <xdr:nvCxnSpPr>
        <xdr:cNvPr id="697" name="直線コネクタ 696"/>
        <xdr:cNvCxnSpPr/>
      </xdr:nvCxnSpPr>
      <xdr:spPr>
        <a:xfrm flipV="1">
          <a:off x="13703300" y="16815845"/>
          <a:ext cx="889000" cy="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17788</xdr:rowOff>
    </xdr:from>
    <xdr:to>
      <xdr:col>19</xdr:col>
      <xdr:colOff>644525</xdr:colOff>
      <xdr:row>98</xdr:row>
      <xdr:rowOff>39036</xdr:rowOff>
    </xdr:to>
    <xdr:cxnSp macro="">
      <xdr:nvCxnSpPr>
        <xdr:cNvPr id="700" name="直線コネクタ 699"/>
        <xdr:cNvCxnSpPr/>
      </xdr:nvCxnSpPr>
      <xdr:spPr>
        <a:xfrm flipV="1">
          <a:off x="12814300" y="16819888"/>
          <a:ext cx="889000" cy="2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22074</xdr:rowOff>
    </xdr:from>
    <xdr:ext cx="534377" cy="259045"/>
    <xdr:sp macro="" textlink="">
      <xdr:nvSpPr>
        <xdr:cNvPr id="702" name="テキスト ボックス 701"/>
        <xdr:cNvSpPr txBox="1"/>
      </xdr:nvSpPr>
      <xdr:spPr>
        <a:xfrm>
          <a:off x="13436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17670</xdr:rowOff>
    </xdr:from>
    <xdr:ext cx="534377" cy="259045"/>
    <xdr:sp macro="" textlink="">
      <xdr:nvSpPr>
        <xdr:cNvPr id="704" name="テキスト ボックス 703"/>
        <xdr:cNvSpPr txBox="1"/>
      </xdr:nvSpPr>
      <xdr:spPr>
        <a:xfrm>
          <a:off x="12547111" y="164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139612</xdr:rowOff>
    </xdr:from>
    <xdr:to>
      <xdr:col>23</xdr:col>
      <xdr:colOff>568325</xdr:colOff>
      <xdr:row>98</xdr:row>
      <xdr:rowOff>69762</xdr:rowOff>
    </xdr:to>
    <xdr:sp macro="" textlink="">
      <xdr:nvSpPr>
        <xdr:cNvPr id="710" name="円/楕円 709"/>
        <xdr:cNvSpPr/>
      </xdr:nvSpPr>
      <xdr:spPr>
        <a:xfrm>
          <a:off x="16268700" y="167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54539</xdr:rowOff>
    </xdr:from>
    <xdr:ext cx="534377" cy="259045"/>
    <xdr:sp macro="" textlink="">
      <xdr:nvSpPr>
        <xdr:cNvPr id="711" name="公債費該当値テキスト"/>
        <xdr:cNvSpPr txBox="1"/>
      </xdr:nvSpPr>
      <xdr:spPr>
        <a:xfrm>
          <a:off x="16370300" y="1668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51,690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134674</xdr:rowOff>
    </xdr:from>
    <xdr:to>
      <xdr:col>22</xdr:col>
      <xdr:colOff>415925</xdr:colOff>
      <xdr:row>98</xdr:row>
      <xdr:rowOff>64824</xdr:rowOff>
    </xdr:to>
    <xdr:sp macro="" textlink="">
      <xdr:nvSpPr>
        <xdr:cNvPr id="712" name="円/楕円 711"/>
        <xdr:cNvSpPr/>
      </xdr:nvSpPr>
      <xdr:spPr>
        <a:xfrm>
          <a:off x="15430500" y="1676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55951</xdr:rowOff>
    </xdr:from>
    <xdr:ext cx="534377" cy="259045"/>
    <xdr:sp macro="" textlink="">
      <xdr:nvSpPr>
        <xdr:cNvPr id="713" name="テキスト ボックス 712"/>
        <xdr:cNvSpPr txBox="1"/>
      </xdr:nvSpPr>
      <xdr:spPr>
        <a:xfrm>
          <a:off x="15214111" y="1685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134395</xdr:rowOff>
    </xdr:from>
    <xdr:to>
      <xdr:col>21</xdr:col>
      <xdr:colOff>212725</xdr:colOff>
      <xdr:row>98</xdr:row>
      <xdr:rowOff>64545</xdr:rowOff>
    </xdr:to>
    <xdr:sp macro="" textlink="">
      <xdr:nvSpPr>
        <xdr:cNvPr id="714" name="円/楕円 713"/>
        <xdr:cNvSpPr/>
      </xdr:nvSpPr>
      <xdr:spPr>
        <a:xfrm>
          <a:off x="14541500" y="1676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55672</xdr:rowOff>
    </xdr:from>
    <xdr:ext cx="534377" cy="259045"/>
    <xdr:sp macro="" textlink="">
      <xdr:nvSpPr>
        <xdr:cNvPr id="715" name="テキスト ボックス 714"/>
        <xdr:cNvSpPr txBox="1"/>
      </xdr:nvSpPr>
      <xdr:spPr>
        <a:xfrm>
          <a:off x="14325111" y="168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53,059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138438</xdr:rowOff>
    </xdr:from>
    <xdr:to>
      <xdr:col>20</xdr:col>
      <xdr:colOff>9525</xdr:colOff>
      <xdr:row>98</xdr:row>
      <xdr:rowOff>68588</xdr:rowOff>
    </xdr:to>
    <xdr:sp macro="" textlink="">
      <xdr:nvSpPr>
        <xdr:cNvPr id="716" name="円/楕円 715"/>
        <xdr:cNvSpPr/>
      </xdr:nvSpPr>
      <xdr:spPr>
        <a:xfrm>
          <a:off x="13652500" y="1676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59715</xdr:rowOff>
    </xdr:from>
    <xdr:ext cx="534377" cy="259045"/>
    <xdr:sp macro="" textlink="">
      <xdr:nvSpPr>
        <xdr:cNvPr id="717" name="テキスト ボックス 716"/>
        <xdr:cNvSpPr txBox="1"/>
      </xdr:nvSpPr>
      <xdr:spPr>
        <a:xfrm>
          <a:off x="13436111" y="168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51,998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159686</xdr:rowOff>
    </xdr:from>
    <xdr:to>
      <xdr:col>18</xdr:col>
      <xdr:colOff>492125</xdr:colOff>
      <xdr:row>98</xdr:row>
      <xdr:rowOff>89836</xdr:rowOff>
    </xdr:to>
    <xdr:sp macro="" textlink="">
      <xdr:nvSpPr>
        <xdr:cNvPr id="718" name="円/楕円 717"/>
        <xdr:cNvSpPr/>
      </xdr:nvSpPr>
      <xdr:spPr>
        <a:xfrm>
          <a:off x="12763500" y="167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80963</xdr:rowOff>
    </xdr:from>
    <xdr:ext cx="534377" cy="259045"/>
    <xdr:sp macro="" textlink="">
      <xdr:nvSpPr>
        <xdr:cNvPr id="719" name="テキスト ボックス 718"/>
        <xdr:cNvSpPr txBox="1"/>
      </xdr:nvSpPr>
      <xdr:spPr>
        <a:xfrm>
          <a:off x="12547111" y="1688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baseline="0">
              <a:solidFill>
                <a:schemeClr val="dk1"/>
              </a:solidFill>
              <a:effectLst/>
              <a:latin typeface="+mn-lt"/>
              <a:ea typeface="+mn-ea"/>
              <a:cs typeface="+mn-cs"/>
            </a:rPr>
            <a:t>住民一人あたりのコストは、全ての項目において、類似団体平均値を下回っている。</a:t>
          </a:r>
          <a:endParaRPr kumimoji="1" lang="en-US" altLang="ja-JP" sz="1300" baseline="0">
            <a:solidFill>
              <a:schemeClr val="dk1"/>
            </a:solidFill>
            <a:effectLst/>
            <a:latin typeface="+mn-lt"/>
            <a:ea typeface="+mn-ea"/>
            <a:cs typeface="+mn-cs"/>
          </a:endParaRPr>
        </a:p>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また、全国平均値を上回る</a:t>
          </a:r>
          <a:r>
            <a:rPr kumimoji="1" lang="ja-JP" altLang="en-US" sz="1300" baseline="0">
              <a:solidFill>
                <a:schemeClr val="dk1"/>
              </a:solidFill>
              <a:effectLst/>
              <a:latin typeface="+mn-lt"/>
              <a:ea typeface="+mn-ea"/>
              <a:cs typeface="+mn-cs"/>
            </a:rPr>
            <a:t>公債費については、</a:t>
          </a:r>
          <a:r>
            <a:rPr kumimoji="1" lang="ja-JP" altLang="ja-JP" sz="1300" baseline="0">
              <a:solidFill>
                <a:schemeClr val="dk1"/>
              </a:solidFill>
              <a:effectLst/>
              <a:latin typeface="+mn-lt"/>
              <a:ea typeface="+mn-ea"/>
              <a:cs typeface="+mn-cs"/>
            </a:rPr>
            <a:t>平成</a:t>
          </a:r>
          <a:r>
            <a:rPr kumimoji="1" lang="en-US" altLang="ja-JP" sz="1300" baseline="0">
              <a:solidFill>
                <a:schemeClr val="dk1"/>
              </a:solidFill>
              <a:effectLst/>
              <a:latin typeface="+mn-lt"/>
              <a:ea typeface="+mn-ea"/>
              <a:cs typeface="+mn-cs"/>
            </a:rPr>
            <a:t>22年度に借り入れ、</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年度より償還を始めた「第三セ</a:t>
          </a:r>
          <a:r>
            <a:rPr kumimoji="1" lang="ja-JP" altLang="en-US" sz="1300">
              <a:solidFill>
                <a:schemeClr val="dk1"/>
              </a:solidFill>
              <a:effectLst/>
              <a:latin typeface="+mn-lt"/>
              <a:ea typeface="+mn-ea"/>
              <a:cs typeface="+mn-cs"/>
            </a:rPr>
            <a:t>ク</a:t>
          </a:r>
          <a:r>
            <a:rPr kumimoji="1" lang="ja-JP" altLang="ja-JP" sz="1300">
              <a:solidFill>
                <a:schemeClr val="dk1"/>
              </a:solidFill>
              <a:effectLst/>
              <a:latin typeface="+mn-lt"/>
              <a:ea typeface="+mn-ea"/>
              <a:cs typeface="+mn-cs"/>
            </a:rPr>
            <a:t>ター等改革推進債」の公債費が数値を引き上げている。</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公債費については、ごみ処理広域化に伴う施設整備が本格化することに伴う借入の増加が見込まれるため、完成予定の平成</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年度までは、他の普通建設事業の抑制に努め、公債費の上昇を極力抑える必要がある。</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毎年度、財政調整基金の取り崩しを調整しながら実質収支額の黒字を保っているが、平成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年度には、財政調整基金の残高が１億円を下回ってしまった。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年度以降は、「ふるさと納税」による寄付額が増加したことにより、２億円から３億円の数値を維持している。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今後も二町谷埋立地の売却、旧三崎中学校跡地の利活用等、土地の売却や企業誘致に注力し、歳入増加に努める。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病院会計においては、平成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年度まで大きな赤字が生じており、それを解消するために、平成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年度に「三浦市立病院改革プラン」を策定し、平成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年度まで一般会計より基準外繰出（補助金）を支出していた。平成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年度からは、基準外繰出（補助金）は、ゼロとなり、病院の財政は健全化が図られた。近年は、黒字経営が続いている。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ついては約３億円の黒字となってはいるものの、国民健康保険事業会計と公共下水道事業会計へ基準外繰出を行っており、財政を大きく圧迫している上に、今後も医療費の伸びや介護保険給付費の伸びが見込まれるため、各特別会計において保険税（料）の見直しを見据えながらの財政運営とな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16525533</v>
      </c>
      <c r="BO4" s="379"/>
      <c r="BP4" s="379"/>
      <c r="BQ4" s="379"/>
      <c r="BR4" s="379"/>
      <c r="BS4" s="379"/>
      <c r="BT4" s="379"/>
      <c r="BU4" s="380"/>
      <c r="BV4" s="378">
        <v>15998925</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4</v>
      </c>
      <c r="CU4" s="385"/>
      <c r="CV4" s="385"/>
      <c r="CW4" s="385"/>
      <c r="CX4" s="385"/>
      <c r="CY4" s="385"/>
      <c r="CZ4" s="385"/>
      <c r="DA4" s="386"/>
      <c r="DB4" s="384">
        <v>0.8</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16109739</v>
      </c>
      <c r="BO5" s="416"/>
      <c r="BP5" s="416"/>
      <c r="BQ5" s="416"/>
      <c r="BR5" s="416"/>
      <c r="BS5" s="416"/>
      <c r="BT5" s="416"/>
      <c r="BU5" s="417"/>
      <c r="BV5" s="415">
        <v>15829326</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101.3</v>
      </c>
      <c r="CU5" s="413"/>
      <c r="CV5" s="413"/>
      <c r="CW5" s="413"/>
      <c r="CX5" s="413"/>
      <c r="CY5" s="413"/>
      <c r="CZ5" s="413"/>
      <c r="DA5" s="414"/>
      <c r="DB5" s="412">
        <v>104.7</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415794</v>
      </c>
      <c r="BO6" s="416"/>
      <c r="BP6" s="416"/>
      <c r="BQ6" s="416"/>
      <c r="BR6" s="416"/>
      <c r="BS6" s="416"/>
      <c r="BT6" s="416"/>
      <c r="BU6" s="417"/>
      <c r="BV6" s="415">
        <v>169599</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111</v>
      </c>
      <c r="CU6" s="453"/>
      <c r="CV6" s="453"/>
      <c r="CW6" s="453"/>
      <c r="CX6" s="453"/>
      <c r="CY6" s="453"/>
      <c r="CZ6" s="453"/>
      <c r="DA6" s="454"/>
      <c r="DB6" s="452">
        <v>115.6</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19895</v>
      </c>
      <c r="BO7" s="416"/>
      <c r="BP7" s="416"/>
      <c r="BQ7" s="416"/>
      <c r="BR7" s="416"/>
      <c r="BS7" s="416"/>
      <c r="BT7" s="416"/>
      <c r="BU7" s="417"/>
      <c r="BV7" s="415">
        <v>95247</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10012730</v>
      </c>
      <c r="CU7" s="416"/>
      <c r="CV7" s="416"/>
      <c r="CW7" s="416"/>
      <c r="CX7" s="416"/>
      <c r="CY7" s="416"/>
      <c r="CZ7" s="416"/>
      <c r="DA7" s="417"/>
      <c r="DB7" s="415">
        <v>9901766</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77</v>
      </c>
      <c r="AV8" s="448"/>
      <c r="AW8" s="448"/>
      <c r="AX8" s="448"/>
      <c r="AY8" s="449" t="s">
        <v>92</v>
      </c>
      <c r="AZ8" s="450"/>
      <c r="BA8" s="450"/>
      <c r="BB8" s="450"/>
      <c r="BC8" s="450"/>
      <c r="BD8" s="450"/>
      <c r="BE8" s="450"/>
      <c r="BF8" s="450"/>
      <c r="BG8" s="450"/>
      <c r="BH8" s="450"/>
      <c r="BI8" s="450"/>
      <c r="BJ8" s="450"/>
      <c r="BK8" s="450"/>
      <c r="BL8" s="450"/>
      <c r="BM8" s="451"/>
      <c r="BN8" s="415">
        <v>395899</v>
      </c>
      <c r="BO8" s="416"/>
      <c r="BP8" s="416"/>
      <c r="BQ8" s="416"/>
      <c r="BR8" s="416"/>
      <c r="BS8" s="416"/>
      <c r="BT8" s="416"/>
      <c r="BU8" s="417"/>
      <c r="BV8" s="415">
        <v>74352</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0.65</v>
      </c>
      <c r="CU8" s="456"/>
      <c r="CV8" s="456"/>
      <c r="CW8" s="456"/>
      <c r="CX8" s="456"/>
      <c r="CY8" s="456"/>
      <c r="CZ8" s="456"/>
      <c r="DA8" s="457"/>
      <c r="DB8" s="455">
        <v>0.66</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45289</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321547</v>
      </c>
      <c r="BO9" s="416"/>
      <c r="BP9" s="416"/>
      <c r="BQ9" s="416"/>
      <c r="BR9" s="416"/>
      <c r="BS9" s="416"/>
      <c r="BT9" s="416"/>
      <c r="BU9" s="417"/>
      <c r="BV9" s="415">
        <v>-15610</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19.3</v>
      </c>
      <c r="CU9" s="413"/>
      <c r="CV9" s="413"/>
      <c r="CW9" s="413"/>
      <c r="CX9" s="413"/>
      <c r="CY9" s="413"/>
      <c r="CZ9" s="413"/>
      <c r="DA9" s="414"/>
      <c r="DB9" s="412">
        <v>20.9</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48352</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72062</v>
      </c>
      <c r="BO10" s="416"/>
      <c r="BP10" s="416"/>
      <c r="BQ10" s="416"/>
      <c r="BR10" s="416"/>
      <c r="BS10" s="416"/>
      <c r="BT10" s="416"/>
      <c r="BU10" s="417"/>
      <c r="BV10" s="415">
        <v>87044</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45911</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200150</v>
      </c>
      <c r="BO12" s="416"/>
      <c r="BP12" s="416"/>
      <c r="BQ12" s="416"/>
      <c r="BR12" s="416"/>
      <c r="BS12" s="416"/>
      <c r="BT12" s="416"/>
      <c r="BU12" s="417"/>
      <c r="BV12" s="415">
        <v>100170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45643</v>
      </c>
      <c r="S13" s="497"/>
      <c r="T13" s="497"/>
      <c r="U13" s="497"/>
      <c r="V13" s="498"/>
      <c r="W13" s="431" t="s">
        <v>120</v>
      </c>
      <c r="X13" s="432"/>
      <c r="Y13" s="432"/>
      <c r="Z13" s="432"/>
      <c r="AA13" s="432"/>
      <c r="AB13" s="422"/>
      <c r="AC13" s="466">
        <v>2604</v>
      </c>
      <c r="AD13" s="467"/>
      <c r="AE13" s="467"/>
      <c r="AF13" s="467"/>
      <c r="AG13" s="506"/>
      <c r="AH13" s="466">
        <v>2954</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193459</v>
      </c>
      <c r="BO13" s="416"/>
      <c r="BP13" s="416"/>
      <c r="BQ13" s="416"/>
      <c r="BR13" s="416"/>
      <c r="BS13" s="416"/>
      <c r="BT13" s="416"/>
      <c r="BU13" s="417"/>
      <c r="BV13" s="415">
        <v>-28736</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19</v>
      </c>
      <c r="CU13" s="413"/>
      <c r="CV13" s="413"/>
      <c r="CW13" s="413"/>
      <c r="CX13" s="413"/>
      <c r="CY13" s="413"/>
      <c r="CZ13" s="413"/>
      <c r="DA13" s="414"/>
      <c r="DB13" s="412">
        <v>19.2</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46520</v>
      </c>
      <c r="S14" s="497"/>
      <c r="T14" s="497"/>
      <c r="U14" s="497"/>
      <c r="V14" s="498"/>
      <c r="W14" s="405"/>
      <c r="X14" s="406"/>
      <c r="Y14" s="406"/>
      <c r="Z14" s="406"/>
      <c r="AA14" s="406"/>
      <c r="AB14" s="395"/>
      <c r="AC14" s="499">
        <v>11.7</v>
      </c>
      <c r="AD14" s="500"/>
      <c r="AE14" s="500"/>
      <c r="AF14" s="500"/>
      <c r="AG14" s="501"/>
      <c r="AH14" s="499">
        <v>11.7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184.3</v>
      </c>
      <c r="CU14" s="511"/>
      <c r="CV14" s="511"/>
      <c r="CW14" s="511"/>
      <c r="CX14" s="511"/>
      <c r="CY14" s="511"/>
      <c r="CZ14" s="511"/>
      <c r="DA14" s="512"/>
      <c r="DB14" s="510">
        <v>190.6</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46297</v>
      </c>
      <c r="S15" s="497"/>
      <c r="T15" s="497"/>
      <c r="U15" s="497"/>
      <c r="V15" s="498"/>
      <c r="W15" s="431" t="s">
        <v>127</v>
      </c>
      <c r="X15" s="432"/>
      <c r="Y15" s="432"/>
      <c r="Z15" s="432"/>
      <c r="AA15" s="432"/>
      <c r="AB15" s="422"/>
      <c r="AC15" s="466">
        <v>3763</v>
      </c>
      <c r="AD15" s="467"/>
      <c r="AE15" s="467"/>
      <c r="AF15" s="467"/>
      <c r="AG15" s="506"/>
      <c r="AH15" s="466">
        <v>4777</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5022258</v>
      </c>
      <c r="BO15" s="379"/>
      <c r="BP15" s="379"/>
      <c r="BQ15" s="379"/>
      <c r="BR15" s="379"/>
      <c r="BS15" s="379"/>
      <c r="BT15" s="379"/>
      <c r="BU15" s="380"/>
      <c r="BV15" s="378">
        <v>4940575</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16.899999999999999</v>
      </c>
      <c r="AD16" s="500"/>
      <c r="AE16" s="500"/>
      <c r="AF16" s="500"/>
      <c r="AG16" s="501"/>
      <c r="AH16" s="499">
        <v>19</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7794623</v>
      </c>
      <c r="BO16" s="416"/>
      <c r="BP16" s="416"/>
      <c r="BQ16" s="416"/>
      <c r="BR16" s="416"/>
      <c r="BS16" s="416"/>
      <c r="BT16" s="416"/>
      <c r="BU16" s="417"/>
      <c r="BV16" s="415">
        <v>7526809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15879</v>
      </c>
      <c r="AD17" s="467"/>
      <c r="AE17" s="467"/>
      <c r="AF17" s="467"/>
      <c r="AG17" s="506"/>
      <c r="AH17" s="466">
        <v>16935</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6349415</v>
      </c>
      <c r="BO17" s="416"/>
      <c r="BP17" s="416"/>
      <c r="BQ17" s="416"/>
      <c r="BR17" s="416"/>
      <c r="BS17" s="416"/>
      <c r="BT17" s="416"/>
      <c r="BU17" s="417"/>
      <c r="BV17" s="415">
        <v>6373197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32.049999999999997</v>
      </c>
      <c r="M18" s="528"/>
      <c r="N18" s="528"/>
      <c r="O18" s="528"/>
      <c r="P18" s="528"/>
      <c r="Q18" s="528"/>
      <c r="R18" s="529"/>
      <c r="S18" s="529"/>
      <c r="T18" s="529"/>
      <c r="U18" s="529"/>
      <c r="V18" s="530"/>
      <c r="W18" s="433"/>
      <c r="X18" s="434"/>
      <c r="Y18" s="434"/>
      <c r="Z18" s="434"/>
      <c r="AA18" s="434"/>
      <c r="AB18" s="425"/>
      <c r="AC18" s="531">
        <v>71.400000000000006</v>
      </c>
      <c r="AD18" s="532"/>
      <c r="AE18" s="532"/>
      <c r="AF18" s="532"/>
      <c r="AG18" s="533"/>
      <c r="AH18" s="531">
        <v>67.2</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10292297</v>
      </c>
      <c r="BO18" s="416"/>
      <c r="BP18" s="416"/>
      <c r="BQ18" s="416"/>
      <c r="BR18" s="416"/>
      <c r="BS18" s="416"/>
      <c r="BT18" s="416"/>
      <c r="BU18" s="417"/>
      <c r="BV18" s="415">
        <v>10447230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1413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12176453</v>
      </c>
      <c r="BO19" s="416"/>
      <c r="BP19" s="416"/>
      <c r="BQ19" s="416"/>
      <c r="BR19" s="416"/>
      <c r="BS19" s="416"/>
      <c r="BT19" s="416"/>
      <c r="BU19" s="417"/>
      <c r="BV19" s="415">
        <v>11773896</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17567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25889054</v>
      </c>
      <c r="BO23" s="416"/>
      <c r="BP23" s="416"/>
      <c r="BQ23" s="416"/>
      <c r="BR23" s="416"/>
      <c r="BS23" s="416"/>
      <c r="BT23" s="416"/>
      <c r="BU23" s="417"/>
      <c r="BV23" s="415">
        <v>26491891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8900</v>
      </c>
      <c r="R24" s="467"/>
      <c r="S24" s="467"/>
      <c r="T24" s="467"/>
      <c r="U24" s="467"/>
      <c r="V24" s="506"/>
      <c r="W24" s="561"/>
      <c r="X24" s="549"/>
      <c r="Y24" s="550"/>
      <c r="Z24" s="465" t="s">
        <v>151</v>
      </c>
      <c r="AA24" s="445"/>
      <c r="AB24" s="445"/>
      <c r="AC24" s="445"/>
      <c r="AD24" s="445"/>
      <c r="AE24" s="445"/>
      <c r="AF24" s="445"/>
      <c r="AG24" s="446"/>
      <c r="AH24" s="466">
        <v>354</v>
      </c>
      <c r="AI24" s="467"/>
      <c r="AJ24" s="467"/>
      <c r="AK24" s="467"/>
      <c r="AL24" s="506"/>
      <c r="AM24" s="466">
        <v>1106604</v>
      </c>
      <c r="AN24" s="467"/>
      <c r="AO24" s="467"/>
      <c r="AP24" s="467"/>
      <c r="AQ24" s="467"/>
      <c r="AR24" s="506"/>
      <c r="AS24" s="466">
        <v>3126</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12872723</v>
      </c>
      <c r="BO24" s="416"/>
      <c r="BP24" s="416"/>
      <c r="BQ24" s="416"/>
      <c r="BR24" s="416"/>
      <c r="BS24" s="416"/>
      <c r="BT24" s="416"/>
      <c r="BU24" s="417"/>
      <c r="BV24" s="415">
        <v>12619908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7390</v>
      </c>
      <c r="R25" s="467"/>
      <c r="S25" s="467"/>
      <c r="T25" s="467"/>
      <c r="U25" s="467"/>
      <c r="V25" s="506"/>
      <c r="W25" s="561"/>
      <c r="X25" s="549"/>
      <c r="Y25" s="550"/>
      <c r="Z25" s="465" t="s">
        <v>154</v>
      </c>
      <c r="AA25" s="445"/>
      <c r="AB25" s="445"/>
      <c r="AC25" s="445"/>
      <c r="AD25" s="445"/>
      <c r="AE25" s="445"/>
      <c r="AF25" s="445"/>
      <c r="AG25" s="446"/>
      <c r="AH25" s="466">
        <v>72</v>
      </c>
      <c r="AI25" s="467"/>
      <c r="AJ25" s="467"/>
      <c r="AK25" s="467"/>
      <c r="AL25" s="506"/>
      <c r="AM25" s="466">
        <v>218880</v>
      </c>
      <c r="AN25" s="467"/>
      <c r="AO25" s="467"/>
      <c r="AP25" s="467"/>
      <c r="AQ25" s="467"/>
      <c r="AR25" s="506"/>
      <c r="AS25" s="466">
        <v>3040</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7705841</v>
      </c>
      <c r="BO25" s="379"/>
      <c r="BP25" s="379"/>
      <c r="BQ25" s="379"/>
      <c r="BR25" s="379"/>
      <c r="BS25" s="379"/>
      <c r="BT25" s="379"/>
      <c r="BU25" s="380"/>
      <c r="BV25" s="378">
        <v>7433010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6620</v>
      </c>
      <c r="R26" s="467"/>
      <c r="S26" s="467"/>
      <c r="T26" s="467"/>
      <c r="U26" s="467"/>
      <c r="V26" s="506"/>
      <c r="W26" s="561"/>
      <c r="X26" s="549"/>
      <c r="Y26" s="550"/>
      <c r="Z26" s="465" t="s">
        <v>157</v>
      </c>
      <c r="AA26" s="571"/>
      <c r="AB26" s="571"/>
      <c r="AC26" s="571"/>
      <c r="AD26" s="571"/>
      <c r="AE26" s="571"/>
      <c r="AF26" s="571"/>
      <c r="AG26" s="572"/>
      <c r="AH26" s="466">
        <v>34</v>
      </c>
      <c r="AI26" s="467"/>
      <c r="AJ26" s="467"/>
      <c r="AK26" s="467"/>
      <c r="AL26" s="506"/>
      <c r="AM26" s="466">
        <v>101898</v>
      </c>
      <c r="AN26" s="467"/>
      <c r="AO26" s="467"/>
      <c r="AP26" s="467"/>
      <c r="AQ26" s="467"/>
      <c r="AR26" s="506"/>
      <c r="AS26" s="466">
        <v>2997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5450</v>
      </c>
      <c r="R27" s="467"/>
      <c r="S27" s="467"/>
      <c r="T27" s="467"/>
      <c r="U27" s="467"/>
      <c r="V27" s="506"/>
      <c r="W27" s="561"/>
      <c r="X27" s="549"/>
      <c r="Y27" s="550"/>
      <c r="Z27" s="465" t="s">
        <v>160</v>
      </c>
      <c r="AA27" s="445"/>
      <c r="AB27" s="445"/>
      <c r="AC27" s="445"/>
      <c r="AD27" s="445"/>
      <c r="AE27" s="445"/>
      <c r="AF27" s="445"/>
      <c r="AG27" s="446"/>
      <c r="AH27" s="466">
        <v>4</v>
      </c>
      <c r="AI27" s="467"/>
      <c r="AJ27" s="467"/>
      <c r="AK27" s="467"/>
      <c r="AL27" s="506"/>
      <c r="AM27" s="466">
        <v>16692</v>
      </c>
      <c r="AN27" s="467"/>
      <c r="AO27" s="467"/>
      <c r="AP27" s="467"/>
      <c r="AQ27" s="467"/>
      <c r="AR27" s="506"/>
      <c r="AS27" s="466">
        <v>4173</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4740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229366</v>
      </c>
      <c r="BO28" s="379"/>
      <c r="BP28" s="379"/>
      <c r="BQ28" s="379"/>
      <c r="BR28" s="379"/>
      <c r="BS28" s="379"/>
      <c r="BT28" s="379"/>
      <c r="BU28" s="380"/>
      <c r="BV28" s="378">
        <v>320277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13</v>
      </c>
      <c r="M29" s="467"/>
      <c r="N29" s="467"/>
      <c r="O29" s="467"/>
      <c r="P29" s="506"/>
      <c r="Q29" s="466">
        <v>4420</v>
      </c>
      <c r="R29" s="467"/>
      <c r="S29" s="467"/>
      <c r="T29" s="467"/>
      <c r="U29" s="467"/>
      <c r="V29" s="506"/>
      <c r="W29" s="562"/>
      <c r="X29" s="563"/>
      <c r="Y29" s="564"/>
      <c r="Z29" s="465" t="s">
        <v>167</v>
      </c>
      <c r="AA29" s="445"/>
      <c r="AB29" s="445"/>
      <c r="AC29" s="445"/>
      <c r="AD29" s="445"/>
      <c r="AE29" s="445"/>
      <c r="AF29" s="445"/>
      <c r="AG29" s="446"/>
      <c r="AH29" s="466">
        <v>358</v>
      </c>
      <c r="AI29" s="467"/>
      <c r="AJ29" s="467"/>
      <c r="AK29" s="467"/>
      <c r="AL29" s="506"/>
      <c r="AM29" s="466">
        <v>1123296</v>
      </c>
      <c r="AN29" s="467"/>
      <c r="AO29" s="467"/>
      <c r="AP29" s="467"/>
      <c r="AQ29" s="467"/>
      <c r="AR29" s="506"/>
      <c r="AS29" s="466">
        <v>3138</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555</v>
      </c>
      <c r="BO29" s="416"/>
      <c r="BP29" s="416"/>
      <c r="BQ29" s="416"/>
      <c r="BR29" s="416"/>
      <c r="BS29" s="416"/>
      <c r="BT29" s="416"/>
      <c r="BU29" s="417"/>
      <c r="BV29" s="415">
        <v>555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96.8</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278145</v>
      </c>
      <c r="BO30" s="585"/>
      <c r="BP30" s="585"/>
      <c r="BQ30" s="585"/>
      <c r="BR30" s="585"/>
      <c r="BS30" s="585"/>
      <c r="BT30" s="585"/>
      <c r="BU30" s="586"/>
      <c r="BV30" s="584">
        <v>187684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病院事業会計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IF('各会計、関係団体の財政状況及び健全化判断比率'!B33="","",'各会計、関係団体の財政状況及び健全化判断比率'!B33)</f>
        <v>市場事業特別会計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神奈川県後期高齢者医療広域連合（一般会計）</v>
      </c>
      <c r="BZ34" s="597"/>
      <c r="CA34" s="597"/>
      <c r="CB34" s="597"/>
      <c r="CC34" s="597"/>
      <c r="CD34" s="597"/>
      <c r="CE34" s="597"/>
      <c r="CF34" s="597"/>
      <c r="CG34" s="597"/>
      <c r="CH34" s="597"/>
      <c r="CI34" s="597"/>
      <c r="CJ34" s="597"/>
      <c r="CK34" s="597"/>
      <c r="CL34" s="597"/>
      <c r="CM34" s="597"/>
      <c r="CN34" s="165"/>
      <c r="CO34" s="596">
        <f>IF(CQ34="","",MAX(C34:D43,U34:V43,AM34:AN43,BE34:BF43,BW34:BX43)+1)</f>
        <v>12</v>
      </c>
      <c r="CP34" s="596"/>
      <c r="CQ34" s="597" t="str">
        <f>IF('各会計、関係団体の財政状況及び健全化判断比率'!BS7="","",'各会計、関係団体の財政状況及び健全化判断比率'!BS7)</f>
        <v>（財）かながわ海岸美化財団</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第三セクター等改革推進債償還事業特別会計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IF('各会計、関係団体の財政状況及び健全化判断比率'!B32="","",'各会計、関係団体の財政状況及び健全化判断比率'!B32)</f>
        <v>水道事業会計</v>
      </c>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IF('各会計、関係団体の財政状況及び健全化判断比率'!B34="","",'各会計、関係団体の財政状況及び健全化判断比率'!B34)</f>
        <v>公共下水道事業特別会計</v>
      </c>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神奈川県後期高齢者医療広域連合（特別会計）</v>
      </c>
      <c r="BZ35" s="597"/>
      <c r="CA35" s="597"/>
      <c r="CB35" s="597"/>
      <c r="CC35" s="597"/>
      <c r="CD35" s="597"/>
      <c r="CE35" s="597"/>
      <c r="CF35" s="597"/>
      <c r="CG35" s="597"/>
      <c r="CH35" s="597"/>
      <c r="CI35" s="597"/>
      <c r="CJ35" s="597"/>
      <c r="CK35" s="597"/>
      <c r="CL35" s="597"/>
      <c r="CM35" s="597"/>
      <c r="CN35" s="165"/>
      <c r="CO35" s="596">
        <f t="shared" ref="CO35:CO43" si="3">IF(CQ35="","",CO34+1)</f>
        <v>13</v>
      </c>
      <c r="CP35" s="596"/>
      <c r="CQ35" s="597" t="str">
        <f>IF('各会計、関係団体の財政状況及び健全化判断比率'!BS8="","",'各会計、関係団体の財政状況及び健全化判断比率'!BS8)</f>
        <v>㈱三浦海業公社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t="str">
        <f t="shared" si="2"/>
        <v/>
      </c>
      <c r="BX36" s="596"/>
      <c r="BY36" s="597" t="str">
        <f>IF('各会計、関係団体の財政状況及び健全化判断比率'!B70="","",'各会計、関係団体の財政状況及び健全化判断比率'!B70)</f>
        <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1" t="s">
        <v>530</v>
      </c>
      <c r="D34" s="1181"/>
      <c r="E34" s="1182"/>
      <c r="F34" s="32">
        <v>0</v>
      </c>
      <c r="G34" s="33">
        <v>1</v>
      </c>
      <c r="H34" s="33">
        <v>2.77</v>
      </c>
      <c r="I34" s="33">
        <v>2.88</v>
      </c>
      <c r="J34" s="34">
        <v>6.97</v>
      </c>
      <c r="K34" s="22"/>
      <c r="L34" s="22"/>
      <c r="M34" s="22"/>
      <c r="N34" s="22"/>
      <c r="O34" s="22"/>
      <c r="P34" s="22"/>
    </row>
    <row r="35" spans="1:16" ht="39" customHeight="1" x14ac:dyDescent="0.15">
      <c r="A35" s="22"/>
      <c r="B35" s="35"/>
      <c r="C35" s="1175" t="s">
        <v>531</v>
      </c>
      <c r="D35" s="1176"/>
      <c r="E35" s="1177"/>
      <c r="F35" s="36">
        <v>0.45</v>
      </c>
      <c r="G35" s="37">
        <v>0.83</v>
      </c>
      <c r="H35" s="37">
        <v>0.9</v>
      </c>
      <c r="I35" s="37">
        <v>0.75</v>
      </c>
      <c r="J35" s="38">
        <v>3.95</v>
      </c>
      <c r="K35" s="22"/>
      <c r="L35" s="22"/>
      <c r="M35" s="22"/>
      <c r="N35" s="22"/>
      <c r="O35" s="22"/>
      <c r="P35" s="22"/>
    </row>
    <row r="36" spans="1:16" ht="39" customHeight="1" x14ac:dyDescent="0.15">
      <c r="A36" s="22"/>
      <c r="B36" s="35"/>
      <c r="C36" s="1175" t="s">
        <v>532</v>
      </c>
      <c r="D36" s="1176"/>
      <c r="E36" s="1177"/>
      <c r="F36" s="36">
        <v>5.04</v>
      </c>
      <c r="G36" s="37">
        <v>4.3</v>
      </c>
      <c r="H36" s="37">
        <v>3.86</v>
      </c>
      <c r="I36" s="37">
        <v>5.19</v>
      </c>
      <c r="J36" s="38">
        <v>2.77</v>
      </c>
      <c r="K36" s="22"/>
      <c r="L36" s="22"/>
      <c r="M36" s="22"/>
      <c r="N36" s="22"/>
      <c r="O36" s="22"/>
      <c r="P36" s="22"/>
    </row>
    <row r="37" spans="1:16" ht="39" customHeight="1" x14ac:dyDescent="0.15">
      <c r="A37" s="22"/>
      <c r="B37" s="35"/>
      <c r="C37" s="1175" t="s">
        <v>533</v>
      </c>
      <c r="D37" s="1176"/>
      <c r="E37" s="1177"/>
      <c r="F37" s="36">
        <v>0.44</v>
      </c>
      <c r="G37" s="37">
        <v>0.08</v>
      </c>
      <c r="H37" s="37">
        <v>0.16</v>
      </c>
      <c r="I37" s="37">
        <v>0.16</v>
      </c>
      <c r="J37" s="38">
        <v>1.47</v>
      </c>
      <c r="K37" s="22"/>
      <c r="L37" s="22"/>
      <c r="M37" s="22"/>
      <c r="N37" s="22"/>
      <c r="O37" s="22"/>
      <c r="P37" s="22"/>
    </row>
    <row r="38" spans="1:16" ht="39" customHeight="1" x14ac:dyDescent="0.15">
      <c r="A38" s="22"/>
      <c r="B38" s="35"/>
      <c r="C38" s="1175" t="s">
        <v>534</v>
      </c>
      <c r="D38" s="1176"/>
      <c r="E38" s="1177"/>
      <c r="F38" s="36">
        <v>0.27</v>
      </c>
      <c r="G38" s="37">
        <v>0.32</v>
      </c>
      <c r="H38" s="37">
        <v>0.31</v>
      </c>
      <c r="I38" s="37">
        <v>0.33</v>
      </c>
      <c r="J38" s="38">
        <v>0.32</v>
      </c>
      <c r="K38" s="22"/>
      <c r="L38" s="22"/>
      <c r="M38" s="22"/>
      <c r="N38" s="22"/>
      <c r="O38" s="22"/>
      <c r="P38" s="22"/>
    </row>
    <row r="39" spans="1:16" ht="39" customHeight="1" x14ac:dyDescent="0.15">
      <c r="A39" s="22"/>
      <c r="B39" s="35"/>
      <c r="C39" s="1175" t="s">
        <v>535</v>
      </c>
      <c r="D39" s="1176"/>
      <c r="E39" s="1177"/>
      <c r="F39" s="36">
        <v>0.36</v>
      </c>
      <c r="G39" s="37">
        <v>0.69</v>
      </c>
      <c r="H39" s="37">
        <v>0.03</v>
      </c>
      <c r="I39" s="37">
        <v>0.41</v>
      </c>
      <c r="J39" s="38">
        <v>0.02</v>
      </c>
      <c r="K39" s="22"/>
      <c r="L39" s="22"/>
      <c r="M39" s="22"/>
      <c r="N39" s="22"/>
      <c r="O39" s="22"/>
      <c r="P39" s="22"/>
    </row>
    <row r="40" spans="1:16" ht="39" customHeight="1" x14ac:dyDescent="0.15">
      <c r="A40" s="22"/>
      <c r="B40" s="35"/>
      <c r="C40" s="1175" t="s">
        <v>536</v>
      </c>
      <c r="D40" s="1176"/>
      <c r="E40" s="1177"/>
      <c r="F40" s="36">
        <v>0</v>
      </c>
      <c r="G40" s="37">
        <v>0</v>
      </c>
      <c r="H40" s="37">
        <v>0</v>
      </c>
      <c r="I40" s="37">
        <v>0</v>
      </c>
      <c r="J40" s="38">
        <v>0</v>
      </c>
      <c r="K40" s="22"/>
      <c r="L40" s="22"/>
      <c r="M40" s="22"/>
      <c r="N40" s="22"/>
      <c r="O40" s="22"/>
      <c r="P40" s="22"/>
    </row>
    <row r="41" spans="1:16" ht="39" customHeight="1" x14ac:dyDescent="0.15">
      <c r="A41" s="22"/>
      <c r="B41" s="35"/>
      <c r="C41" s="1175" t="s">
        <v>537</v>
      </c>
      <c r="D41" s="1176"/>
      <c r="E41" s="1177"/>
      <c r="F41" s="36">
        <v>0</v>
      </c>
      <c r="G41" s="37">
        <v>0</v>
      </c>
      <c r="H41" s="37">
        <v>0</v>
      </c>
      <c r="I41" s="37">
        <v>0.02</v>
      </c>
      <c r="J41" s="38">
        <v>0</v>
      </c>
      <c r="K41" s="22"/>
      <c r="L41" s="22"/>
      <c r="M41" s="22"/>
      <c r="N41" s="22"/>
      <c r="O41" s="22"/>
      <c r="P41" s="22"/>
    </row>
    <row r="42" spans="1:16" ht="39" customHeight="1" x14ac:dyDescent="0.15">
      <c r="A42" s="22"/>
      <c r="B42" s="39"/>
      <c r="C42" s="1175" t="s">
        <v>538</v>
      </c>
      <c r="D42" s="1176"/>
      <c r="E42" s="1177"/>
      <c r="F42" s="36" t="s">
        <v>482</v>
      </c>
      <c r="G42" s="37" t="s">
        <v>482</v>
      </c>
      <c r="H42" s="37" t="s">
        <v>482</v>
      </c>
      <c r="I42" s="37" t="s">
        <v>482</v>
      </c>
      <c r="J42" s="38" t="s">
        <v>482</v>
      </c>
      <c r="K42" s="22"/>
      <c r="L42" s="22"/>
      <c r="M42" s="22"/>
      <c r="N42" s="22"/>
      <c r="O42" s="22"/>
      <c r="P42" s="22"/>
    </row>
    <row r="43" spans="1:16" ht="39" customHeight="1" thickBot="1" x14ac:dyDescent="0.2">
      <c r="A43" s="22"/>
      <c r="B43" s="40"/>
      <c r="C43" s="1178" t="s">
        <v>539</v>
      </c>
      <c r="D43" s="1179"/>
      <c r="E43" s="1180"/>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2247</v>
      </c>
      <c r="L45" s="60">
        <v>2469</v>
      </c>
      <c r="M45" s="60">
        <v>2506</v>
      </c>
      <c r="N45" s="60">
        <v>2465</v>
      </c>
      <c r="O45" s="61">
        <v>2373</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x14ac:dyDescent="0.15">
      <c r="A48" s="48"/>
      <c r="B48" s="1193"/>
      <c r="C48" s="1194"/>
      <c r="D48" s="62"/>
      <c r="E48" s="1185" t="s">
        <v>14</v>
      </c>
      <c r="F48" s="1185"/>
      <c r="G48" s="1185"/>
      <c r="H48" s="1185"/>
      <c r="I48" s="1185"/>
      <c r="J48" s="1186"/>
      <c r="K48" s="63">
        <v>834</v>
      </c>
      <c r="L48" s="64">
        <v>917</v>
      </c>
      <c r="M48" s="64">
        <v>951</v>
      </c>
      <c r="N48" s="64">
        <v>975</v>
      </c>
      <c r="O48" s="65">
        <v>1006</v>
      </c>
      <c r="P48" s="48"/>
      <c r="Q48" s="48"/>
      <c r="R48" s="48"/>
      <c r="S48" s="48"/>
      <c r="T48" s="48"/>
      <c r="U48" s="48"/>
    </row>
    <row r="49" spans="1:21" ht="30.75" customHeight="1" x14ac:dyDescent="0.15">
      <c r="A49" s="48"/>
      <c r="B49" s="1193"/>
      <c r="C49" s="1194"/>
      <c r="D49" s="62"/>
      <c r="E49" s="1185" t="s">
        <v>15</v>
      </c>
      <c r="F49" s="1185"/>
      <c r="G49" s="1185"/>
      <c r="H49" s="1185"/>
      <c r="I49" s="1185"/>
      <c r="J49" s="1186"/>
      <c r="K49" s="63" t="s">
        <v>482</v>
      </c>
      <c r="L49" s="64" t="s">
        <v>482</v>
      </c>
      <c r="M49" s="64" t="s">
        <v>482</v>
      </c>
      <c r="N49" s="64" t="s">
        <v>482</v>
      </c>
      <c r="O49" s="65" t="s">
        <v>482</v>
      </c>
      <c r="P49" s="48"/>
      <c r="Q49" s="48"/>
      <c r="R49" s="48"/>
      <c r="S49" s="48"/>
      <c r="T49" s="48"/>
      <c r="U49" s="48"/>
    </row>
    <row r="50" spans="1:21" ht="30.75" customHeight="1" x14ac:dyDescent="0.15">
      <c r="A50" s="48"/>
      <c r="B50" s="1193"/>
      <c r="C50" s="1194"/>
      <c r="D50" s="62"/>
      <c r="E50" s="1185" t="s">
        <v>16</v>
      </c>
      <c r="F50" s="1185"/>
      <c r="G50" s="1185"/>
      <c r="H50" s="1185"/>
      <c r="I50" s="1185"/>
      <c r="J50" s="1186"/>
      <c r="K50" s="63">
        <v>55</v>
      </c>
      <c r="L50" s="64">
        <v>60</v>
      </c>
      <c r="M50" s="64">
        <v>52</v>
      </c>
      <c r="N50" s="64">
        <v>52</v>
      </c>
      <c r="O50" s="65">
        <v>51</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482</v>
      </c>
      <c r="L51" s="64" t="s">
        <v>482</v>
      </c>
      <c r="M51" s="64" t="s">
        <v>482</v>
      </c>
      <c r="N51" s="64" t="s">
        <v>482</v>
      </c>
      <c r="O51" s="65" t="s">
        <v>482</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1728</v>
      </c>
      <c r="L52" s="64">
        <v>1772</v>
      </c>
      <c r="M52" s="64">
        <v>1834</v>
      </c>
      <c r="N52" s="64">
        <v>1905</v>
      </c>
      <c r="O52" s="65">
        <v>1779</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1408</v>
      </c>
      <c r="L53" s="69">
        <v>1674</v>
      </c>
      <c r="M53" s="69">
        <v>1675</v>
      </c>
      <c r="N53" s="69">
        <v>1587</v>
      </c>
      <c r="O53" s="70">
        <v>1651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522</v>
      </c>
      <c r="J40" s="79" t="s">
        <v>523</v>
      </c>
      <c r="K40" s="79" t="s">
        <v>524</v>
      </c>
      <c r="L40" s="79" t="s">
        <v>525</v>
      </c>
      <c r="M40" s="80" t="s">
        <v>526</v>
      </c>
    </row>
    <row r="41" spans="2:13" ht="27.75" customHeight="1" x14ac:dyDescent="0.15">
      <c r="B41" s="1199" t="s">
        <v>23</v>
      </c>
      <c r="C41" s="1200"/>
      <c r="D41" s="81"/>
      <c r="E41" s="1205" t="s">
        <v>24</v>
      </c>
      <c r="F41" s="1205"/>
      <c r="G41" s="1205"/>
      <c r="H41" s="1206"/>
      <c r="I41" s="82">
        <v>27808</v>
      </c>
      <c r="J41" s="83">
        <v>27489</v>
      </c>
      <c r="K41" s="83">
        <v>27071</v>
      </c>
      <c r="L41" s="83">
        <v>26492</v>
      </c>
      <c r="M41" s="84">
        <v>25889</v>
      </c>
    </row>
    <row r="42" spans="2:13" ht="27.75" customHeight="1" x14ac:dyDescent="0.15">
      <c r="B42" s="1201"/>
      <c r="C42" s="1202"/>
      <c r="D42" s="85"/>
      <c r="E42" s="1207" t="s">
        <v>25</v>
      </c>
      <c r="F42" s="1207"/>
      <c r="G42" s="1207"/>
      <c r="H42" s="1208"/>
      <c r="I42" s="86">
        <v>206</v>
      </c>
      <c r="J42" s="87">
        <v>152</v>
      </c>
      <c r="K42" s="87">
        <v>97</v>
      </c>
      <c r="L42" s="87">
        <v>48</v>
      </c>
      <c r="M42" s="88" t="s">
        <v>482</v>
      </c>
    </row>
    <row r="43" spans="2:13" ht="27.75" customHeight="1" x14ac:dyDescent="0.15">
      <c r="B43" s="1201"/>
      <c r="C43" s="1202"/>
      <c r="D43" s="85"/>
      <c r="E43" s="1207" t="s">
        <v>26</v>
      </c>
      <c r="F43" s="1207"/>
      <c r="G43" s="1207"/>
      <c r="H43" s="1208"/>
      <c r="I43" s="86">
        <v>6825</v>
      </c>
      <c r="J43" s="87">
        <v>6476</v>
      </c>
      <c r="K43" s="87">
        <v>7388</v>
      </c>
      <c r="L43" s="87">
        <v>7492</v>
      </c>
      <c r="M43" s="88">
        <v>7332</v>
      </c>
    </row>
    <row r="44" spans="2:13" ht="27.75" customHeight="1" x14ac:dyDescent="0.15">
      <c r="B44" s="1201"/>
      <c r="C44" s="1202"/>
      <c r="D44" s="85"/>
      <c r="E44" s="1207" t="s">
        <v>27</v>
      </c>
      <c r="F44" s="1207"/>
      <c r="G44" s="1207"/>
      <c r="H44" s="1208"/>
      <c r="I44" s="86" t="s">
        <v>482</v>
      </c>
      <c r="J44" s="87" t="s">
        <v>482</v>
      </c>
      <c r="K44" s="87" t="s">
        <v>482</v>
      </c>
      <c r="L44" s="87" t="s">
        <v>482</v>
      </c>
      <c r="M44" s="88" t="s">
        <v>482</v>
      </c>
    </row>
    <row r="45" spans="2:13" ht="27.75" customHeight="1" x14ac:dyDescent="0.15">
      <c r="B45" s="1201"/>
      <c r="C45" s="1202"/>
      <c r="D45" s="85"/>
      <c r="E45" s="1207" t="s">
        <v>28</v>
      </c>
      <c r="F45" s="1207"/>
      <c r="G45" s="1207"/>
      <c r="H45" s="1208"/>
      <c r="I45" s="86">
        <v>3484</v>
      </c>
      <c r="J45" s="87">
        <v>3418</v>
      </c>
      <c r="K45" s="87">
        <v>3245</v>
      </c>
      <c r="L45" s="87">
        <v>3218</v>
      </c>
      <c r="M45" s="88">
        <v>3202</v>
      </c>
    </row>
    <row r="46" spans="2:13" ht="27.75" customHeight="1" x14ac:dyDescent="0.15">
      <c r="B46" s="1201"/>
      <c r="C46" s="1202"/>
      <c r="D46" s="85"/>
      <c r="E46" s="1207" t="s">
        <v>29</v>
      </c>
      <c r="F46" s="1207"/>
      <c r="G46" s="1207"/>
      <c r="H46" s="1208"/>
      <c r="I46" s="86">
        <v>6</v>
      </c>
      <c r="J46" s="87">
        <v>4</v>
      </c>
      <c r="K46" s="87">
        <v>3</v>
      </c>
      <c r="L46" s="87">
        <v>2</v>
      </c>
      <c r="M46" s="88" t="s">
        <v>482</v>
      </c>
    </row>
    <row r="47" spans="2:13" ht="27.75" customHeight="1" x14ac:dyDescent="0.15">
      <c r="B47" s="1201"/>
      <c r="C47" s="1202"/>
      <c r="D47" s="85"/>
      <c r="E47" s="1207" t="s">
        <v>30</v>
      </c>
      <c r="F47" s="1207"/>
      <c r="G47" s="1207"/>
      <c r="H47" s="1208"/>
      <c r="I47" s="86" t="s">
        <v>482</v>
      </c>
      <c r="J47" s="87" t="s">
        <v>482</v>
      </c>
      <c r="K47" s="87" t="s">
        <v>482</v>
      </c>
      <c r="L47" s="87" t="s">
        <v>482</v>
      </c>
      <c r="M47" s="88" t="s">
        <v>482</v>
      </c>
    </row>
    <row r="48" spans="2:13" ht="27.75" customHeight="1" x14ac:dyDescent="0.15">
      <c r="B48" s="1203"/>
      <c r="C48" s="1204"/>
      <c r="D48" s="85"/>
      <c r="E48" s="1207" t="s">
        <v>31</v>
      </c>
      <c r="F48" s="1207"/>
      <c r="G48" s="1207"/>
      <c r="H48" s="1208"/>
      <c r="I48" s="86" t="s">
        <v>482</v>
      </c>
      <c r="J48" s="87" t="s">
        <v>482</v>
      </c>
      <c r="K48" s="87" t="s">
        <v>482</v>
      </c>
      <c r="L48" s="87" t="s">
        <v>482</v>
      </c>
      <c r="M48" s="88" t="s">
        <v>482</v>
      </c>
    </row>
    <row r="49" spans="2:13" ht="27.75" customHeight="1" x14ac:dyDescent="0.15">
      <c r="B49" s="1209" t="s">
        <v>32</v>
      </c>
      <c r="C49" s="1210"/>
      <c r="D49" s="89"/>
      <c r="E49" s="1207" t="s">
        <v>33</v>
      </c>
      <c r="F49" s="1207"/>
      <c r="G49" s="1207"/>
      <c r="H49" s="1208"/>
      <c r="I49" s="86">
        <v>1004</v>
      </c>
      <c r="J49" s="87">
        <v>675</v>
      </c>
      <c r="K49" s="87">
        <v>755</v>
      </c>
      <c r="L49" s="87">
        <v>633</v>
      </c>
      <c r="M49" s="88">
        <v>627</v>
      </c>
    </row>
    <row r="50" spans="2:13" ht="27.75" customHeight="1" x14ac:dyDescent="0.15">
      <c r="B50" s="1201"/>
      <c r="C50" s="1202"/>
      <c r="D50" s="85"/>
      <c r="E50" s="1207" t="s">
        <v>34</v>
      </c>
      <c r="F50" s="1207"/>
      <c r="G50" s="1207"/>
      <c r="H50" s="1208"/>
      <c r="I50" s="86">
        <v>4717</v>
      </c>
      <c r="J50" s="87">
        <v>4433</v>
      </c>
      <c r="K50" s="87">
        <v>5049</v>
      </c>
      <c r="L50" s="87">
        <v>4873</v>
      </c>
      <c r="M50" s="88">
        <v>4467</v>
      </c>
    </row>
    <row r="51" spans="2:13" ht="27.75" customHeight="1" x14ac:dyDescent="0.15">
      <c r="B51" s="1203"/>
      <c r="C51" s="1204"/>
      <c r="D51" s="85"/>
      <c r="E51" s="1207" t="s">
        <v>35</v>
      </c>
      <c r="F51" s="1207"/>
      <c r="G51" s="1207"/>
      <c r="H51" s="1208"/>
      <c r="I51" s="86">
        <v>15257</v>
      </c>
      <c r="J51" s="87">
        <v>15351</v>
      </c>
      <c r="K51" s="87">
        <v>15602</v>
      </c>
      <c r="L51" s="87">
        <v>15521</v>
      </c>
      <c r="M51" s="88">
        <v>15266</v>
      </c>
    </row>
    <row r="52" spans="2:13" ht="27.75" customHeight="1" thickBot="1" x14ac:dyDescent="0.2">
      <c r="B52" s="1211" t="s">
        <v>36</v>
      </c>
      <c r="C52" s="1212"/>
      <c r="D52" s="90"/>
      <c r="E52" s="1213" t="s">
        <v>37</v>
      </c>
      <c r="F52" s="1213"/>
      <c r="G52" s="1213"/>
      <c r="H52" s="1214"/>
      <c r="I52" s="91">
        <v>17351</v>
      </c>
      <c r="J52" s="92">
        <v>17079</v>
      </c>
      <c r="K52" s="92">
        <v>16397</v>
      </c>
      <c r="L52" s="92">
        <v>16225</v>
      </c>
      <c r="M52" s="93">
        <v>16063</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556</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556</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557</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558</v>
      </c>
      <c r="I42" s="352"/>
      <c r="J42" s="352"/>
      <c r="K42" s="352"/>
      <c r="L42" s="244"/>
      <c r="M42" s="244"/>
      <c r="N42" s="244"/>
      <c r="O42" s="244"/>
    </row>
    <row r="43" spans="2:17" x14ac:dyDescent="0.15">
      <c r="B43" s="248"/>
      <c r="C43" s="244"/>
      <c r="D43" s="244"/>
      <c r="E43" s="244"/>
      <c r="F43" s="244"/>
      <c r="G43" s="1251"/>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559</v>
      </c>
    </row>
    <row r="50" spans="1:17" x14ac:dyDescent="0.15">
      <c r="B50" s="248"/>
      <c r="C50" s="244"/>
      <c r="D50" s="244"/>
      <c r="E50" s="244"/>
      <c r="F50" s="244"/>
      <c r="G50" s="1238"/>
      <c r="H50" s="1239"/>
      <c r="I50" s="1239"/>
      <c r="J50" s="1240"/>
      <c r="K50" s="354" t="s">
        <v>522</v>
      </c>
      <c r="L50" s="354" t="s">
        <v>523</v>
      </c>
      <c r="M50" s="354" t="s">
        <v>524</v>
      </c>
      <c r="N50" s="354" t="s">
        <v>525</v>
      </c>
      <c r="O50" s="354" t="s">
        <v>526</v>
      </c>
    </row>
    <row r="51" spans="1:17" x14ac:dyDescent="0.15">
      <c r="B51" s="248"/>
      <c r="C51" s="244"/>
      <c r="D51" s="244"/>
      <c r="E51" s="244"/>
      <c r="F51" s="244"/>
      <c r="G51" s="1241" t="s">
        <v>560</v>
      </c>
      <c r="H51" s="1242"/>
      <c r="I51" s="1247" t="s">
        <v>561</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562</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563</v>
      </c>
      <c r="H55" s="1222"/>
      <c r="I55" s="1227" t="s">
        <v>561</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564</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565</v>
      </c>
      <c r="C63" s="244"/>
      <c r="D63" s="244"/>
      <c r="E63" s="244"/>
      <c r="F63" s="244"/>
      <c r="G63" s="244"/>
      <c r="H63" s="244"/>
      <c r="I63" s="244"/>
      <c r="J63" s="244"/>
      <c r="K63" s="244"/>
      <c r="L63" s="244"/>
      <c r="M63" s="244"/>
      <c r="N63" s="244"/>
      <c r="O63" s="244"/>
    </row>
    <row r="64" spans="1:17" x14ac:dyDescent="0.15">
      <c r="B64" s="248"/>
      <c r="C64" s="244"/>
      <c r="D64" s="244"/>
      <c r="E64" s="244"/>
      <c r="F64" s="244"/>
      <c r="G64" s="351" t="s">
        <v>558</v>
      </c>
      <c r="I64" s="352"/>
      <c r="J64" s="352"/>
      <c r="K64" s="352"/>
      <c r="L64" s="244"/>
      <c r="M64" s="244"/>
      <c r="N64" s="244"/>
      <c r="O64" s="244"/>
    </row>
    <row r="65" spans="2:30" x14ac:dyDescent="0.15">
      <c r="B65" s="248"/>
      <c r="C65" s="244"/>
      <c r="D65" s="244"/>
      <c r="E65" s="244"/>
      <c r="F65" s="244"/>
      <c r="G65" s="1229" t="s">
        <v>566</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567</v>
      </c>
      <c r="I71" s="368"/>
      <c r="J71" s="364"/>
      <c r="K71" s="364"/>
      <c r="L71" s="365"/>
      <c r="M71" s="364"/>
      <c r="N71" s="365"/>
      <c r="O71" s="366"/>
    </row>
    <row r="72" spans="2:30" x14ac:dyDescent="0.15">
      <c r="B72" s="248"/>
      <c r="C72" s="244"/>
      <c r="D72" s="244"/>
      <c r="E72" s="244"/>
      <c r="F72" s="244"/>
      <c r="G72" s="1238"/>
      <c r="H72" s="1239"/>
      <c r="I72" s="1239"/>
      <c r="J72" s="1240"/>
      <c r="K72" s="354" t="s">
        <v>522</v>
      </c>
      <c r="L72" s="354" t="s">
        <v>523</v>
      </c>
      <c r="M72" s="354" t="s">
        <v>524</v>
      </c>
      <c r="N72" s="354" t="s">
        <v>525</v>
      </c>
      <c r="O72" s="354" t="s">
        <v>526</v>
      </c>
    </row>
    <row r="73" spans="2:30" x14ac:dyDescent="0.15">
      <c r="B73" s="248"/>
      <c r="C73" s="244"/>
      <c r="D73" s="244"/>
      <c r="E73" s="244"/>
      <c r="F73" s="244"/>
      <c r="G73" s="1241" t="s">
        <v>560</v>
      </c>
      <c r="H73" s="1242"/>
      <c r="I73" s="1247" t="s">
        <v>561</v>
      </c>
      <c r="J73" s="1247"/>
      <c r="K73" s="1228">
        <v>201.3</v>
      </c>
      <c r="L73" s="1228">
        <v>200.5</v>
      </c>
      <c r="M73" s="1215">
        <v>190.8</v>
      </c>
      <c r="N73" s="1215">
        <v>190.6</v>
      </c>
      <c r="O73" s="1215">
        <v>184.3</v>
      </c>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568</v>
      </c>
      <c r="J75" s="1227"/>
      <c r="K75" s="1219">
        <v>12.2</v>
      </c>
      <c r="L75" s="1219">
        <v>15.8</v>
      </c>
      <c r="M75" s="1219">
        <v>18.399999999999999</v>
      </c>
      <c r="N75" s="1219">
        <v>19.2</v>
      </c>
      <c r="O75" s="1219">
        <v>19</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563</v>
      </c>
      <c r="H77" s="1222"/>
      <c r="I77" s="1227" t="s">
        <v>561</v>
      </c>
      <c r="J77" s="1227"/>
      <c r="K77" s="1228">
        <v>88.3</v>
      </c>
      <c r="L77" s="1228">
        <v>76.2</v>
      </c>
      <c r="M77" s="1215">
        <v>65.3</v>
      </c>
      <c r="N77" s="1215">
        <v>60.8</v>
      </c>
      <c r="O77" s="1215">
        <v>58.5</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568</v>
      </c>
      <c r="J79" s="1217"/>
      <c r="K79" s="1218">
        <v>13.8</v>
      </c>
      <c r="L79" s="1218">
        <v>12.8</v>
      </c>
      <c r="M79" s="1218">
        <v>12</v>
      </c>
      <c r="N79" s="1218">
        <v>11.1</v>
      </c>
      <c r="O79" s="1218">
        <v>10.7</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521</v>
      </c>
      <c r="G2" s="111"/>
      <c r="H2" s="112"/>
    </row>
    <row r="3" spans="1:8" x14ac:dyDescent="0.15">
      <c r="A3" s="108" t="s">
        <v>514</v>
      </c>
      <c r="B3" s="113"/>
      <c r="C3" s="114"/>
      <c r="D3" s="115">
        <v>13848</v>
      </c>
      <c r="E3" s="116"/>
      <c r="F3" s="117">
        <v>67201</v>
      </c>
      <c r="G3" s="118"/>
      <c r="H3" s="119"/>
    </row>
    <row r="4" spans="1:8" x14ac:dyDescent="0.15">
      <c r="A4" s="120"/>
      <c r="B4" s="121"/>
      <c r="C4" s="122"/>
      <c r="D4" s="123">
        <v>7353</v>
      </c>
      <c r="E4" s="124"/>
      <c r="F4" s="125">
        <v>35210</v>
      </c>
      <c r="G4" s="126"/>
      <c r="H4" s="127"/>
    </row>
    <row r="5" spans="1:8" x14ac:dyDescent="0.15">
      <c r="A5" s="108" t="s">
        <v>516</v>
      </c>
      <c r="B5" s="113"/>
      <c r="C5" s="114"/>
      <c r="D5" s="115">
        <v>17956</v>
      </c>
      <c r="E5" s="116"/>
      <c r="F5" s="117">
        <v>75709</v>
      </c>
      <c r="G5" s="118"/>
      <c r="H5" s="119"/>
    </row>
    <row r="6" spans="1:8" x14ac:dyDescent="0.15">
      <c r="A6" s="120"/>
      <c r="B6" s="121"/>
      <c r="C6" s="122"/>
      <c r="D6" s="123">
        <v>11077</v>
      </c>
      <c r="E6" s="124"/>
      <c r="F6" s="125">
        <v>35212</v>
      </c>
      <c r="G6" s="126"/>
      <c r="H6" s="127"/>
    </row>
    <row r="7" spans="1:8" x14ac:dyDescent="0.15">
      <c r="A7" s="108" t="s">
        <v>517</v>
      </c>
      <c r="B7" s="113"/>
      <c r="C7" s="114"/>
      <c r="D7" s="115">
        <v>16044</v>
      </c>
      <c r="E7" s="116"/>
      <c r="F7" s="117">
        <v>90961</v>
      </c>
      <c r="G7" s="118"/>
      <c r="H7" s="119"/>
    </row>
    <row r="8" spans="1:8" x14ac:dyDescent="0.15">
      <c r="A8" s="120"/>
      <c r="B8" s="121"/>
      <c r="C8" s="122"/>
      <c r="D8" s="123">
        <v>6813</v>
      </c>
      <c r="E8" s="124"/>
      <c r="F8" s="125">
        <v>37720</v>
      </c>
      <c r="G8" s="126"/>
      <c r="H8" s="127"/>
    </row>
    <row r="9" spans="1:8" x14ac:dyDescent="0.15">
      <c r="A9" s="108" t="s">
        <v>518</v>
      </c>
      <c r="B9" s="113"/>
      <c r="C9" s="114"/>
      <c r="D9" s="115">
        <v>17588</v>
      </c>
      <c r="E9" s="116"/>
      <c r="F9" s="117">
        <v>106614</v>
      </c>
      <c r="G9" s="118"/>
      <c r="H9" s="119"/>
    </row>
    <row r="10" spans="1:8" x14ac:dyDescent="0.15">
      <c r="A10" s="120"/>
      <c r="B10" s="121"/>
      <c r="C10" s="122"/>
      <c r="D10" s="123">
        <v>9541</v>
      </c>
      <c r="E10" s="124"/>
      <c r="F10" s="125">
        <v>45545</v>
      </c>
      <c r="G10" s="126"/>
      <c r="H10" s="127"/>
    </row>
    <row r="11" spans="1:8" x14ac:dyDescent="0.15">
      <c r="A11" s="108" t="s">
        <v>519</v>
      </c>
      <c r="B11" s="113"/>
      <c r="C11" s="114"/>
      <c r="D11" s="115">
        <v>22821</v>
      </c>
      <c r="E11" s="116"/>
      <c r="F11" s="117">
        <v>85459</v>
      </c>
      <c r="G11" s="118"/>
      <c r="H11" s="119"/>
    </row>
    <row r="12" spans="1:8" x14ac:dyDescent="0.15">
      <c r="A12" s="120"/>
      <c r="B12" s="121"/>
      <c r="C12" s="128"/>
      <c r="D12" s="123">
        <v>12651</v>
      </c>
      <c r="E12" s="124"/>
      <c r="F12" s="125">
        <v>44378</v>
      </c>
      <c r="G12" s="126"/>
      <c r="H12" s="127"/>
    </row>
    <row r="13" spans="1:8" x14ac:dyDescent="0.15">
      <c r="A13" s="108"/>
      <c r="B13" s="113"/>
      <c r="C13" s="129"/>
      <c r="D13" s="130">
        <v>17651</v>
      </c>
      <c r="E13" s="131"/>
      <c r="F13" s="132">
        <v>85189</v>
      </c>
      <c r="G13" s="133"/>
      <c r="H13" s="119"/>
    </row>
    <row r="14" spans="1:8" x14ac:dyDescent="0.15">
      <c r="A14" s="120"/>
      <c r="B14" s="121"/>
      <c r="C14" s="122"/>
      <c r="D14" s="123">
        <v>9487</v>
      </c>
      <c r="E14" s="124"/>
      <c r="F14" s="125">
        <v>39613</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0.46</v>
      </c>
      <c r="C19" s="134">
        <f>ROUND(VALUE(SUBSTITUTE(実質収支比率等に係る経年分析!G$48,"▲","-")),2)</f>
        <v>0.83</v>
      </c>
      <c r="D19" s="134">
        <f>ROUND(VALUE(SUBSTITUTE(実質収支比率等に係る経年分析!H$48,"▲","-")),2)</f>
        <v>0.91</v>
      </c>
      <c r="E19" s="134">
        <f>ROUND(VALUE(SUBSTITUTE(実質収支比率等に係る経年分析!I$48,"▲","-")),2)</f>
        <v>0.75</v>
      </c>
      <c r="F19" s="134">
        <f>ROUND(VALUE(SUBSTITUTE(実質収支比率等に係る経年分析!J$48,"▲","-")),2)</f>
        <v>3.95</v>
      </c>
    </row>
    <row r="20" spans="1:11" x14ac:dyDescent="0.15">
      <c r="A20" s="134" t="s">
        <v>42</v>
      </c>
      <c r="B20" s="134">
        <f>ROUND(VALUE(SUBSTITUTE(実質収支比率等に係る経年分析!F$47,"▲","-")),2)</f>
        <v>2.76</v>
      </c>
      <c r="C20" s="134">
        <f>ROUND(VALUE(SUBSTITUTE(実質収支比率等に係る経年分析!G$47,"▲","-")),2)</f>
        <v>0.86</v>
      </c>
      <c r="D20" s="134">
        <f>ROUND(VALUE(SUBSTITUTE(実質収支比率等に係る経年分析!H$47,"▲","-")),2)</f>
        <v>2.91</v>
      </c>
      <c r="E20" s="134">
        <f>ROUND(VALUE(SUBSTITUTE(実質収支比率等に係る経年分析!I$47,"▲","-")),2)</f>
        <v>3.23</v>
      </c>
      <c r="F20" s="134">
        <f>ROUND(VALUE(SUBSTITUTE(実質収支比率等に係る経年分析!J$47,"▲","-")),2)</f>
        <v>2.29</v>
      </c>
    </row>
    <row r="21" spans="1:11" x14ac:dyDescent="0.15">
      <c r="A21" s="134" t="s">
        <v>43</v>
      </c>
      <c r="B21" s="134">
        <f>IF(ISNUMBER(VALUE(SUBSTITUTE(実質収支比率等に係る経年分析!F$49,"▲","-"))),ROUND(VALUE(SUBSTITUTE(実質収支比率等に係る経年分析!F$49,"▲","-")),2),NA())</f>
        <v>-2.2599999999999998</v>
      </c>
      <c r="C21" s="134">
        <f>IF(ISNUMBER(VALUE(SUBSTITUTE(実質収支比率等に係る経年分析!G$49,"▲","-"))),ROUND(VALUE(SUBSTITUTE(実質収支比率等に係る経年分析!G$49,"▲","-")),2),NA())</f>
        <v>-1.72</v>
      </c>
      <c r="D21" s="134">
        <f>IF(ISNUMBER(VALUE(SUBSTITUTE(実質収支比率等に係る経年分析!H$49,"▲","-"))),ROUND(VALUE(SUBSTITUTE(実質収支比率等に係る経年分析!H$49,"▲","-")),2),NA())</f>
        <v>1.73</v>
      </c>
      <c r="E21" s="134">
        <f>IF(ISNUMBER(VALUE(SUBSTITUTE(実質収支比率等に係る経年分析!I$49,"▲","-"))),ROUND(VALUE(SUBSTITUTE(実質収支比率等に係る経年分析!I$49,"▲","-")),2),NA())</f>
        <v>-0.28999999999999998</v>
      </c>
      <c r="F21" s="134">
        <f>IF(ISNUMBER(VALUE(SUBSTITUTE(実質収支比率等に係る経年分析!J$49,"▲","-"))),ROUND(VALUE(SUBSTITUTE(実質収支比率等に係る経年分析!J$49,"▲","-")),2),NA())</f>
        <v>1.93</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市場事業特別会計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第三セクター等改革推進債償還事業特別会計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0.69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0.41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x14ac:dyDescent="0.15">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0.32</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1.47</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5.04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3.86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5.19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2.77</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0.45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0.83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0.75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3.95</v>
      </c>
    </row>
    <row r="36" spans="1:16" x14ac:dyDescent="0.15">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2.77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2.88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6.97</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1728</v>
      </c>
      <c r="E42" s="136"/>
      <c r="F42" s="136"/>
      <c r="G42" s="136">
        <f>'実質公債費比率（分子）の構造'!L$52</f>
        <v>1772</v>
      </c>
      <c r="H42" s="136"/>
      <c r="I42" s="136"/>
      <c r="J42" s="136">
        <f>'実質公債費比率（分子）の構造'!M$52</f>
        <v>1834</v>
      </c>
      <c r="K42" s="136"/>
      <c r="L42" s="136"/>
      <c r="M42" s="136">
        <f>'実質公債費比率（分子）の構造'!N$52</f>
        <v>1905</v>
      </c>
      <c r="N42" s="136"/>
      <c r="O42" s="136"/>
      <c r="P42" s="136">
        <f>'実質公債費比率（分子）の構造'!O$52</f>
        <v>1779</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55</v>
      </c>
      <c r="C44" s="136"/>
      <c r="D44" s="136"/>
      <c r="E44" s="136">
        <f>'実質公債費比率（分子）の構造'!L$50</f>
        <v>60</v>
      </c>
      <c r="F44" s="136"/>
      <c r="G44" s="136"/>
      <c r="H44" s="136">
        <f>'実質公債費比率（分子）の構造'!M$50</f>
        <v>52</v>
      </c>
      <c r="I44" s="136"/>
      <c r="J44" s="136"/>
      <c r="K44" s="136">
        <f>'実質公債費比率（分子）の構造'!N$50</f>
        <v>52</v>
      </c>
      <c r="L44" s="136"/>
      <c r="M44" s="136"/>
      <c r="N44" s="136">
        <f>'実質公債費比率（分子）の構造'!O$50</f>
        <v>51</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834</v>
      </c>
      <c r="C46" s="136"/>
      <c r="D46" s="136"/>
      <c r="E46" s="136">
        <f>'実質公債費比率（分子）の構造'!L$48</f>
        <v>917</v>
      </c>
      <c r="F46" s="136"/>
      <c r="G46" s="136"/>
      <c r="H46" s="136">
        <f>'実質公債費比率（分子）の構造'!M$48</f>
        <v>951</v>
      </c>
      <c r="I46" s="136"/>
      <c r="J46" s="136"/>
      <c r="K46" s="136">
        <f>'実質公債費比率（分子）の構造'!N$48</f>
        <v>975</v>
      </c>
      <c r="L46" s="136"/>
      <c r="M46" s="136"/>
      <c r="N46" s="136">
        <f>'実質公債費比率（分子）の構造'!O$48</f>
        <v>1006</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2247</v>
      </c>
      <c r="C49" s="136"/>
      <c r="D49" s="136"/>
      <c r="E49" s="136">
        <f>'実質公債費比率（分子）の構造'!L$45</f>
        <v>2469</v>
      </c>
      <c r="F49" s="136"/>
      <c r="G49" s="136"/>
      <c r="H49" s="136">
        <f>'実質公債費比率（分子）の構造'!M$45</f>
        <v>2506</v>
      </c>
      <c r="I49" s="136"/>
      <c r="J49" s="136"/>
      <c r="K49" s="136">
        <f>'実質公債費比率（分子）の構造'!N$45</f>
        <v>2465</v>
      </c>
      <c r="L49" s="136"/>
      <c r="M49" s="136"/>
      <c r="N49" s="136">
        <f>'実質公債費比率（分子）の構造'!O$45</f>
        <v>2373</v>
      </c>
      <c r="O49" s="136"/>
      <c r="P49" s="136"/>
    </row>
    <row r="50" spans="1:16" x14ac:dyDescent="0.15">
      <c r="A50" s="136" t="s">
        <v>58</v>
      </c>
      <c r="B50" s="136" t="e">
        <f>NA()</f>
        <v>#N/A</v>
      </c>
      <c r="C50" s="136">
        <f>IF(ISNUMBER('実質公債費比率（分子）の構造'!K$53),'実質公債費比率（分子）の構造'!K$53,NA())</f>
        <v>1408</v>
      </c>
      <c r="D50" s="136" t="e">
        <f>NA()</f>
        <v>#N/A</v>
      </c>
      <c r="E50" s="136" t="e">
        <f>NA()</f>
        <v>#N/A</v>
      </c>
      <c r="F50" s="136">
        <f>IF(ISNUMBER('実質公債費比率（分子）の構造'!L$53),'実質公債費比率（分子）の構造'!L$53,NA())</f>
        <v>1674</v>
      </c>
      <c r="G50" s="136" t="e">
        <f>NA()</f>
        <v>#N/A</v>
      </c>
      <c r="H50" s="136" t="e">
        <f>NA()</f>
        <v>#N/A</v>
      </c>
      <c r="I50" s="136">
        <f>IF(ISNUMBER('実質公債費比率（分子）の構造'!M$53),'実質公債費比率（分子）の構造'!M$53,NA())</f>
        <v>1675</v>
      </c>
      <c r="J50" s="136" t="e">
        <f>NA()</f>
        <v>#N/A</v>
      </c>
      <c r="K50" s="136" t="e">
        <f>NA()</f>
        <v>#N/A</v>
      </c>
      <c r="L50" s="136">
        <f>IF(ISNUMBER('実質公債費比率（分子）の構造'!N$53),'実質公債費比率（分子）の構造'!N$53,NA())</f>
        <v>1587</v>
      </c>
      <c r="M50" s="136" t="e">
        <f>NA()</f>
        <v>#N/A</v>
      </c>
      <c r="N50" s="136" t="e">
        <f>NA()</f>
        <v>#N/A</v>
      </c>
      <c r="O50" s="136">
        <f>IF(ISNUMBER('実質公債費比率（分子）の構造'!O$53),'実質公債費比率（分子）の構造'!O$53,NA())</f>
        <v>1651</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15257</v>
      </c>
      <c r="E56" s="135"/>
      <c r="F56" s="135"/>
      <c r="G56" s="135">
        <f>'将来負担比率（分子）の構造'!J$51</f>
        <v>15351</v>
      </c>
      <c r="H56" s="135"/>
      <c r="I56" s="135"/>
      <c r="J56" s="135">
        <f>'将来負担比率（分子）の構造'!K$51</f>
        <v>15602</v>
      </c>
      <c r="K56" s="135"/>
      <c r="L56" s="135"/>
      <c r="M56" s="135">
        <f>'将来負担比率（分子）の構造'!L$51</f>
        <v>15521</v>
      </c>
      <c r="N56" s="135"/>
      <c r="O56" s="135"/>
      <c r="P56" s="135">
        <f>'将来負担比率（分子）の構造'!M$51</f>
        <v>15266</v>
      </c>
    </row>
    <row r="57" spans="1:16" x14ac:dyDescent="0.15">
      <c r="A57" s="135" t="s">
        <v>34</v>
      </c>
      <c r="B57" s="135"/>
      <c r="C57" s="135"/>
      <c r="D57" s="135">
        <f>'将来負担比率（分子）の構造'!I$50</f>
        <v>4717</v>
      </c>
      <c r="E57" s="135"/>
      <c r="F57" s="135"/>
      <c r="G57" s="135">
        <f>'将来負担比率（分子）の構造'!J$50</f>
        <v>4433</v>
      </c>
      <c r="H57" s="135"/>
      <c r="I57" s="135"/>
      <c r="J57" s="135">
        <f>'将来負担比率（分子）の構造'!K$50</f>
        <v>5049</v>
      </c>
      <c r="K57" s="135"/>
      <c r="L57" s="135"/>
      <c r="M57" s="135">
        <f>'将来負担比率（分子）の構造'!L$50</f>
        <v>4873</v>
      </c>
      <c r="N57" s="135"/>
      <c r="O57" s="135"/>
      <c r="P57" s="135">
        <f>'将来負担比率（分子）の構造'!M$50</f>
        <v>4467</v>
      </c>
    </row>
    <row r="58" spans="1:16" x14ac:dyDescent="0.15">
      <c r="A58" s="135" t="s">
        <v>33</v>
      </c>
      <c r="B58" s="135"/>
      <c r="C58" s="135"/>
      <c r="D58" s="135">
        <f>'将来負担比率（分子）の構造'!I$49</f>
        <v>1004</v>
      </c>
      <c r="E58" s="135"/>
      <c r="F58" s="135"/>
      <c r="G58" s="135">
        <f>'将来負担比率（分子）の構造'!J$49</f>
        <v>675</v>
      </c>
      <c r="H58" s="135"/>
      <c r="I58" s="135"/>
      <c r="J58" s="135">
        <f>'将来負担比率（分子）の構造'!K$49</f>
        <v>755</v>
      </c>
      <c r="K58" s="135"/>
      <c r="L58" s="135"/>
      <c r="M58" s="135">
        <f>'将来負担比率（分子）の構造'!L$49</f>
        <v>633</v>
      </c>
      <c r="N58" s="135"/>
      <c r="O58" s="135"/>
      <c r="P58" s="135">
        <f>'将来負担比率（分子）の構造'!M$49</f>
        <v>627</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6</v>
      </c>
      <c r="C61" s="135"/>
      <c r="D61" s="135"/>
      <c r="E61" s="135">
        <f>'将来負担比率（分子）の構造'!J$46</f>
        <v>4</v>
      </c>
      <c r="F61" s="135"/>
      <c r="G61" s="135"/>
      <c r="H61" s="135">
        <f>'将来負担比率（分子）の構造'!K$46</f>
        <v>3</v>
      </c>
      <c r="I61" s="135"/>
      <c r="J61" s="135"/>
      <c r="K61" s="135">
        <f>'将来負担比率（分子）の構造'!L$46</f>
        <v>2</v>
      </c>
      <c r="L61" s="135"/>
      <c r="M61" s="135"/>
      <c r="N61" s="135" t="str">
        <f>'将来負担比率（分子）の構造'!M$46</f>
        <v>-</v>
      </c>
      <c r="O61" s="135"/>
      <c r="P61" s="135"/>
    </row>
    <row r="62" spans="1:16" x14ac:dyDescent="0.15">
      <c r="A62" s="135" t="s">
        <v>28</v>
      </c>
      <c r="B62" s="135">
        <f>'将来負担比率（分子）の構造'!I$45</f>
        <v>3484</v>
      </c>
      <c r="C62" s="135"/>
      <c r="D62" s="135"/>
      <c r="E62" s="135">
        <f>'将来負担比率（分子）の構造'!J$45</f>
        <v>3418</v>
      </c>
      <c r="F62" s="135"/>
      <c r="G62" s="135"/>
      <c r="H62" s="135">
        <f>'将来負担比率（分子）の構造'!K$45</f>
        <v>3245</v>
      </c>
      <c r="I62" s="135"/>
      <c r="J62" s="135"/>
      <c r="K62" s="135">
        <f>'将来負担比率（分子）の構造'!L$45</f>
        <v>3218</v>
      </c>
      <c r="L62" s="135"/>
      <c r="M62" s="135"/>
      <c r="N62" s="135">
        <f>'将来負担比率（分子）の構造'!M$45</f>
        <v>3202</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6825</v>
      </c>
      <c r="C64" s="135"/>
      <c r="D64" s="135"/>
      <c r="E64" s="135">
        <f>'将来負担比率（分子）の構造'!J$43</f>
        <v>6476</v>
      </c>
      <c r="F64" s="135"/>
      <c r="G64" s="135"/>
      <c r="H64" s="135">
        <f>'将来負担比率（分子）の構造'!K$43</f>
        <v>7388</v>
      </c>
      <c r="I64" s="135"/>
      <c r="J64" s="135"/>
      <c r="K64" s="135">
        <f>'将来負担比率（分子）の構造'!L$43</f>
        <v>7492</v>
      </c>
      <c r="L64" s="135"/>
      <c r="M64" s="135"/>
      <c r="N64" s="135">
        <f>'将来負担比率（分子）の構造'!M$43</f>
        <v>7332</v>
      </c>
      <c r="O64" s="135"/>
      <c r="P64" s="135"/>
    </row>
    <row r="65" spans="1:16" x14ac:dyDescent="0.15">
      <c r="A65" s="135" t="s">
        <v>25</v>
      </c>
      <c r="B65" s="135">
        <f>'将来負担比率（分子）の構造'!I$42</f>
        <v>206</v>
      </c>
      <c r="C65" s="135"/>
      <c r="D65" s="135"/>
      <c r="E65" s="135">
        <f>'将来負担比率（分子）の構造'!J$42</f>
        <v>152</v>
      </c>
      <c r="F65" s="135"/>
      <c r="G65" s="135"/>
      <c r="H65" s="135">
        <f>'将来負担比率（分子）の構造'!K$42</f>
        <v>97</v>
      </c>
      <c r="I65" s="135"/>
      <c r="J65" s="135"/>
      <c r="K65" s="135">
        <f>'将来負担比率（分子）の構造'!L$42</f>
        <v>48</v>
      </c>
      <c r="L65" s="135"/>
      <c r="M65" s="135"/>
      <c r="N65" s="135" t="str">
        <f>'将来負担比率（分子）の構造'!M$42</f>
        <v>-</v>
      </c>
      <c r="O65" s="135"/>
      <c r="P65" s="135"/>
    </row>
    <row r="66" spans="1:16" x14ac:dyDescent="0.15">
      <c r="A66" s="135" t="s">
        <v>24</v>
      </c>
      <c r="B66" s="135">
        <f>'将来負担比率（分子）の構造'!I$41</f>
        <v>27808</v>
      </c>
      <c r="C66" s="135"/>
      <c r="D66" s="135"/>
      <c r="E66" s="135">
        <f>'将来負担比率（分子）の構造'!J$41</f>
        <v>27489</v>
      </c>
      <c r="F66" s="135"/>
      <c r="G66" s="135"/>
      <c r="H66" s="135">
        <f>'将来負担比率（分子）の構造'!K$41</f>
        <v>27071</v>
      </c>
      <c r="I66" s="135"/>
      <c r="J66" s="135"/>
      <c r="K66" s="135">
        <f>'将来負担比率（分子）の構造'!L$41</f>
        <v>26492</v>
      </c>
      <c r="L66" s="135"/>
      <c r="M66" s="135"/>
      <c r="N66" s="135">
        <f>'将来負担比率（分子）の構造'!M$41</f>
        <v>25889</v>
      </c>
      <c r="O66" s="135"/>
      <c r="P66" s="135"/>
    </row>
    <row r="67" spans="1:16" x14ac:dyDescent="0.15">
      <c r="A67" s="135" t="s">
        <v>62</v>
      </c>
      <c r="B67" s="135" t="e">
        <f>NA()</f>
        <v>#N/A</v>
      </c>
      <c r="C67" s="135">
        <f>IF(ISNUMBER('将来負担比率（分子）の構造'!I$52), IF('将来負担比率（分子）の構造'!I$52 &lt; 0, 0, '将来負担比率（分子）の構造'!I$52), NA())</f>
        <v>17351</v>
      </c>
      <c r="D67" s="135" t="e">
        <f>NA()</f>
        <v>#N/A</v>
      </c>
      <c r="E67" s="135" t="e">
        <f>NA()</f>
        <v>#N/A</v>
      </c>
      <c r="F67" s="135">
        <f>IF(ISNUMBER('将来負担比率（分子）の構造'!J$52), IF('将来負担比率（分子）の構造'!J$52 &lt; 0, 0, '将来負担比率（分子）の構造'!J$52), NA())</f>
        <v>17079</v>
      </c>
      <c r="G67" s="135" t="e">
        <f>NA()</f>
        <v>#N/A</v>
      </c>
      <c r="H67" s="135" t="e">
        <f>NA()</f>
        <v>#N/A</v>
      </c>
      <c r="I67" s="135">
        <f>IF(ISNUMBER('将来負担比率（分子）の構造'!K$52), IF('将来負担比率（分子）の構造'!K$52 &lt; 0, 0, '将来負担比率（分子）の構造'!K$52), NA())</f>
        <v>16397</v>
      </c>
      <c r="J67" s="135" t="e">
        <f>NA()</f>
        <v>#N/A</v>
      </c>
      <c r="K67" s="135" t="e">
        <f>NA()</f>
        <v>#N/A</v>
      </c>
      <c r="L67" s="135">
        <f>IF(ISNUMBER('将来負担比率（分子）の構造'!L$52), IF('将来負担比率（分子）の構造'!L$52 &lt; 0, 0, '将来負担比率（分子）の構造'!L$52), NA())</f>
        <v>16225</v>
      </c>
      <c r="M67" s="135" t="e">
        <f>NA()</f>
        <v>#N/A</v>
      </c>
      <c r="N67" s="135" t="e">
        <f>NA()</f>
        <v>#N/A</v>
      </c>
      <c r="O67" s="135">
        <f>IF(ISNUMBER('将来負担比率（分子）の構造'!M$52), IF('将来負担比率（分子）の構造'!M$52 &lt; 0, 0, '将来負担比率（分子）の構造'!M$52), NA())</f>
        <v>16063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5858811</v>
      </c>
      <c r="S5" s="613"/>
      <c r="T5" s="613"/>
      <c r="U5" s="613"/>
      <c r="V5" s="613"/>
      <c r="W5" s="613"/>
      <c r="X5" s="613"/>
      <c r="Y5" s="614"/>
      <c r="Z5" s="615">
        <v>35.5</v>
      </c>
      <c r="AA5" s="615"/>
      <c r="AB5" s="615"/>
      <c r="AC5" s="615"/>
      <c r="AD5" s="616">
        <v>5367898</v>
      </c>
      <c r="AE5" s="616"/>
      <c r="AF5" s="616"/>
      <c r="AG5" s="616"/>
      <c r="AH5" s="616"/>
      <c r="AI5" s="616"/>
      <c r="AJ5" s="616"/>
      <c r="AK5" s="616"/>
      <c r="AL5" s="617">
        <v>57.9</v>
      </c>
      <c r="AM5" s="618"/>
      <c r="AN5" s="618"/>
      <c r="AO5" s="619"/>
      <c r="AP5" s="609" t="s">
        <v>206</v>
      </c>
      <c r="AQ5" s="610"/>
      <c r="AR5" s="610"/>
      <c r="AS5" s="610"/>
      <c r="AT5" s="610"/>
      <c r="AU5" s="610"/>
      <c r="AV5" s="610"/>
      <c r="AW5" s="610"/>
      <c r="AX5" s="610"/>
      <c r="AY5" s="610"/>
      <c r="AZ5" s="610"/>
      <c r="BA5" s="610"/>
      <c r="BB5" s="610"/>
      <c r="BC5" s="610"/>
      <c r="BD5" s="610"/>
      <c r="BE5" s="610"/>
      <c r="BF5" s="611"/>
      <c r="BG5" s="623">
        <v>5330280</v>
      </c>
      <c r="BH5" s="624"/>
      <c r="BI5" s="624"/>
      <c r="BJ5" s="624"/>
      <c r="BK5" s="624"/>
      <c r="BL5" s="624"/>
      <c r="BM5" s="624"/>
      <c r="BN5" s="625"/>
      <c r="BO5" s="626">
        <v>91</v>
      </c>
      <c r="BP5" s="626"/>
      <c r="BQ5" s="626"/>
      <c r="BR5" s="626"/>
      <c r="BS5" s="627">
        <v>10981</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125587</v>
      </c>
      <c r="S6" s="624"/>
      <c r="T6" s="624"/>
      <c r="U6" s="624"/>
      <c r="V6" s="624"/>
      <c r="W6" s="624"/>
      <c r="X6" s="624"/>
      <c r="Y6" s="625"/>
      <c r="Z6" s="626">
        <v>0.8</v>
      </c>
      <c r="AA6" s="626"/>
      <c r="AB6" s="626"/>
      <c r="AC6" s="626"/>
      <c r="AD6" s="627">
        <v>125587</v>
      </c>
      <c r="AE6" s="627"/>
      <c r="AF6" s="627"/>
      <c r="AG6" s="627"/>
      <c r="AH6" s="627"/>
      <c r="AI6" s="627"/>
      <c r="AJ6" s="627"/>
      <c r="AK6" s="627"/>
      <c r="AL6" s="628">
        <v>1.4</v>
      </c>
      <c r="AM6" s="629"/>
      <c r="AN6" s="629"/>
      <c r="AO6" s="630"/>
      <c r="AP6" s="620" t="s">
        <v>211</v>
      </c>
      <c r="AQ6" s="621"/>
      <c r="AR6" s="621"/>
      <c r="AS6" s="621"/>
      <c r="AT6" s="621"/>
      <c r="AU6" s="621"/>
      <c r="AV6" s="621"/>
      <c r="AW6" s="621"/>
      <c r="AX6" s="621"/>
      <c r="AY6" s="621"/>
      <c r="AZ6" s="621"/>
      <c r="BA6" s="621"/>
      <c r="BB6" s="621"/>
      <c r="BC6" s="621"/>
      <c r="BD6" s="621"/>
      <c r="BE6" s="621"/>
      <c r="BF6" s="622"/>
      <c r="BG6" s="623">
        <v>5330280</v>
      </c>
      <c r="BH6" s="624"/>
      <c r="BI6" s="624"/>
      <c r="BJ6" s="624"/>
      <c r="BK6" s="624"/>
      <c r="BL6" s="624"/>
      <c r="BM6" s="624"/>
      <c r="BN6" s="625"/>
      <c r="BO6" s="626">
        <v>91</v>
      </c>
      <c r="BP6" s="626"/>
      <c r="BQ6" s="626"/>
      <c r="BR6" s="626"/>
      <c r="BS6" s="627">
        <v>10981</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200481</v>
      </c>
      <c r="CS6" s="624"/>
      <c r="CT6" s="624"/>
      <c r="CU6" s="624"/>
      <c r="CV6" s="624"/>
      <c r="CW6" s="624"/>
      <c r="CX6" s="624"/>
      <c r="CY6" s="625"/>
      <c r="CZ6" s="626">
        <v>1.2</v>
      </c>
      <c r="DA6" s="626"/>
      <c r="DB6" s="626"/>
      <c r="DC6" s="626"/>
      <c r="DD6" s="632">
        <v>3413</v>
      </c>
      <c r="DE6" s="624"/>
      <c r="DF6" s="624"/>
      <c r="DG6" s="624"/>
      <c r="DH6" s="624"/>
      <c r="DI6" s="624"/>
      <c r="DJ6" s="624"/>
      <c r="DK6" s="624"/>
      <c r="DL6" s="624"/>
      <c r="DM6" s="624"/>
      <c r="DN6" s="624"/>
      <c r="DO6" s="624"/>
      <c r="DP6" s="625"/>
      <c r="DQ6" s="632">
        <v>200481</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9536</v>
      </c>
      <c r="S7" s="624"/>
      <c r="T7" s="624"/>
      <c r="U7" s="624"/>
      <c r="V7" s="624"/>
      <c r="W7" s="624"/>
      <c r="X7" s="624"/>
      <c r="Y7" s="625"/>
      <c r="Z7" s="626">
        <v>0.1</v>
      </c>
      <c r="AA7" s="626"/>
      <c r="AB7" s="626"/>
      <c r="AC7" s="626"/>
      <c r="AD7" s="627">
        <v>9536</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2440001</v>
      </c>
      <c r="BH7" s="624"/>
      <c r="BI7" s="624"/>
      <c r="BJ7" s="624"/>
      <c r="BK7" s="624"/>
      <c r="BL7" s="624"/>
      <c r="BM7" s="624"/>
      <c r="BN7" s="625"/>
      <c r="BO7" s="626">
        <v>41.6</v>
      </c>
      <c r="BP7" s="626"/>
      <c r="BQ7" s="626"/>
      <c r="BR7" s="626"/>
      <c r="BS7" s="627">
        <v>10981</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1821746</v>
      </c>
      <c r="CS7" s="624"/>
      <c r="CT7" s="624"/>
      <c r="CU7" s="624"/>
      <c r="CV7" s="624"/>
      <c r="CW7" s="624"/>
      <c r="CX7" s="624"/>
      <c r="CY7" s="625"/>
      <c r="CZ7" s="626">
        <v>11.3</v>
      </c>
      <c r="DA7" s="626"/>
      <c r="DB7" s="626"/>
      <c r="DC7" s="626"/>
      <c r="DD7" s="632">
        <v>152799</v>
      </c>
      <c r="DE7" s="624"/>
      <c r="DF7" s="624"/>
      <c r="DG7" s="624"/>
      <c r="DH7" s="624"/>
      <c r="DI7" s="624"/>
      <c r="DJ7" s="624"/>
      <c r="DK7" s="624"/>
      <c r="DL7" s="624"/>
      <c r="DM7" s="624"/>
      <c r="DN7" s="624"/>
      <c r="DO7" s="624"/>
      <c r="DP7" s="625"/>
      <c r="DQ7" s="632">
        <v>1547492</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36676</v>
      </c>
      <c r="S8" s="624"/>
      <c r="T8" s="624"/>
      <c r="U8" s="624"/>
      <c r="V8" s="624"/>
      <c r="W8" s="624"/>
      <c r="X8" s="624"/>
      <c r="Y8" s="625"/>
      <c r="Z8" s="626">
        <v>0.2</v>
      </c>
      <c r="AA8" s="626"/>
      <c r="AB8" s="626"/>
      <c r="AC8" s="626"/>
      <c r="AD8" s="627">
        <v>36676</v>
      </c>
      <c r="AE8" s="627"/>
      <c r="AF8" s="627"/>
      <c r="AG8" s="627"/>
      <c r="AH8" s="627"/>
      <c r="AI8" s="627"/>
      <c r="AJ8" s="627"/>
      <c r="AK8" s="627"/>
      <c r="AL8" s="628">
        <v>0.4</v>
      </c>
      <c r="AM8" s="629"/>
      <c r="AN8" s="629"/>
      <c r="AO8" s="630"/>
      <c r="AP8" s="620" t="s">
        <v>217</v>
      </c>
      <c r="AQ8" s="621"/>
      <c r="AR8" s="621"/>
      <c r="AS8" s="621"/>
      <c r="AT8" s="621"/>
      <c r="AU8" s="621"/>
      <c r="AV8" s="621"/>
      <c r="AW8" s="621"/>
      <c r="AX8" s="621"/>
      <c r="AY8" s="621"/>
      <c r="AZ8" s="621"/>
      <c r="BA8" s="621"/>
      <c r="BB8" s="621"/>
      <c r="BC8" s="621"/>
      <c r="BD8" s="621"/>
      <c r="BE8" s="621"/>
      <c r="BF8" s="622"/>
      <c r="BG8" s="623">
        <v>77708</v>
      </c>
      <c r="BH8" s="624"/>
      <c r="BI8" s="624"/>
      <c r="BJ8" s="624"/>
      <c r="BK8" s="624"/>
      <c r="BL8" s="624"/>
      <c r="BM8" s="624"/>
      <c r="BN8" s="625"/>
      <c r="BO8" s="626">
        <v>1.3</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5849066</v>
      </c>
      <c r="CS8" s="624"/>
      <c r="CT8" s="624"/>
      <c r="CU8" s="624"/>
      <c r="CV8" s="624"/>
      <c r="CW8" s="624"/>
      <c r="CX8" s="624"/>
      <c r="CY8" s="625"/>
      <c r="CZ8" s="626">
        <v>36.299999999999997</v>
      </c>
      <c r="DA8" s="626"/>
      <c r="DB8" s="626"/>
      <c r="DC8" s="626"/>
      <c r="DD8" s="632">
        <v>2026</v>
      </c>
      <c r="DE8" s="624"/>
      <c r="DF8" s="624"/>
      <c r="DG8" s="624"/>
      <c r="DH8" s="624"/>
      <c r="DI8" s="624"/>
      <c r="DJ8" s="624"/>
      <c r="DK8" s="624"/>
      <c r="DL8" s="624"/>
      <c r="DM8" s="624"/>
      <c r="DN8" s="624"/>
      <c r="DO8" s="624"/>
      <c r="DP8" s="625"/>
      <c r="DQ8" s="632">
        <v>2929111</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39272</v>
      </c>
      <c r="S9" s="624"/>
      <c r="T9" s="624"/>
      <c r="U9" s="624"/>
      <c r="V9" s="624"/>
      <c r="W9" s="624"/>
      <c r="X9" s="624"/>
      <c r="Y9" s="625"/>
      <c r="Z9" s="626">
        <v>0.2</v>
      </c>
      <c r="AA9" s="626"/>
      <c r="AB9" s="626"/>
      <c r="AC9" s="626"/>
      <c r="AD9" s="627">
        <v>39272</v>
      </c>
      <c r="AE9" s="627"/>
      <c r="AF9" s="627"/>
      <c r="AG9" s="627"/>
      <c r="AH9" s="627"/>
      <c r="AI9" s="627"/>
      <c r="AJ9" s="627"/>
      <c r="AK9" s="627"/>
      <c r="AL9" s="628">
        <v>0.4</v>
      </c>
      <c r="AM9" s="629"/>
      <c r="AN9" s="629"/>
      <c r="AO9" s="630"/>
      <c r="AP9" s="620" t="s">
        <v>220</v>
      </c>
      <c r="AQ9" s="621"/>
      <c r="AR9" s="621"/>
      <c r="AS9" s="621"/>
      <c r="AT9" s="621"/>
      <c r="AU9" s="621"/>
      <c r="AV9" s="621"/>
      <c r="AW9" s="621"/>
      <c r="AX9" s="621"/>
      <c r="AY9" s="621"/>
      <c r="AZ9" s="621"/>
      <c r="BA9" s="621"/>
      <c r="BB9" s="621"/>
      <c r="BC9" s="621"/>
      <c r="BD9" s="621"/>
      <c r="BE9" s="621"/>
      <c r="BF9" s="622"/>
      <c r="BG9" s="623">
        <v>2145811</v>
      </c>
      <c r="BH9" s="624"/>
      <c r="BI9" s="624"/>
      <c r="BJ9" s="624"/>
      <c r="BK9" s="624"/>
      <c r="BL9" s="624"/>
      <c r="BM9" s="624"/>
      <c r="BN9" s="625"/>
      <c r="BO9" s="626">
        <v>36.6</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1978383</v>
      </c>
      <c r="CS9" s="624"/>
      <c r="CT9" s="624"/>
      <c r="CU9" s="624"/>
      <c r="CV9" s="624"/>
      <c r="CW9" s="624"/>
      <c r="CX9" s="624"/>
      <c r="CY9" s="625"/>
      <c r="CZ9" s="626">
        <v>12.3</v>
      </c>
      <c r="DA9" s="626"/>
      <c r="DB9" s="626"/>
      <c r="DC9" s="626"/>
      <c r="DD9" s="632">
        <v>101320</v>
      </c>
      <c r="DE9" s="624"/>
      <c r="DF9" s="624"/>
      <c r="DG9" s="624"/>
      <c r="DH9" s="624"/>
      <c r="DI9" s="624"/>
      <c r="DJ9" s="624"/>
      <c r="DK9" s="624"/>
      <c r="DL9" s="624"/>
      <c r="DM9" s="624"/>
      <c r="DN9" s="624"/>
      <c r="DO9" s="624"/>
      <c r="DP9" s="625"/>
      <c r="DQ9" s="632">
        <v>1785897</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808074</v>
      </c>
      <c r="S10" s="624"/>
      <c r="T10" s="624"/>
      <c r="U10" s="624"/>
      <c r="V10" s="624"/>
      <c r="W10" s="624"/>
      <c r="X10" s="624"/>
      <c r="Y10" s="625"/>
      <c r="Z10" s="626">
        <v>4.9000000000000004</v>
      </c>
      <c r="AA10" s="626"/>
      <c r="AB10" s="626"/>
      <c r="AC10" s="626"/>
      <c r="AD10" s="627">
        <v>808074</v>
      </c>
      <c r="AE10" s="627"/>
      <c r="AF10" s="627"/>
      <c r="AG10" s="627"/>
      <c r="AH10" s="627"/>
      <c r="AI10" s="627"/>
      <c r="AJ10" s="627"/>
      <c r="AK10" s="627"/>
      <c r="AL10" s="628">
        <v>8.6999999999999993</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100891</v>
      </c>
      <c r="BH10" s="624"/>
      <c r="BI10" s="624"/>
      <c r="BJ10" s="624"/>
      <c r="BK10" s="624"/>
      <c r="BL10" s="624"/>
      <c r="BM10" s="624"/>
      <c r="BN10" s="625"/>
      <c r="BO10" s="626">
        <v>1.7</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23955</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13850</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115591</v>
      </c>
      <c r="BH11" s="624"/>
      <c r="BI11" s="624"/>
      <c r="BJ11" s="624"/>
      <c r="BK11" s="624"/>
      <c r="BL11" s="624"/>
      <c r="BM11" s="624"/>
      <c r="BN11" s="625"/>
      <c r="BO11" s="626">
        <v>2</v>
      </c>
      <c r="BP11" s="626"/>
      <c r="BQ11" s="626"/>
      <c r="BR11" s="626"/>
      <c r="BS11" s="632">
        <v>10981</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308582</v>
      </c>
      <c r="CS11" s="624"/>
      <c r="CT11" s="624"/>
      <c r="CU11" s="624"/>
      <c r="CV11" s="624"/>
      <c r="CW11" s="624"/>
      <c r="CX11" s="624"/>
      <c r="CY11" s="625"/>
      <c r="CZ11" s="626">
        <v>1.9</v>
      </c>
      <c r="DA11" s="626"/>
      <c r="DB11" s="626"/>
      <c r="DC11" s="626"/>
      <c r="DD11" s="632">
        <v>160300</v>
      </c>
      <c r="DE11" s="624"/>
      <c r="DF11" s="624"/>
      <c r="DG11" s="624"/>
      <c r="DH11" s="624"/>
      <c r="DI11" s="624"/>
      <c r="DJ11" s="624"/>
      <c r="DK11" s="624"/>
      <c r="DL11" s="624"/>
      <c r="DM11" s="624"/>
      <c r="DN11" s="624"/>
      <c r="DO11" s="624"/>
      <c r="DP11" s="625"/>
      <c r="DQ11" s="632">
        <v>180212</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2487303</v>
      </c>
      <c r="BH12" s="624"/>
      <c r="BI12" s="624"/>
      <c r="BJ12" s="624"/>
      <c r="BK12" s="624"/>
      <c r="BL12" s="624"/>
      <c r="BM12" s="624"/>
      <c r="BN12" s="625"/>
      <c r="BO12" s="626">
        <v>42.5</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500414</v>
      </c>
      <c r="CS12" s="624"/>
      <c r="CT12" s="624"/>
      <c r="CU12" s="624"/>
      <c r="CV12" s="624"/>
      <c r="CW12" s="624"/>
      <c r="CX12" s="624"/>
      <c r="CY12" s="625"/>
      <c r="CZ12" s="626">
        <v>3.1</v>
      </c>
      <c r="DA12" s="626"/>
      <c r="DB12" s="626"/>
      <c r="DC12" s="626"/>
      <c r="DD12" s="632">
        <v>27116</v>
      </c>
      <c r="DE12" s="624"/>
      <c r="DF12" s="624"/>
      <c r="DG12" s="624"/>
      <c r="DH12" s="624"/>
      <c r="DI12" s="624"/>
      <c r="DJ12" s="624"/>
      <c r="DK12" s="624"/>
      <c r="DL12" s="624"/>
      <c r="DM12" s="624"/>
      <c r="DN12" s="624"/>
      <c r="DO12" s="624"/>
      <c r="DP12" s="625"/>
      <c r="DQ12" s="632">
        <v>401483</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46243</v>
      </c>
      <c r="S13" s="624"/>
      <c r="T13" s="624"/>
      <c r="U13" s="624"/>
      <c r="V13" s="624"/>
      <c r="W13" s="624"/>
      <c r="X13" s="624"/>
      <c r="Y13" s="625"/>
      <c r="Z13" s="626">
        <v>0.3</v>
      </c>
      <c r="AA13" s="626"/>
      <c r="AB13" s="626"/>
      <c r="AC13" s="626"/>
      <c r="AD13" s="627">
        <v>46243</v>
      </c>
      <c r="AE13" s="627"/>
      <c r="AF13" s="627"/>
      <c r="AG13" s="627"/>
      <c r="AH13" s="627"/>
      <c r="AI13" s="627"/>
      <c r="AJ13" s="627"/>
      <c r="AK13" s="627"/>
      <c r="AL13" s="628">
        <v>0.5</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2469604</v>
      </c>
      <c r="BH13" s="624"/>
      <c r="BI13" s="624"/>
      <c r="BJ13" s="624"/>
      <c r="BK13" s="624"/>
      <c r="BL13" s="624"/>
      <c r="BM13" s="624"/>
      <c r="BN13" s="625"/>
      <c r="BO13" s="626">
        <v>42.2</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1096832</v>
      </c>
      <c r="CS13" s="624"/>
      <c r="CT13" s="624"/>
      <c r="CU13" s="624"/>
      <c r="CV13" s="624"/>
      <c r="CW13" s="624"/>
      <c r="CX13" s="624"/>
      <c r="CY13" s="625"/>
      <c r="CZ13" s="626">
        <v>6.8</v>
      </c>
      <c r="DA13" s="626"/>
      <c r="DB13" s="626"/>
      <c r="DC13" s="626"/>
      <c r="DD13" s="632">
        <v>115235</v>
      </c>
      <c r="DE13" s="624"/>
      <c r="DF13" s="624"/>
      <c r="DG13" s="624"/>
      <c r="DH13" s="624"/>
      <c r="DI13" s="624"/>
      <c r="DJ13" s="624"/>
      <c r="DK13" s="624"/>
      <c r="DL13" s="624"/>
      <c r="DM13" s="624"/>
      <c r="DN13" s="624"/>
      <c r="DO13" s="624"/>
      <c r="DP13" s="625"/>
      <c r="DQ13" s="632">
        <v>976957</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81307</v>
      </c>
      <c r="BH14" s="624"/>
      <c r="BI14" s="624"/>
      <c r="BJ14" s="624"/>
      <c r="BK14" s="624"/>
      <c r="BL14" s="624"/>
      <c r="BM14" s="624"/>
      <c r="BN14" s="625"/>
      <c r="BO14" s="626">
        <v>1.4</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662082</v>
      </c>
      <c r="CS14" s="624"/>
      <c r="CT14" s="624"/>
      <c r="CU14" s="624"/>
      <c r="CV14" s="624"/>
      <c r="CW14" s="624"/>
      <c r="CX14" s="624"/>
      <c r="CY14" s="625"/>
      <c r="CZ14" s="626">
        <v>4.0999999999999996</v>
      </c>
      <c r="DA14" s="626"/>
      <c r="DB14" s="626"/>
      <c r="DC14" s="626"/>
      <c r="DD14" s="632">
        <v>27552</v>
      </c>
      <c r="DE14" s="624"/>
      <c r="DF14" s="624"/>
      <c r="DG14" s="624"/>
      <c r="DH14" s="624"/>
      <c r="DI14" s="624"/>
      <c r="DJ14" s="624"/>
      <c r="DK14" s="624"/>
      <c r="DL14" s="624"/>
      <c r="DM14" s="624"/>
      <c r="DN14" s="624"/>
      <c r="DO14" s="624"/>
      <c r="DP14" s="625"/>
      <c r="DQ14" s="632">
        <v>617777</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21182</v>
      </c>
      <c r="S15" s="624"/>
      <c r="T15" s="624"/>
      <c r="U15" s="624"/>
      <c r="V15" s="624"/>
      <c r="W15" s="624"/>
      <c r="X15" s="624"/>
      <c r="Y15" s="625"/>
      <c r="Z15" s="626">
        <v>0.1</v>
      </c>
      <c r="AA15" s="626"/>
      <c r="AB15" s="626"/>
      <c r="AC15" s="626"/>
      <c r="AD15" s="627">
        <v>21182</v>
      </c>
      <c r="AE15" s="627"/>
      <c r="AF15" s="627"/>
      <c r="AG15" s="627"/>
      <c r="AH15" s="627"/>
      <c r="AI15" s="627"/>
      <c r="AJ15" s="627"/>
      <c r="AK15" s="627"/>
      <c r="AL15" s="628">
        <v>0.2</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321669</v>
      </c>
      <c r="BH15" s="624"/>
      <c r="BI15" s="624"/>
      <c r="BJ15" s="624"/>
      <c r="BK15" s="624"/>
      <c r="BL15" s="624"/>
      <c r="BM15" s="624"/>
      <c r="BN15" s="625"/>
      <c r="BO15" s="626">
        <v>5.5</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1279366</v>
      </c>
      <c r="CS15" s="624"/>
      <c r="CT15" s="624"/>
      <c r="CU15" s="624"/>
      <c r="CV15" s="624"/>
      <c r="CW15" s="624"/>
      <c r="CX15" s="624"/>
      <c r="CY15" s="625"/>
      <c r="CZ15" s="626">
        <v>7.9</v>
      </c>
      <c r="DA15" s="626"/>
      <c r="DB15" s="626"/>
      <c r="DC15" s="626"/>
      <c r="DD15" s="632">
        <v>457990</v>
      </c>
      <c r="DE15" s="624"/>
      <c r="DF15" s="624"/>
      <c r="DG15" s="624"/>
      <c r="DH15" s="624"/>
      <c r="DI15" s="624"/>
      <c r="DJ15" s="624"/>
      <c r="DK15" s="624"/>
      <c r="DL15" s="624"/>
      <c r="DM15" s="624"/>
      <c r="DN15" s="624"/>
      <c r="DO15" s="624"/>
      <c r="DP15" s="625"/>
      <c r="DQ15" s="632">
        <v>745612</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3725806</v>
      </c>
      <c r="S16" s="624"/>
      <c r="T16" s="624"/>
      <c r="U16" s="624"/>
      <c r="V16" s="624"/>
      <c r="W16" s="624"/>
      <c r="X16" s="624"/>
      <c r="Y16" s="625"/>
      <c r="Z16" s="626">
        <v>22.5</v>
      </c>
      <c r="AA16" s="626"/>
      <c r="AB16" s="626"/>
      <c r="AC16" s="626"/>
      <c r="AD16" s="627">
        <v>2774877</v>
      </c>
      <c r="AE16" s="627"/>
      <c r="AF16" s="627"/>
      <c r="AG16" s="627"/>
      <c r="AH16" s="627"/>
      <c r="AI16" s="627"/>
      <c r="AJ16" s="627"/>
      <c r="AK16" s="627"/>
      <c r="AL16" s="628">
        <v>29.9</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15685</v>
      </c>
      <c r="CS16" s="624"/>
      <c r="CT16" s="624"/>
      <c r="CU16" s="624"/>
      <c r="CV16" s="624"/>
      <c r="CW16" s="624"/>
      <c r="CX16" s="624"/>
      <c r="CY16" s="625"/>
      <c r="CZ16" s="626">
        <v>0.1</v>
      </c>
      <c r="DA16" s="626"/>
      <c r="DB16" s="626"/>
      <c r="DC16" s="626"/>
      <c r="DD16" s="632" t="s">
        <v>108</v>
      </c>
      <c r="DE16" s="624"/>
      <c r="DF16" s="624"/>
      <c r="DG16" s="624"/>
      <c r="DH16" s="624"/>
      <c r="DI16" s="624"/>
      <c r="DJ16" s="624"/>
      <c r="DK16" s="624"/>
      <c r="DL16" s="624"/>
      <c r="DM16" s="624"/>
      <c r="DN16" s="624"/>
      <c r="DO16" s="624"/>
      <c r="DP16" s="625"/>
      <c r="DQ16" s="632">
        <v>8651</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2774877</v>
      </c>
      <c r="S17" s="624"/>
      <c r="T17" s="624"/>
      <c r="U17" s="624"/>
      <c r="V17" s="624"/>
      <c r="W17" s="624"/>
      <c r="X17" s="624"/>
      <c r="Y17" s="625"/>
      <c r="Z17" s="626">
        <v>16.8</v>
      </c>
      <c r="AA17" s="626"/>
      <c r="AB17" s="626"/>
      <c r="AC17" s="626"/>
      <c r="AD17" s="627">
        <v>2774877</v>
      </c>
      <c r="AE17" s="627"/>
      <c r="AF17" s="627"/>
      <c r="AG17" s="627"/>
      <c r="AH17" s="627"/>
      <c r="AI17" s="627"/>
      <c r="AJ17" s="627"/>
      <c r="AK17" s="627"/>
      <c r="AL17" s="628">
        <v>29.9</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2373147</v>
      </c>
      <c r="CS17" s="624"/>
      <c r="CT17" s="624"/>
      <c r="CU17" s="624"/>
      <c r="CV17" s="624"/>
      <c r="CW17" s="624"/>
      <c r="CX17" s="624"/>
      <c r="CY17" s="625"/>
      <c r="CZ17" s="626">
        <v>14.7</v>
      </c>
      <c r="DA17" s="626"/>
      <c r="DB17" s="626"/>
      <c r="DC17" s="626"/>
      <c r="DD17" s="632" t="s">
        <v>108</v>
      </c>
      <c r="DE17" s="624"/>
      <c r="DF17" s="624"/>
      <c r="DG17" s="624"/>
      <c r="DH17" s="624"/>
      <c r="DI17" s="624"/>
      <c r="DJ17" s="624"/>
      <c r="DK17" s="624"/>
      <c r="DL17" s="624"/>
      <c r="DM17" s="624"/>
      <c r="DN17" s="624"/>
      <c r="DO17" s="624"/>
      <c r="DP17" s="625"/>
      <c r="DQ17" s="632">
        <v>2353136</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950929</v>
      </c>
      <c r="S18" s="624"/>
      <c r="T18" s="624"/>
      <c r="U18" s="624"/>
      <c r="V18" s="624"/>
      <c r="W18" s="624"/>
      <c r="X18" s="624"/>
      <c r="Y18" s="625"/>
      <c r="Z18" s="626">
        <v>5.8</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528531</v>
      </c>
      <c r="BH19" s="624"/>
      <c r="BI19" s="624"/>
      <c r="BJ19" s="624"/>
      <c r="BK19" s="624"/>
      <c r="BL19" s="624"/>
      <c r="BM19" s="624"/>
      <c r="BN19" s="625"/>
      <c r="BO19" s="626">
        <v>9</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10671187</v>
      </c>
      <c r="S20" s="624"/>
      <c r="T20" s="624"/>
      <c r="U20" s="624"/>
      <c r="V20" s="624"/>
      <c r="W20" s="624"/>
      <c r="X20" s="624"/>
      <c r="Y20" s="625"/>
      <c r="Z20" s="626">
        <v>64.599999999999994</v>
      </c>
      <c r="AA20" s="626"/>
      <c r="AB20" s="626"/>
      <c r="AC20" s="626"/>
      <c r="AD20" s="627">
        <v>9229345</v>
      </c>
      <c r="AE20" s="627"/>
      <c r="AF20" s="627"/>
      <c r="AG20" s="627"/>
      <c r="AH20" s="627"/>
      <c r="AI20" s="627"/>
      <c r="AJ20" s="627"/>
      <c r="AK20" s="627"/>
      <c r="AL20" s="628">
        <v>99.5</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528531</v>
      </c>
      <c r="BH20" s="624"/>
      <c r="BI20" s="624"/>
      <c r="BJ20" s="624"/>
      <c r="BK20" s="624"/>
      <c r="BL20" s="624"/>
      <c r="BM20" s="624"/>
      <c r="BN20" s="625"/>
      <c r="BO20" s="626">
        <v>9</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16109739</v>
      </c>
      <c r="CS20" s="624"/>
      <c r="CT20" s="624"/>
      <c r="CU20" s="624"/>
      <c r="CV20" s="624"/>
      <c r="CW20" s="624"/>
      <c r="CX20" s="624"/>
      <c r="CY20" s="625"/>
      <c r="CZ20" s="626">
        <v>100</v>
      </c>
      <c r="DA20" s="626"/>
      <c r="DB20" s="626"/>
      <c r="DC20" s="626"/>
      <c r="DD20" s="632">
        <v>1047751</v>
      </c>
      <c r="DE20" s="624"/>
      <c r="DF20" s="624"/>
      <c r="DG20" s="624"/>
      <c r="DH20" s="624"/>
      <c r="DI20" s="624"/>
      <c r="DJ20" s="624"/>
      <c r="DK20" s="624"/>
      <c r="DL20" s="624"/>
      <c r="DM20" s="624"/>
      <c r="DN20" s="624"/>
      <c r="DO20" s="624"/>
      <c r="DP20" s="625"/>
      <c r="DQ20" s="632">
        <v>11760659</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6908</v>
      </c>
      <c r="S21" s="624"/>
      <c r="T21" s="624"/>
      <c r="U21" s="624"/>
      <c r="V21" s="624"/>
      <c r="W21" s="624"/>
      <c r="X21" s="624"/>
      <c r="Y21" s="625"/>
      <c r="Z21" s="626">
        <v>0</v>
      </c>
      <c r="AA21" s="626"/>
      <c r="AB21" s="626"/>
      <c r="AC21" s="626"/>
      <c r="AD21" s="627">
        <v>6908</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37618</v>
      </c>
      <c r="BH21" s="624"/>
      <c r="BI21" s="624"/>
      <c r="BJ21" s="624"/>
      <c r="BK21" s="624"/>
      <c r="BL21" s="624"/>
      <c r="BM21" s="624"/>
      <c r="BN21" s="625"/>
      <c r="BO21" s="626">
        <v>0.6</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114013</v>
      </c>
      <c r="S22" s="624"/>
      <c r="T22" s="624"/>
      <c r="U22" s="624"/>
      <c r="V22" s="624"/>
      <c r="W22" s="624"/>
      <c r="X22" s="624"/>
      <c r="Y22" s="625"/>
      <c r="Z22" s="626">
        <v>0.7</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39973</v>
      </c>
      <c r="S23" s="624"/>
      <c r="T23" s="624"/>
      <c r="U23" s="624"/>
      <c r="V23" s="624"/>
      <c r="W23" s="624"/>
      <c r="X23" s="624"/>
      <c r="Y23" s="625"/>
      <c r="Z23" s="626">
        <v>0.2</v>
      </c>
      <c r="AA23" s="626"/>
      <c r="AB23" s="626"/>
      <c r="AC23" s="626"/>
      <c r="AD23" s="627">
        <v>24975</v>
      </c>
      <c r="AE23" s="627"/>
      <c r="AF23" s="627"/>
      <c r="AG23" s="627"/>
      <c r="AH23" s="627"/>
      <c r="AI23" s="627"/>
      <c r="AJ23" s="627"/>
      <c r="AK23" s="627"/>
      <c r="AL23" s="628">
        <v>0.3</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v>490913</v>
      </c>
      <c r="BH23" s="624"/>
      <c r="BI23" s="624"/>
      <c r="BJ23" s="624"/>
      <c r="BK23" s="624"/>
      <c r="BL23" s="624"/>
      <c r="BM23" s="624"/>
      <c r="BN23" s="625"/>
      <c r="BO23" s="626">
        <v>8.4</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105037</v>
      </c>
      <c r="S24" s="624"/>
      <c r="T24" s="624"/>
      <c r="U24" s="624"/>
      <c r="V24" s="624"/>
      <c r="W24" s="624"/>
      <c r="X24" s="624"/>
      <c r="Y24" s="625"/>
      <c r="Z24" s="626">
        <v>0.6</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8929353</v>
      </c>
      <c r="CS24" s="613"/>
      <c r="CT24" s="613"/>
      <c r="CU24" s="613"/>
      <c r="CV24" s="613"/>
      <c r="CW24" s="613"/>
      <c r="CX24" s="613"/>
      <c r="CY24" s="614"/>
      <c r="CZ24" s="650">
        <v>55.4</v>
      </c>
      <c r="DA24" s="651"/>
      <c r="DB24" s="651"/>
      <c r="DC24" s="652"/>
      <c r="DD24" s="649">
        <v>6273365</v>
      </c>
      <c r="DE24" s="613"/>
      <c r="DF24" s="613"/>
      <c r="DG24" s="613"/>
      <c r="DH24" s="613"/>
      <c r="DI24" s="613"/>
      <c r="DJ24" s="613"/>
      <c r="DK24" s="614"/>
      <c r="DL24" s="649">
        <v>6193075</v>
      </c>
      <c r="DM24" s="613"/>
      <c r="DN24" s="613"/>
      <c r="DO24" s="613"/>
      <c r="DP24" s="613"/>
      <c r="DQ24" s="613"/>
      <c r="DR24" s="613"/>
      <c r="DS24" s="613"/>
      <c r="DT24" s="613"/>
      <c r="DU24" s="613"/>
      <c r="DV24" s="614"/>
      <c r="DW24" s="617">
        <v>60.9</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2370513</v>
      </c>
      <c r="S25" s="624"/>
      <c r="T25" s="624"/>
      <c r="U25" s="624"/>
      <c r="V25" s="624"/>
      <c r="W25" s="624"/>
      <c r="X25" s="624"/>
      <c r="Y25" s="625"/>
      <c r="Z25" s="626">
        <v>14.3</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3106449</v>
      </c>
      <c r="CS25" s="655"/>
      <c r="CT25" s="655"/>
      <c r="CU25" s="655"/>
      <c r="CV25" s="655"/>
      <c r="CW25" s="655"/>
      <c r="CX25" s="655"/>
      <c r="CY25" s="656"/>
      <c r="CZ25" s="657">
        <v>19.3</v>
      </c>
      <c r="DA25" s="658"/>
      <c r="DB25" s="658"/>
      <c r="DC25" s="659"/>
      <c r="DD25" s="632">
        <v>2997507</v>
      </c>
      <c r="DE25" s="655"/>
      <c r="DF25" s="655"/>
      <c r="DG25" s="655"/>
      <c r="DH25" s="655"/>
      <c r="DI25" s="655"/>
      <c r="DJ25" s="655"/>
      <c r="DK25" s="656"/>
      <c r="DL25" s="632">
        <v>2917421</v>
      </c>
      <c r="DM25" s="655"/>
      <c r="DN25" s="655"/>
      <c r="DO25" s="655"/>
      <c r="DP25" s="655"/>
      <c r="DQ25" s="655"/>
      <c r="DR25" s="655"/>
      <c r="DS25" s="655"/>
      <c r="DT25" s="655"/>
      <c r="DU25" s="655"/>
      <c r="DV25" s="656"/>
      <c r="DW25" s="628">
        <v>28.7</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2204672</v>
      </c>
      <c r="CS26" s="624"/>
      <c r="CT26" s="624"/>
      <c r="CU26" s="624"/>
      <c r="CV26" s="624"/>
      <c r="CW26" s="624"/>
      <c r="CX26" s="624"/>
      <c r="CY26" s="625"/>
      <c r="CZ26" s="657">
        <v>13.7</v>
      </c>
      <c r="DA26" s="658"/>
      <c r="DB26" s="658"/>
      <c r="DC26" s="659"/>
      <c r="DD26" s="632">
        <v>2121760</v>
      </c>
      <c r="DE26" s="624"/>
      <c r="DF26" s="624"/>
      <c r="DG26" s="624"/>
      <c r="DH26" s="624"/>
      <c r="DI26" s="624"/>
      <c r="DJ26" s="624"/>
      <c r="DK26" s="625"/>
      <c r="DL26" s="632" t="s">
        <v>276</v>
      </c>
      <c r="DM26" s="624"/>
      <c r="DN26" s="624"/>
      <c r="DO26" s="624"/>
      <c r="DP26" s="624"/>
      <c r="DQ26" s="624"/>
      <c r="DR26" s="624"/>
      <c r="DS26" s="624"/>
      <c r="DT26" s="624"/>
      <c r="DU26" s="624"/>
      <c r="DV26" s="625"/>
      <c r="DW26" s="628" t="s">
        <v>276</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932656</v>
      </c>
      <c r="S27" s="624"/>
      <c r="T27" s="624"/>
      <c r="U27" s="624"/>
      <c r="V27" s="624"/>
      <c r="W27" s="624"/>
      <c r="X27" s="624"/>
      <c r="Y27" s="625"/>
      <c r="Z27" s="626">
        <v>5.6</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5858811</v>
      </c>
      <c r="BH27" s="624"/>
      <c r="BI27" s="624"/>
      <c r="BJ27" s="624"/>
      <c r="BK27" s="624"/>
      <c r="BL27" s="624"/>
      <c r="BM27" s="624"/>
      <c r="BN27" s="625"/>
      <c r="BO27" s="626">
        <v>100</v>
      </c>
      <c r="BP27" s="626"/>
      <c r="BQ27" s="626"/>
      <c r="BR27" s="626"/>
      <c r="BS27" s="632">
        <v>10981</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3449757</v>
      </c>
      <c r="CS27" s="655"/>
      <c r="CT27" s="655"/>
      <c r="CU27" s="655"/>
      <c r="CV27" s="655"/>
      <c r="CW27" s="655"/>
      <c r="CX27" s="655"/>
      <c r="CY27" s="656"/>
      <c r="CZ27" s="657">
        <v>21.4</v>
      </c>
      <c r="DA27" s="658"/>
      <c r="DB27" s="658"/>
      <c r="DC27" s="659"/>
      <c r="DD27" s="632">
        <v>922722</v>
      </c>
      <c r="DE27" s="655"/>
      <c r="DF27" s="655"/>
      <c r="DG27" s="655"/>
      <c r="DH27" s="655"/>
      <c r="DI27" s="655"/>
      <c r="DJ27" s="655"/>
      <c r="DK27" s="656"/>
      <c r="DL27" s="632">
        <v>922518</v>
      </c>
      <c r="DM27" s="655"/>
      <c r="DN27" s="655"/>
      <c r="DO27" s="655"/>
      <c r="DP27" s="655"/>
      <c r="DQ27" s="655"/>
      <c r="DR27" s="655"/>
      <c r="DS27" s="655"/>
      <c r="DT27" s="655"/>
      <c r="DU27" s="655"/>
      <c r="DV27" s="656"/>
      <c r="DW27" s="628">
        <v>9.1</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88651</v>
      </c>
      <c r="S28" s="624"/>
      <c r="T28" s="624"/>
      <c r="U28" s="624"/>
      <c r="V28" s="624"/>
      <c r="W28" s="624"/>
      <c r="X28" s="624"/>
      <c r="Y28" s="625"/>
      <c r="Z28" s="626">
        <v>0.5</v>
      </c>
      <c r="AA28" s="626"/>
      <c r="AB28" s="626"/>
      <c r="AC28" s="626"/>
      <c r="AD28" s="627">
        <v>12853</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2373147</v>
      </c>
      <c r="CS28" s="624"/>
      <c r="CT28" s="624"/>
      <c r="CU28" s="624"/>
      <c r="CV28" s="624"/>
      <c r="CW28" s="624"/>
      <c r="CX28" s="624"/>
      <c r="CY28" s="625"/>
      <c r="CZ28" s="657">
        <v>14.7</v>
      </c>
      <c r="DA28" s="658"/>
      <c r="DB28" s="658"/>
      <c r="DC28" s="659"/>
      <c r="DD28" s="632">
        <v>2353136</v>
      </c>
      <c r="DE28" s="624"/>
      <c r="DF28" s="624"/>
      <c r="DG28" s="624"/>
      <c r="DH28" s="624"/>
      <c r="DI28" s="624"/>
      <c r="DJ28" s="624"/>
      <c r="DK28" s="625"/>
      <c r="DL28" s="632">
        <v>2353136</v>
      </c>
      <c r="DM28" s="624"/>
      <c r="DN28" s="624"/>
      <c r="DO28" s="624"/>
      <c r="DP28" s="624"/>
      <c r="DQ28" s="624"/>
      <c r="DR28" s="624"/>
      <c r="DS28" s="624"/>
      <c r="DT28" s="624"/>
      <c r="DU28" s="624"/>
      <c r="DV28" s="625"/>
      <c r="DW28" s="628">
        <v>23.2</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201488</v>
      </c>
      <c r="S29" s="624"/>
      <c r="T29" s="624"/>
      <c r="U29" s="624"/>
      <c r="V29" s="624"/>
      <c r="W29" s="624"/>
      <c r="X29" s="624"/>
      <c r="Y29" s="625"/>
      <c r="Z29" s="626">
        <v>1.2</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2373000</v>
      </c>
      <c r="CS29" s="655"/>
      <c r="CT29" s="655"/>
      <c r="CU29" s="655"/>
      <c r="CV29" s="655"/>
      <c r="CW29" s="655"/>
      <c r="CX29" s="655"/>
      <c r="CY29" s="656"/>
      <c r="CZ29" s="657">
        <v>14.7</v>
      </c>
      <c r="DA29" s="658"/>
      <c r="DB29" s="658"/>
      <c r="DC29" s="659"/>
      <c r="DD29" s="632">
        <v>2352989</v>
      </c>
      <c r="DE29" s="655"/>
      <c r="DF29" s="655"/>
      <c r="DG29" s="655"/>
      <c r="DH29" s="655"/>
      <c r="DI29" s="655"/>
      <c r="DJ29" s="655"/>
      <c r="DK29" s="656"/>
      <c r="DL29" s="632">
        <v>2352989</v>
      </c>
      <c r="DM29" s="655"/>
      <c r="DN29" s="655"/>
      <c r="DO29" s="655"/>
      <c r="DP29" s="655"/>
      <c r="DQ29" s="655"/>
      <c r="DR29" s="655"/>
      <c r="DS29" s="655"/>
      <c r="DT29" s="655"/>
      <c r="DU29" s="655"/>
      <c r="DV29" s="656"/>
      <c r="DW29" s="628">
        <v>23.2</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258714</v>
      </c>
      <c r="S30" s="624"/>
      <c r="T30" s="624"/>
      <c r="U30" s="624"/>
      <c r="V30" s="624"/>
      <c r="W30" s="624"/>
      <c r="X30" s="624"/>
      <c r="Y30" s="625"/>
      <c r="Z30" s="626">
        <v>1.6</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97.3</v>
      </c>
      <c r="BH30" s="682"/>
      <c r="BI30" s="682"/>
      <c r="BJ30" s="682"/>
      <c r="BK30" s="682"/>
      <c r="BL30" s="682"/>
      <c r="BM30" s="618">
        <v>89</v>
      </c>
      <c r="BN30" s="682"/>
      <c r="BO30" s="682"/>
      <c r="BP30" s="682"/>
      <c r="BQ30" s="683"/>
      <c r="BR30" s="681">
        <v>96.9</v>
      </c>
      <c r="BS30" s="682"/>
      <c r="BT30" s="682"/>
      <c r="BU30" s="682"/>
      <c r="BV30" s="682"/>
      <c r="BW30" s="682"/>
      <c r="BX30" s="618">
        <v>87.8</v>
      </c>
      <c r="BY30" s="682"/>
      <c r="BZ30" s="682"/>
      <c r="CA30" s="682"/>
      <c r="CB30" s="683"/>
      <c r="CD30" s="686"/>
      <c r="CE30" s="687"/>
      <c r="CF30" s="637" t="s">
        <v>290</v>
      </c>
      <c r="CG30" s="638"/>
      <c r="CH30" s="638"/>
      <c r="CI30" s="638"/>
      <c r="CJ30" s="638"/>
      <c r="CK30" s="638"/>
      <c r="CL30" s="638"/>
      <c r="CM30" s="638"/>
      <c r="CN30" s="638"/>
      <c r="CO30" s="638"/>
      <c r="CP30" s="638"/>
      <c r="CQ30" s="639"/>
      <c r="CR30" s="623">
        <v>1961775</v>
      </c>
      <c r="CS30" s="624"/>
      <c r="CT30" s="624"/>
      <c r="CU30" s="624"/>
      <c r="CV30" s="624"/>
      <c r="CW30" s="624"/>
      <c r="CX30" s="624"/>
      <c r="CY30" s="625"/>
      <c r="CZ30" s="657">
        <v>12.2</v>
      </c>
      <c r="DA30" s="658"/>
      <c r="DB30" s="658"/>
      <c r="DC30" s="659"/>
      <c r="DD30" s="632">
        <v>1941764</v>
      </c>
      <c r="DE30" s="624"/>
      <c r="DF30" s="624"/>
      <c r="DG30" s="624"/>
      <c r="DH30" s="624"/>
      <c r="DI30" s="624"/>
      <c r="DJ30" s="624"/>
      <c r="DK30" s="625"/>
      <c r="DL30" s="632">
        <v>1941764</v>
      </c>
      <c r="DM30" s="624"/>
      <c r="DN30" s="624"/>
      <c r="DO30" s="624"/>
      <c r="DP30" s="624"/>
      <c r="DQ30" s="624"/>
      <c r="DR30" s="624"/>
      <c r="DS30" s="624"/>
      <c r="DT30" s="624"/>
      <c r="DU30" s="624"/>
      <c r="DV30" s="625"/>
      <c r="DW30" s="628">
        <v>19.100000000000001</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132422</v>
      </c>
      <c r="S31" s="624"/>
      <c r="T31" s="624"/>
      <c r="U31" s="624"/>
      <c r="V31" s="624"/>
      <c r="W31" s="624"/>
      <c r="X31" s="624"/>
      <c r="Y31" s="625"/>
      <c r="Z31" s="626">
        <v>0.8</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97.5</v>
      </c>
      <c r="BH31" s="655"/>
      <c r="BI31" s="655"/>
      <c r="BJ31" s="655"/>
      <c r="BK31" s="655"/>
      <c r="BL31" s="655"/>
      <c r="BM31" s="629">
        <v>91.5</v>
      </c>
      <c r="BN31" s="679"/>
      <c r="BO31" s="679"/>
      <c r="BP31" s="679"/>
      <c r="BQ31" s="680"/>
      <c r="BR31" s="678">
        <v>97.2</v>
      </c>
      <c r="BS31" s="655"/>
      <c r="BT31" s="655"/>
      <c r="BU31" s="655"/>
      <c r="BV31" s="655"/>
      <c r="BW31" s="655"/>
      <c r="BX31" s="629">
        <v>89.6</v>
      </c>
      <c r="BY31" s="679"/>
      <c r="BZ31" s="679"/>
      <c r="CA31" s="679"/>
      <c r="CB31" s="680"/>
      <c r="CD31" s="686"/>
      <c r="CE31" s="687"/>
      <c r="CF31" s="637" t="s">
        <v>294</v>
      </c>
      <c r="CG31" s="638"/>
      <c r="CH31" s="638"/>
      <c r="CI31" s="638"/>
      <c r="CJ31" s="638"/>
      <c r="CK31" s="638"/>
      <c r="CL31" s="638"/>
      <c r="CM31" s="638"/>
      <c r="CN31" s="638"/>
      <c r="CO31" s="638"/>
      <c r="CP31" s="638"/>
      <c r="CQ31" s="639"/>
      <c r="CR31" s="623">
        <v>411225</v>
      </c>
      <c r="CS31" s="655"/>
      <c r="CT31" s="655"/>
      <c r="CU31" s="655"/>
      <c r="CV31" s="655"/>
      <c r="CW31" s="655"/>
      <c r="CX31" s="655"/>
      <c r="CY31" s="656"/>
      <c r="CZ31" s="657">
        <v>2.6</v>
      </c>
      <c r="DA31" s="658"/>
      <c r="DB31" s="658"/>
      <c r="DC31" s="659"/>
      <c r="DD31" s="632">
        <v>411225</v>
      </c>
      <c r="DE31" s="655"/>
      <c r="DF31" s="655"/>
      <c r="DG31" s="655"/>
      <c r="DH31" s="655"/>
      <c r="DI31" s="655"/>
      <c r="DJ31" s="655"/>
      <c r="DK31" s="656"/>
      <c r="DL31" s="632">
        <v>411225</v>
      </c>
      <c r="DM31" s="655"/>
      <c r="DN31" s="655"/>
      <c r="DO31" s="655"/>
      <c r="DP31" s="655"/>
      <c r="DQ31" s="655"/>
      <c r="DR31" s="655"/>
      <c r="DS31" s="655"/>
      <c r="DT31" s="655"/>
      <c r="DU31" s="655"/>
      <c r="DV31" s="656"/>
      <c r="DW31" s="628">
        <v>4</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245033</v>
      </c>
      <c r="S32" s="624"/>
      <c r="T32" s="624"/>
      <c r="U32" s="624"/>
      <c r="V32" s="624"/>
      <c r="W32" s="624"/>
      <c r="X32" s="624"/>
      <c r="Y32" s="625"/>
      <c r="Z32" s="626">
        <v>1.5</v>
      </c>
      <c r="AA32" s="626"/>
      <c r="AB32" s="626"/>
      <c r="AC32" s="626"/>
      <c r="AD32" s="627">
        <v>257</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96.8</v>
      </c>
      <c r="BH32" s="691"/>
      <c r="BI32" s="691"/>
      <c r="BJ32" s="691"/>
      <c r="BK32" s="691"/>
      <c r="BL32" s="691"/>
      <c r="BM32" s="692">
        <v>86</v>
      </c>
      <c r="BN32" s="691"/>
      <c r="BO32" s="691"/>
      <c r="BP32" s="691"/>
      <c r="BQ32" s="693"/>
      <c r="BR32" s="690">
        <v>96.4</v>
      </c>
      <c r="BS32" s="691"/>
      <c r="BT32" s="691"/>
      <c r="BU32" s="691"/>
      <c r="BV32" s="691"/>
      <c r="BW32" s="691"/>
      <c r="BX32" s="692">
        <v>85.2</v>
      </c>
      <c r="BY32" s="691"/>
      <c r="BZ32" s="691"/>
      <c r="CA32" s="691"/>
      <c r="CB32" s="693"/>
      <c r="CD32" s="688"/>
      <c r="CE32" s="689"/>
      <c r="CF32" s="637" t="s">
        <v>297</v>
      </c>
      <c r="CG32" s="638"/>
      <c r="CH32" s="638"/>
      <c r="CI32" s="638"/>
      <c r="CJ32" s="638"/>
      <c r="CK32" s="638"/>
      <c r="CL32" s="638"/>
      <c r="CM32" s="638"/>
      <c r="CN32" s="638"/>
      <c r="CO32" s="638"/>
      <c r="CP32" s="638"/>
      <c r="CQ32" s="639"/>
      <c r="CR32" s="623">
        <v>147</v>
      </c>
      <c r="CS32" s="624"/>
      <c r="CT32" s="624"/>
      <c r="CU32" s="624"/>
      <c r="CV32" s="624"/>
      <c r="CW32" s="624"/>
      <c r="CX32" s="624"/>
      <c r="CY32" s="625"/>
      <c r="CZ32" s="657">
        <v>0</v>
      </c>
      <c r="DA32" s="658"/>
      <c r="DB32" s="658"/>
      <c r="DC32" s="659"/>
      <c r="DD32" s="632">
        <v>147</v>
      </c>
      <c r="DE32" s="624"/>
      <c r="DF32" s="624"/>
      <c r="DG32" s="624"/>
      <c r="DH32" s="624"/>
      <c r="DI32" s="624"/>
      <c r="DJ32" s="624"/>
      <c r="DK32" s="625"/>
      <c r="DL32" s="632">
        <v>147</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1358938</v>
      </c>
      <c r="S33" s="624"/>
      <c r="T33" s="624"/>
      <c r="U33" s="624"/>
      <c r="V33" s="624"/>
      <c r="W33" s="624"/>
      <c r="X33" s="624"/>
      <c r="Y33" s="625"/>
      <c r="Z33" s="626">
        <v>8.1999999999999993</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6116950</v>
      </c>
      <c r="CS33" s="655"/>
      <c r="CT33" s="655"/>
      <c r="CU33" s="655"/>
      <c r="CV33" s="655"/>
      <c r="CW33" s="655"/>
      <c r="CX33" s="655"/>
      <c r="CY33" s="656"/>
      <c r="CZ33" s="657">
        <v>38</v>
      </c>
      <c r="DA33" s="658"/>
      <c r="DB33" s="658"/>
      <c r="DC33" s="659"/>
      <c r="DD33" s="632">
        <v>5216572</v>
      </c>
      <c r="DE33" s="655"/>
      <c r="DF33" s="655"/>
      <c r="DG33" s="655"/>
      <c r="DH33" s="655"/>
      <c r="DI33" s="655"/>
      <c r="DJ33" s="655"/>
      <c r="DK33" s="656"/>
      <c r="DL33" s="632">
        <v>4099222</v>
      </c>
      <c r="DM33" s="655"/>
      <c r="DN33" s="655"/>
      <c r="DO33" s="655"/>
      <c r="DP33" s="655"/>
      <c r="DQ33" s="655"/>
      <c r="DR33" s="655"/>
      <c r="DS33" s="655"/>
      <c r="DT33" s="655"/>
      <c r="DU33" s="655"/>
      <c r="DV33" s="656"/>
      <c r="DW33" s="628">
        <v>40.299999999999997</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2016305</v>
      </c>
      <c r="CS34" s="624"/>
      <c r="CT34" s="624"/>
      <c r="CU34" s="624"/>
      <c r="CV34" s="624"/>
      <c r="CW34" s="624"/>
      <c r="CX34" s="624"/>
      <c r="CY34" s="625"/>
      <c r="CZ34" s="657">
        <v>12.5</v>
      </c>
      <c r="DA34" s="658"/>
      <c r="DB34" s="658"/>
      <c r="DC34" s="659"/>
      <c r="DD34" s="632">
        <v>1776101</v>
      </c>
      <c r="DE34" s="624"/>
      <c r="DF34" s="624"/>
      <c r="DG34" s="624"/>
      <c r="DH34" s="624"/>
      <c r="DI34" s="624"/>
      <c r="DJ34" s="624"/>
      <c r="DK34" s="625"/>
      <c r="DL34" s="632">
        <v>1344290</v>
      </c>
      <c r="DM34" s="624"/>
      <c r="DN34" s="624"/>
      <c r="DO34" s="624"/>
      <c r="DP34" s="624"/>
      <c r="DQ34" s="624"/>
      <c r="DR34" s="624"/>
      <c r="DS34" s="624"/>
      <c r="DT34" s="624"/>
      <c r="DU34" s="624"/>
      <c r="DV34" s="625"/>
      <c r="DW34" s="628">
        <v>13.2</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888438</v>
      </c>
      <c r="S35" s="624"/>
      <c r="T35" s="624"/>
      <c r="U35" s="624"/>
      <c r="V35" s="624"/>
      <c r="W35" s="624"/>
      <c r="X35" s="624"/>
      <c r="Y35" s="625"/>
      <c r="Z35" s="626">
        <v>5.4</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3177002</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2157</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30341</v>
      </c>
      <c r="CS35" s="655"/>
      <c r="CT35" s="655"/>
      <c r="CU35" s="655"/>
      <c r="CV35" s="655"/>
      <c r="CW35" s="655"/>
      <c r="CX35" s="655"/>
      <c r="CY35" s="656"/>
      <c r="CZ35" s="657">
        <v>0.2</v>
      </c>
      <c r="DA35" s="658"/>
      <c r="DB35" s="658"/>
      <c r="DC35" s="659"/>
      <c r="DD35" s="632">
        <v>28189</v>
      </c>
      <c r="DE35" s="655"/>
      <c r="DF35" s="655"/>
      <c r="DG35" s="655"/>
      <c r="DH35" s="655"/>
      <c r="DI35" s="655"/>
      <c r="DJ35" s="655"/>
      <c r="DK35" s="656"/>
      <c r="DL35" s="632">
        <v>28189</v>
      </c>
      <c r="DM35" s="655"/>
      <c r="DN35" s="655"/>
      <c r="DO35" s="655"/>
      <c r="DP35" s="655"/>
      <c r="DQ35" s="655"/>
      <c r="DR35" s="655"/>
      <c r="DS35" s="655"/>
      <c r="DT35" s="655"/>
      <c r="DU35" s="655"/>
      <c r="DV35" s="656"/>
      <c r="DW35" s="628">
        <v>0.3</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16525533</v>
      </c>
      <c r="S36" s="696"/>
      <c r="T36" s="696"/>
      <c r="U36" s="696"/>
      <c r="V36" s="696"/>
      <c r="W36" s="696"/>
      <c r="X36" s="696"/>
      <c r="Y36" s="697"/>
      <c r="Z36" s="698">
        <v>100</v>
      </c>
      <c r="AA36" s="698"/>
      <c r="AB36" s="698"/>
      <c r="AC36" s="698"/>
      <c r="AD36" s="699">
        <v>9274338</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629702</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-417078</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1042802</v>
      </c>
      <c r="CS36" s="624"/>
      <c r="CT36" s="624"/>
      <c r="CU36" s="624"/>
      <c r="CV36" s="624"/>
      <c r="CW36" s="624"/>
      <c r="CX36" s="624"/>
      <c r="CY36" s="625"/>
      <c r="CZ36" s="657">
        <v>6.5</v>
      </c>
      <c r="DA36" s="658"/>
      <c r="DB36" s="658"/>
      <c r="DC36" s="659"/>
      <c r="DD36" s="632">
        <v>902351</v>
      </c>
      <c r="DE36" s="624"/>
      <c r="DF36" s="624"/>
      <c r="DG36" s="624"/>
      <c r="DH36" s="624"/>
      <c r="DI36" s="624"/>
      <c r="DJ36" s="624"/>
      <c r="DK36" s="625"/>
      <c r="DL36" s="632">
        <v>652787</v>
      </c>
      <c r="DM36" s="624"/>
      <c r="DN36" s="624"/>
      <c r="DO36" s="624"/>
      <c r="DP36" s="624"/>
      <c r="DQ36" s="624"/>
      <c r="DR36" s="624"/>
      <c r="DS36" s="624"/>
      <c r="DT36" s="624"/>
      <c r="DU36" s="624"/>
      <c r="DV36" s="625"/>
      <c r="DW36" s="628">
        <v>6.4</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372169</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8960</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1615</v>
      </c>
      <c r="CS37" s="655"/>
      <c r="CT37" s="655"/>
      <c r="CU37" s="655"/>
      <c r="CV37" s="655"/>
      <c r="CW37" s="655"/>
      <c r="CX37" s="655"/>
      <c r="CY37" s="656"/>
      <c r="CZ37" s="657">
        <v>0</v>
      </c>
      <c r="DA37" s="658"/>
      <c r="DB37" s="658"/>
      <c r="DC37" s="659"/>
      <c r="DD37" s="632">
        <v>1615</v>
      </c>
      <c r="DE37" s="655"/>
      <c r="DF37" s="655"/>
      <c r="DG37" s="655"/>
      <c r="DH37" s="655"/>
      <c r="DI37" s="655"/>
      <c r="DJ37" s="655"/>
      <c r="DK37" s="656"/>
      <c r="DL37" s="632">
        <v>1615</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v>175652</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16164</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2764096</v>
      </c>
      <c r="CS38" s="624"/>
      <c r="CT38" s="624"/>
      <c r="CU38" s="624"/>
      <c r="CV38" s="624"/>
      <c r="CW38" s="624"/>
      <c r="CX38" s="624"/>
      <c r="CY38" s="625"/>
      <c r="CZ38" s="657">
        <v>17.2</v>
      </c>
      <c r="DA38" s="658"/>
      <c r="DB38" s="658"/>
      <c r="DC38" s="659"/>
      <c r="DD38" s="632">
        <v>2478844</v>
      </c>
      <c r="DE38" s="624"/>
      <c r="DF38" s="624"/>
      <c r="DG38" s="624"/>
      <c r="DH38" s="624"/>
      <c r="DI38" s="624"/>
      <c r="DJ38" s="624"/>
      <c r="DK38" s="625"/>
      <c r="DL38" s="632">
        <v>2073956</v>
      </c>
      <c r="DM38" s="624"/>
      <c r="DN38" s="624"/>
      <c r="DO38" s="624"/>
      <c r="DP38" s="624"/>
      <c r="DQ38" s="624"/>
      <c r="DR38" s="624"/>
      <c r="DS38" s="624"/>
      <c r="DT38" s="624"/>
      <c r="DU38" s="624"/>
      <c r="DV38" s="625"/>
      <c r="DW38" s="628">
        <v>20.399999999999999</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v>40737</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98</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221087</v>
      </c>
      <c r="CS39" s="655"/>
      <c r="CT39" s="655"/>
      <c r="CU39" s="655"/>
      <c r="CV39" s="655"/>
      <c r="CW39" s="655"/>
      <c r="CX39" s="655"/>
      <c r="CY39" s="656"/>
      <c r="CZ39" s="657">
        <v>1.4</v>
      </c>
      <c r="DA39" s="658"/>
      <c r="DB39" s="658"/>
      <c r="DC39" s="659"/>
      <c r="DD39" s="632">
        <v>1028</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688753</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94</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42319</v>
      </c>
      <c r="CS40" s="624"/>
      <c r="CT40" s="624"/>
      <c r="CU40" s="624"/>
      <c r="CV40" s="624"/>
      <c r="CW40" s="624"/>
      <c r="CX40" s="624"/>
      <c r="CY40" s="625"/>
      <c r="CZ40" s="657">
        <v>0.3</v>
      </c>
      <c r="DA40" s="658"/>
      <c r="DB40" s="658"/>
      <c r="DC40" s="659"/>
      <c r="DD40" s="632">
        <v>30059</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1269989</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298</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276</v>
      </c>
      <c r="CS41" s="655"/>
      <c r="CT41" s="655"/>
      <c r="CU41" s="655"/>
      <c r="CV41" s="655"/>
      <c r="CW41" s="655"/>
      <c r="CX41" s="655"/>
      <c r="CY41" s="656"/>
      <c r="CZ41" s="657" t="s">
        <v>276</v>
      </c>
      <c r="DA41" s="658"/>
      <c r="DB41" s="658"/>
      <c r="DC41" s="659"/>
      <c r="DD41" s="632" t="s">
        <v>276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1063436</v>
      </c>
      <c r="CS42" s="624"/>
      <c r="CT42" s="624"/>
      <c r="CU42" s="624"/>
      <c r="CV42" s="624"/>
      <c r="CW42" s="624"/>
      <c r="CX42" s="624"/>
      <c r="CY42" s="625"/>
      <c r="CZ42" s="657">
        <v>6.6</v>
      </c>
      <c r="DA42" s="706"/>
      <c r="DB42" s="706"/>
      <c r="DC42" s="707"/>
      <c r="DD42" s="632">
        <v>270722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24437</v>
      </c>
      <c r="CS43" s="655"/>
      <c r="CT43" s="655"/>
      <c r="CU43" s="655"/>
      <c r="CV43" s="655"/>
      <c r="CW43" s="655"/>
      <c r="CX43" s="655"/>
      <c r="CY43" s="656"/>
      <c r="CZ43" s="657">
        <v>0.2</v>
      </c>
      <c r="DA43" s="658"/>
      <c r="DB43" s="658"/>
      <c r="DC43" s="659"/>
      <c r="DD43" s="632">
        <v>24437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1047751</v>
      </c>
      <c r="CS44" s="624"/>
      <c r="CT44" s="624"/>
      <c r="CU44" s="624"/>
      <c r="CV44" s="624"/>
      <c r="CW44" s="624"/>
      <c r="CX44" s="624"/>
      <c r="CY44" s="625"/>
      <c r="CZ44" s="657">
        <v>6.5</v>
      </c>
      <c r="DA44" s="706"/>
      <c r="DB44" s="706"/>
      <c r="DC44" s="707"/>
      <c r="DD44" s="632">
        <v>262071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345069</v>
      </c>
      <c r="CS45" s="655"/>
      <c r="CT45" s="655"/>
      <c r="CU45" s="655"/>
      <c r="CV45" s="655"/>
      <c r="CW45" s="655"/>
      <c r="CX45" s="655"/>
      <c r="CY45" s="656"/>
      <c r="CZ45" s="657">
        <v>2.1</v>
      </c>
      <c r="DA45" s="658"/>
      <c r="DB45" s="658"/>
      <c r="DC45" s="659"/>
      <c r="DD45" s="632">
        <v>29398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580842</v>
      </c>
      <c r="CS46" s="624"/>
      <c r="CT46" s="624"/>
      <c r="CU46" s="624"/>
      <c r="CV46" s="624"/>
      <c r="CW46" s="624"/>
      <c r="CX46" s="624"/>
      <c r="CY46" s="625"/>
      <c r="CZ46" s="657">
        <v>3.6</v>
      </c>
      <c r="DA46" s="706"/>
      <c r="DB46" s="706"/>
      <c r="DC46" s="707"/>
      <c r="DD46" s="632">
        <v>214932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v>15685</v>
      </c>
      <c r="CS47" s="655"/>
      <c r="CT47" s="655"/>
      <c r="CU47" s="655"/>
      <c r="CV47" s="655"/>
      <c r="CW47" s="655"/>
      <c r="CX47" s="655"/>
      <c r="CY47" s="656"/>
      <c r="CZ47" s="657">
        <v>0.1</v>
      </c>
      <c r="DA47" s="658"/>
      <c r="DB47" s="658"/>
      <c r="DC47" s="659"/>
      <c r="DD47" s="632">
        <v>8651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16109739</v>
      </c>
      <c r="CS49" s="691"/>
      <c r="CT49" s="691"/>
      <c r="CU49" s="691"/>
      <c r="CV49" s="691"/>
      <c r="CW49" s="691"/>
      <c r="CX49" s="691"/>
      <c r="CY49" s="718"/>
      <c r="CZ49" s="719">
        <v>100</v>
      </c>
      <c r="DA49" s="720"/>
      <c r="DB49" s="720"/>
      <c r="DC49" s="721"/>
      <c r="DD49" s="722">
        <v>11760659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16795</v>
      </c>
      <c r="R7" s="753"/>
      <c r="S7" s="753"/>
      <c r="T7" s="753"/>
      <c r="U7" s="753"/>
      <c r="V7" s="753">
        <v>16379</v>
      </c>
      <c r="W7" s="753"/>
      <c r="X7" s="753"/>
      <c r="Y7" s="753"/>
      <c r="Z7" s="753"/>
      <c r="AA7" s="753">
        <v>416</v>
      </c>
      <c r="AB7" s="753"/>
      <c r="AC7" s="753"/>
      <c r="AD7" s="753"/>
      <c r="AE7" s="754"/>
      <c r="AF7" s="755">
        <v>396</v>
      </c>
      <c r="AG7" s="756"/>
      <c r="AH7" s="756"/>
      <c r="AI7" s="756"/>
      <c r="AJ7" s="757"/>
      <c r="AK7" s="792">
        <v>259</v>
      </c>
      <c r="AL7" s="793"/>
      <c r="AM7" s="793"/>
      <c r="AN7" s="793"/>
      <c r="AO7" s="793"/>
      <c r="AP7" s="793">
        <v>17079</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540</v>
      </c>
      <c r="BT7" s="797"/>
      <c r="BU7" s="797"/>
      <c r="BV7" s="797"/>
      <c r="BW7" s="797"/>
      <c r="BX7" s="797"/>
      <c r="BY7" s="797"/>
      <c r="BZ7" s="797"/>
      <c r="CA7" s="797"/>
      <c r="CB7" s="797"/>
      <c r="CC7" s="797"/>
      <c r="CD7" s="797"/>
      <c r="CE7" s="797"/>
      <c r="CF7" s="797"/>
      <c r="CG7" s="798"/>
      <c r="CH7" s="789">
        <v>-4</v>
      </c>
      <c r="CI7" s="790"/>
      <c r="CJ7" s="790"/>
      <c r="CK7" s="790"/>
      <c r="CL7" s="791"/>
      <c r="CM7" s="789">
        <v>1836</v>
      </c>
      <c r="CN7" s="790"/>
      <c r="CO7" s="790"/>
      <c r="CP7" s="790"/>
      <c r="CQ7" s="791"/>
      <c r="CR7" s="789">
        <v>19</v>
      </c>
      <c r="CS7" s="790"/>
      <c r="CT7" s="790"/>
      <c r="CU7" s="790"/>
      <c r="CV7" s="791"/>
      <c r="CW7" s="789" t="s">
        <v>542</v>
      </c>
      <c r="CX7" s="790"/>
      <c r="CY7" s="790"/>
      <c r="CZ7" s="790"/>
      <c r="DA7" s="791"/>
      <c r="DB7" s="789" t="s">
        <v>542</v>
      </c>
      <c r="DC7" s="790"/>
      <c r="DD7" s="790"/>
      <c r="DE7" s="790"/>
      <c r="DF7" s="791"/>
      <c r="DG7" s="789" t="s">
        <v>542</v>
      </c>
      <c r="DH7" s="790"/>
      <c r="DI7" s="790"/>
      <c r="DJ7" s="790"/>
      <c r="DK7" s="791"/>
      <c r="DL7" s="789" t="s">
        <v>542</v>
      </c>
      <c r="DM7" s="790"/>
      <c r="DN7" s="790"/>
      <c r="DO7" s="790"/>
      <c r="DP7" s="791"/>
      <c r="DQ7" s="789" t="s">
        <v>542</v>
      </c>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561</v>
      </c>
      <c r="R8" s="777"/>
      <c r="S8" s="777"/>
      <c r="T8" s="777"/>
      <c r="U8" s="777"/>
      <c r="V8" s="777">
        <v>561</v>
      </c>
      <c r="W8" s="777"/>
      <c r="X8" s="777"/>
      <c r="Y8" s="777"/>
      <c r="Z8" s="777"/>
      <c r="AA8" s="777" t="s">
        <v>542</v>
      </c>
      <c r="AB8" s="777"/>
      <c r="AC8" s="777"/>
      <c r="AD8" s="777"/>
      <c r="AE8" s="778"/>
      <c r="AF8" s="779" t="s">
        <v>108</v>
      </c>
      <c r="AG8" s="780"/>
      <c r="AH8" s="780"/>
      <c r="AI8" s="780"/>
      <c r="AJ8" s="781"/>
      <c r="AK8" s="782">
        <v>541</v>
      </c>
      <c r="AL8" s="783"/>
      <c r="AM8" s="783"/>
      <c r="AN8" s="783"/>
      <c r="AO8" s="783"/>
      <c r="AP8" s="783">
        <v>8810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541</v>
      </c>
      <c r="BT8" s="787"/>
      <c r="BU8" s="787"/>
      <c r="BV8" s="787"/>
      <c r="BW8" s="787"/>
      <c r="BX8" s="787"/>
      <c r="BY8" s="787"/>
      <c r="BZ8" s="787"/>
      <c r="CA8" s="787"/>
      <c r="CB8" s="787"/>
      <c r="CC8" s="787"/>
      <c r="CD8" s="787"/>
      <c r="CE8" s="787"/>
      <c r="CF8" s="787"/>
      <c r="CG8" s="788"/>
      <c r="CH8" s="799">
        <v>14</v>
      </c>
      <c r="CI8" s="800"/>
      <c r="CJ8" s="800"/>
      <c r="CK8" s="800"/>
      <c r="CL8" s="801"/>
      <c r="CM8" s="799">
        <v>223</v>
      </c>
      <c r="CN8" s="800"/>
      <c r="CO8" s="800"/>
      <c r="CP8" s="800"/>
      <c r="CQ8" s="801"/>
      <c r="CR8" s="799">
        <v>104</v>
      </c>
      <c r="CS8" s="800"/>
      <c r="CT8" s="800"/>
      <c r="CU8" s="800"/>
      <c r="CV8" s="801"/>
      <c r="CW8" s="799">
        <v>5</v>
      </c>
      <c r="CX8" s="800"/>
      <c r="CY8" s="800"/>
      <c r="CZ8" s="800"/>
      <c r="DA8" s="801"/>
      <c r="DB8" s="799" t="s">
        <v>549</v>
      </c>
      <c r="DC8" s="800"/>
      <c r="DD8" s="800"/>
      <c r="DE8" s="800"/>
      <c r="DF8" s="801"/>
      <c r="DG8" s="799" t="s">
        <v>549</v>
      </c>
      <c r="DH8" s="800"/>
      <c r="DI8" s="800"/>
      <c r="DJ8" s="800"/>
      <c r="DK8" s="801"/>
      <c r="DL8" s="799" t="s">
        <v>549</v>
      </c>
      <c r="DM8" s="800"/>
      <c r="DN8" s="800"/>
      <c r="DO8" s="800"/>
      <c r="DP8" s="801"/>
      <c r="DQ8" s="799" t="s">
        <v>549</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364</v>
      </c>
      <c r="B23" s="808" t="s">
        <v>365</v>
      </c>
      <c r="C23" s="809"/>
      <c r="D23" s="809"/>
      <c r="E23" s="809"/>
      <c r="F23" s="809"/>
      <c r="G23" s="809"/>
      <c r="H23" s="809"/>
      <c r="I23" s="809"/>
      <c r="J23" s="809"/>
      <c r="K23" s="809"/>
      <c r="L23" s="809"/>
      <c r="M23" s="809"/>
      <c r="N23" s="809"/>
      <c r="O23" s="809"/>
      <c r="P23" s="810"/>
      <c r="Q23" s="811">
        <v>16815</v>
      </c>
      <c r="R23" s="812"/>
      <c r="S23" s="812"/>
      <c r="T23" s="812"/>
      <c r="U23" s="812"/>
      <c r="V23" s="812">
        <v>16399</v>
      </c>
      <c r="W23" s="812"/>
      <c r="X23" s="812"/>
      <c r="Y23" s="812"/>
      <c r="Z23" s="812"/>
      <c r="AA23" s="812">
        <f>SUM(AA7:AE8)</f>
        <v>416</v>
      </c>
      <c r="AB23" s="812"/>
      <c r="AC23" s="812"/>
      <c r="AD23" s="812"/>
      <c r="AE23" s="813"/>
      <c r="AF23" s="814">
        <v>396</v>
      </c>
      <c r="AG23" s="812"/>
      <c r="AH23" s="812"/>
      <c r="AI23" s="812"/>
      <c r="AJ23" s="815"/>
      <c r="AK23" s="816"/>
      <c r="AL23" s="817"/>
      <c r="AM23" s="817"/>
      <c r="AN23" s="817"/>
      <c r="AO23" s="817"/>
      <c r="AP23" s="812">
        <f>SUM(AP7:AT8)</f>
        <v>25889</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376</v>
      </c>
      <c r="C28" s="750"/>
      <c r="D28" s="750"/>
      <c r="E28" s="750"/>
      <c r="F28" s="750"/>
      <c r="G28" s="750"/>
      <c r="H28" s="750"/>
      <c r="I28" s="750"/>
      <c r="J28" s="750"/>
      <c r="K28" s="750"/>
      <c r="L28" s="750"/>
      <c r="M28" s="750"/>
      <c r="N28" s="750"/>
      <c r="O28" s="750"/>
      <c r="P28" s="751"/>
      <c r="Q28" s="840">
        <v>7975</v>
      </c>
      <c r="R28" s="841"/>
      <c r="S28" s="841"/>
      <c r="T28" s="841"/>
      <c r="U28" s="841"/>
      <c r="V28" s="841">
        <v>7973</v>
      </c>
      <c r="W28" s="841"/>
      <c r="X28" s="841"/>
      <c r="Y28" s="841"/>
      <c r="Z28" s="841"/>
      <c r="AA28" s="841">
        <v>2</v>
      </c>
      <c r="AB28" s="841"/>
      <c r="AC28" s="841"/>
      <c r="AD28" s="841"/>
      <c r="AE28" s="842"/>
      <c r="AF28" s="843">
        <v>2</v>
      </c>
      <c r="AG28" s="841"/>
      <c r="AH28" s="841"/>
      <c r="AI28" s="841"/>
      <c r="AJ28" s="844"/>
      <c r="AK28" s="845">
        <v>698</v>
      </c>
      <c r="AL28" s="836"/>
      <c r="AM28" s="836"/>
      <c r="AN28" s="836"/>
      <c r="AO28" s="836"/>
      <c r="AP28" s="836">
        <v>150</v>
      </c>
      <c r="AQ28" s="836"/>
      <c r="AR28" s="836"/>
      <c r="AS28" s="836"/>
      <c r="AT28" s="836"/>
      <c r="AU28" s="836" t="s">
        <v>554</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377</v>
      </c>
      <c r="C29" s="774"/>
      <c r="D29" s="774"/>
      <c r="E29" s="774"/>
      <c r="F29" s="774"/>
      <c r="G29" s="774"/>
      <c r="H29" s="774"/>
      <c r="I29" s="774"/>
      <c r="J29" s="774"/>
      <c r="K29" s="774"/>
      <c r="L29" s="774"/>
      <c r="M29" s="774"/>
      <c r="N29" s="774"/>
      <c r="O29" s="774"/>
      <c r="P29" s="775"/>
      <c r="Q29" s="776">
        <v>4597</v>
      </c>
      <c r="R29" s="777"/>
      <c r="S29" s="777"/>
      <c r="T29" s="777"/>
      <c r="U29" s="777"/>
      <c r="V29" s="777">
        <v>4450</v>
      </c>
      <c r="W29" s="777"/>
      <c r="X29" s="777"/>
      <c r="Y29" s="777"/>
      <c r="Z29" s="777"/>
      <c r="AA29" s="777">
        <f>Q29-V29</f>
        <v>147</v>
      </c>
      <c r="AB29" s="777"/>
      <c r="AC29" s="777"/>
      <c r="AD29" s="777"/>
      <c r="AE29" s="778"/>
      <c r="AF29" s="779">
        <v>147</v>
      </c>
      <c r="AG29" s="780"/>
      <c r="AH29" s="780"/>
      <c r="AI29" s="780"/>
      <c r="AJ29" s="781"/>
      <c r="AK29" s="848">
        <v>663</v>
      </c>
      <c r="AL29" s="849"/>
      <c r="AM29" s="849"/>
      <c r="AN29" s="849"/>
      <c r="AO29" s="849"/>
      <c r="AP29" s="849">
        <v>0</v>
      </c>
      <c r="AQ29" s="849"/>
      <c r="AR29" s="849"/>
      <c r="AS29" s="849"/>
      <c r="AT29" s="849"/>
      <c r="AU29" s="849" t="s">
        <v>555</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378</v>
      </c>
      <c r="C30" s="774"/>
      <c r="D30" s="774"/>
      <c r="E30" s="774"/>
      <c r="F30" s="774"/>
      <c r="G30" s="774"/>
      <c r="H30" s="774"/>
      <c r="I30" s="774"/>
      <c r="J30" s="774"/>
      <c r="K30" s="774"/>
      <c r="L30" s="774"/>
      <c r="M30" s="774"/>
      <c r="N30" s="774"/>
      <c r="O30" s="774"/>
      <c r="P30" s="775"/>
      <c r="Q30" s="776">
        <v>644</v>
      </c>
      <c r="R30" s="777"/>
      <c r="S30" s="777"/>
      <c r="T30" s="777"/>
      <c r="U30" s="777"/>
      <c r="V30" s="777">
        <v>612</v>
      </c>
      <c r="W30" s="777"/>
      <c r="X30" s="777"/>
      <c r="Y30" s="777"/>
      <c r="Z30" s="777"/>
      <c r="AA30" s="777">
        <f>Q30-V30</f>
        <v>32</v>
      </c>
      <c r="AB30" s="777"/>
      <c r="AC30" s="777"/>
      <c r="AD30" s="777"/>
      <c r="AE30" s="778"/>
      <c r="AF30" s="779">
        <v>32</v>
      </c>
      <c r="AG30" s="780"/>
      <c r="AH30" s="780"/>
      <c r="AI30" s="780"/>
      <c r="AJ30" s="781"/>
      <c r="AK30" s="848">
        <v>121</v>
      </c>
      <c r="AL30" s="849"/>
      <c r="AM30" s="849"/>
      <c r="AN30" s="849"/>
      <c r="AO30" s="849"/>
      <c r="AP30" s="849">
        <v>0</v>
      </c>
      <c r="AQ30" s="849"/>
      <c r="AR30" s="849"/>
      <c r="AS30" s="849"/>
      <c r="AT30" s="849"/>
      <c r="AU30" s="849" t="s">
        <v>554</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379</v>
      </c>
      <c r="C31" s="774"/>
      <c r="D31" s="774"/>
      <c r="E31" s="774"/>
      <c r="F31" s="774"/>
      <c r="G31" s="774"/>
      <c r="H31" s="774"/>
      <c r="I31" s="774"/>
      <c r="J31" s="774"/>
      <c r="K31" s="774"/>
      <c r="L31" s="774"/>
      <c r="M31" s="774"/>
      <c r="N31" s="774"/>
      <c r="O31" s="774"/>
      <c r="P31" s="775"/>
      <c r="Q31" s="776">
        <v>2603</v>
      </c>
      <c r="R31" s="777"/>
      <c r="S31" s="777"/>
      <c r="T31" s="777"/>
      <c r="U31" s="777"/>
      <c r="V31" s="777">
        <v>2530</v>
      </c>
      <c r="W31" s="777"/>
      <c r="X31" s="777"/>
      <c r="Y31" s="777"/>
      <c r="Z31" s="777"/>
      <c r="AA31" s="777">
        <v>73</v>
      </c>
      <c r="AB31" s="777"/>
      <c r="AC31" s="777"/>
      <c r="AD31" s="777"/>
      <c r="AE31" s="778"/>
      <c r="AF31" s="779">
        <v>698</v>
      </c>
      <c r="AG31" s="780"/>
      <c r="AH31" s="780"/>
      <c r="AI31" s="780"/>
      <c r="AJ31" s="781"/>
      <c r="AK31" s="848">
        <v>372</v>
      </c>
      <c r="AL31" s="849"/>
      <c r="AM31" s="849"/>
      <c r="AN31" s="849"/>
      <c r="AO31" s="849"/>
      <c r="AP31" s="849">
        <v>2807</v>
      </c>
      <c r="AQ31" s="849"/>
      <c r="AR31" s="849"/>
      <c r="AS31" s="849"/>
      <c r="AT31" s="849"/>
      <c r="AU31" s="849">
        <v>1406</v>
      </c>
      <c r="AV31" s="849"/>
      <c r="AW31" s="849"/>
      <c r="AX31" s="849"/>
      <c r="AY31" s="849"/>
      <c r="AZ31" s="850" t="s">
        <v>553</v>
      </c>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381</v>
      </c>
      <c r="C32" s="774"/>
      <c r="D32" s="774"/>
      <c r="E32" s="774"/>
      <c r="F32" s="774"/>
      <c r="G32" s="774"/>
      <c r="H32" s="774"/>
      <c r="I32" s="774"/>
      <c r="J32" s="774"/>
      <c r="K32" s="774"/>
      <c r="L32" s="774"/>
      <c r="M32" s="774"/>
      <c r="N32" s="774"/>
      <c r="O32" s="774"/>
      <c r="P32" s="775"/>
      <c r="Q32" s="776">
        <v>1241</v>
      </c>
      <c r="R32" s="777"/>
      <c r="S32" s="777"/>
      <c r="T32" s="777"/>
      <c r="U32" s="777"/>
      <c r="V32" s="777">
        <v>1377</v>
      </c>
      <c r="W32" s="777"/>
      <c r="X32" s="777"/>
      <c r="Y32" s="777"/>
      <c r="Z32" s="777"/>
      <c r="AA32" s="777">
        <f>Q32-V32</f>
        <v>-136</v>
      </c>
      <c r="AB32" s="777"/>
      <c r="AC32" s="777"/>
      <c r="AD32" s="777"/>
      <c r="AE32" s="778"/>
      <c r="AF32" s="779">
        <v>278</v>
      </c>
      <c r="AG32" s="780"/>
      <c r="AH32" s="780"/>
      <c r="AI32" s="780"/>
      <c r="AJ32" s="781"/>
      <c r="AK32" s="848">
        <v>41</v>
      </c>
      <c r="AL32" s="849"/>
      <c r="AM32" s="849"/>
      <c r="AN32" s="849"/>
      <c r="AO32" s="849"/>
      <c r="AP32" s="849">
        <v>5710</v>
      </c>
      <c r="AQ32" s="849"/>
      <c r="AR32" s="849"/>
      <c r="AS32" s="849"/>
      <c r="AT32" s="849"/>
      <c r="AU32" s="849">
        <v>3</v>
      </c>
      <c r="AV32" s="849"/>
      <c r="AW32" s="849"/>
      <c r="AX32" s="849"/>
      <c r="AY32" s="849"/>
      <c r="AZ32" s="850" t="s">
        <v>553</v>
      </c>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382</v>
      </c>
      <c r="C33" s="774"/>
      <c r="D33" s="774"/>
      <c r="E33" s="774"/>
      <c r="F33" s="774"/>
      <c r="G33" s="774"/>
      <c r="H33" s="774"/>
      <c r="I33" s="774"/>
      <c r="J33" s="774"/>
      <c r="K33" s="774"/>
      <c r="L33" s="774"/>
      <c r="M33" s="774"/>
      <c r="N33" s="774"/>
      <c r="O33" s="774"/>
      <c r="P33" s="775"/>
      <c r="Q33" s="776">
        <v>519</v>
      </c>
      <c r="R33" s="777"/>
      <c r="S33" s="777"/>
      <c r="T33" s="777"/>
      <c r="U33" s="777"/>
      <c r="V33" s="777">
        <v>519</v>
      </c>
      <c r="W33" s="777"/>
      <c r="X33" s="777"/>
      <c r="Y33" s="777"/>
      <c r="Z33" s="777"/>
      <c r="AA33" s="778">
        <v>0</v>
      </c>
      <c r="AB33" s="780"/>
      <c r="AC33" s="780"/>
      <c r="AD33" s="780"/>
      <c r="AE33" s="781"/>
      <c r="AF33" s="779" t="s">
        <v>383</v>
      </c>
      <c r="AG33" s="780"/>
      <c r="AH33" s="780"/>
      <c r="AI33" s="780"/>
      <c r="AJ33" s="781"/>
      <c r="AK33" s="848">
        <v>176</v>
      </c>
      <c r="AL33" s="849"/>
      <c r="AM33" s="849"/>
      <c r="AN33" s="849"/>
      <c r="AO33" s="849"/>
      <c r="AP33" s="849">
        <v>674</v>
      </c>
      <c r="AQ33" s="849"/>
      <c r="AR33" s="849"/>
      <c r="AS33" s="849"/>
      <c r="AT33" s="849"/>
      <c r="AU33" s="849">
        <v>295</v>
      </c>
      <c r="AV33" s="849"/>
      <c r="AW33" s="849"/>
      <c r="AX33" s="849"/>
      <c r="AY33" s="849"/>
      <c r="AZ33" s="850" t="s">
        <v>553</v>
      </c>
      <c r="BA33" s="850"/>
      <c r="BB33" s="850"/>
      <c r="BC33" s="850"/>
      <c r="BD33" s="850"/>
      <c r="BE33" s="846" t="s">
        <v>384</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385</v>
      </c>
      <c r="C34" s="774"/>
      <c r="D34" s="774"/>
      <c r="E34" s="774"/>
      <c r="F34" s="774"/>
      <c r="G34" s="774"/>
      <c r="H34" s="774"/>
      <c r="I34" s="774"/>
      <c r="J34" s="774"/>
      <c r="K34" s="774"/>
      <c r="L34" s="774"/>
      <c r="M34" s="774"/>
      <c r="N34" s="774"/>
      <c r="O34" s="774"/>
      <c r="P34" s="775"/>
      <c r="Q34" s="776">
        <v>1042</v>
      </c>
      <c r="R34" s="777"/>
      <c r="S34" s="777"/>
      <c r="T34" s="777"/>
      <c r="U34" s="777"/>
      <c r="V34" s="777">
        <v>1039</v>
      </c>
      <c r="W34" s="777"/>
      <c r="X34" s="777"/>
      <c r="Y34" s="777"/>
      <c r="Z34" s="777"/>
      <c r="AA34" s="777">
        <v>3</v>
      </c>
      <c r="AB34" s="780"/>
      <c r="AC34" s="780"/>
      <c r="AD34" s="780"/>
      <c r="AE34" s="781"/>
      <c r="AF34" s="779" t="s">
        <v>383</v>
      </c>
      <c r="AG34" s="780"/>
      <c r="AH34" s="780"/>
      <c r="AI34" s="780"/>
      <c r="AJ34" s="781"/>
      <c r="AK34" s="848">
        <v>630</v>
      </c>
      <c r="AL34" s="849"/>
      <c r="AM34" s="849"/>
      <c r="AN34" s="849"/>
      <c r="AO34" s="849"/>
      <c r="AP34" s="849">
        <v>6309</v>
      </c>
      <c r="AQ34" s="849"/>
      <c r="AR34" s="849"/>
      <c r="AS34" s="849"/>
      <c r="AT34" s="849"/>
      <c r="AU34" s="849">
        <v>5627</v>
      </c>
      <c r="AV34" s="849"/>
      <c r="AW34" s="849"/>
      <c r="AX34" s="849"/>
      <c r="AY34" s="849"/>
      <c r="AZ34" s="850" t="s">
        <v>553</v>
      </c>
      <c r="BA34" s="850"/>
      <c r="BB34" s="850"/>
      <c r="BC34" s="850"/>
      <c r="BD34" s="850"/>
      <c r="BE34" s="846" t="s">
        <v>384</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364</v>
      </c>
      <c r="B63" s="808" t="s">
        <v>387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1158</v>
      </c>
      <c r="AG63" s="860"/>
      <c r="AH63" s="860"/>
      <c r="AI63" s="860"/>
      <c r="AJ63" s="861"/>
      <c r="AK63" s="862"/>
      <c r="AL63" s="857"/>
      <c r="AM63" s="857"/>
      <c r="AN63" s="857"/>
      <c r="AO63" s="857"/>
      <c r="AP63" s="860">
        <v>15649</v>
      </c>
      <c r="AQ63" s="860"/>
      <c r="AR63" s="860"/>
      <c r="AS63" s="860"/>
      <c r="AT63" s="860"/>
      <c r="AU63" s="860">
        <v>7332</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389</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390</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543</v>
      </c>
      <c r="C68" s="888"/>
      <c r="D68" s="888"/>
      <c r="E68" s="888"/>
      <c r="F68" s="888"/>
      <c r="G68" s="888"/>
      <c r="H68" s="888"/>
      <c r="I68" s="888"/>
      <c r="J68" s="888"/>
      <c r="K68" s="888"/>
      <c r="L68" s="888"/>
      <c r="M68" s="888"/>
      <c r="N68" s="888"/>
      <c r="O68" s="888"/>
      <c r="P68" s="889"/>
      <c r="Q68" s="890">
        <v>2223</v>
      </c>
      <c r="R68" s="884"/>
      <c r="S68" s="884"/>
      <c r="T68" s="884"/>
      <c r="U68" s="884"/>
      <c r="V68" s="884">
        <v>2156</v>
      </c>
      <c r="W68" s="884"/>
      <c r="X68" s="884"/>
      <c r="Y68" s="884"/>
      <c r="Z68" s="884"/>
      <c r="AA68" s="884">
        <v>67</v>
      </c>
      <c r="AB68" s="884"/>
      <c r="AC68" s="884"/>
      <c r="AD68" s="884"/>
      <c r="AE68" s="884"/>
      <c r="AF68" s="884">
        <v>67</v>
      </c>
      <c r="AG68" s="884"/>
      <c r="AH68" s="884"/>
      <c r="AI68" s="884"/>
      <c r="AJ68" s="884"/>
      <c r="AK68" s="884">
        <v>5</v>
      </c>
      <c r="AL68" s="884"/>
      <c r="AM68" s="884"/>
      <c r="AN68" s="884"/>
      <c r="AO68" s="884"/>
      <c r="AP68" s="884" t="s">
        <v>545</v>
      </c>
      <c r="AQ68" s="884"/>
      <c r="AR68" s="884"/>
      <c r="AS68" s="884"/>
      <c r="AT68" s="884"/>
      <c r="AU68" s="884" t="s">
        <v>547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544</v>
      </c>
      <c r="C69" s="892"/>
      <c r="D69" s="892"/>
      <c r="E69" s="892"/>
      <c r="F69" s="892"/>
      <c r="G69" s="892"/>
      <c r="H69" s="892"/>
      <c r="I69" s="892"/>
      <c r="J69" s="892"/>
      <c r="K69" s="892"/>
      <c r="L69" s="892"/>
      <c r="M69" s="892"/>
      <c r="N69" s="892"/>
      <c r="O69" s="892"/>
      <c r="P69" s="893"/>
      <c r="Q69" s="894">
        <v>804096</v>
      </c>
      <c r="R69" s="849"/>
      <c r="S69" s="849"/>
      <c r="T69" s="849"/>
      <c r="U69" s="849"/>
      <c r="V69" s="849">
        <v>792077</v>
      </c>
      <c r="W69" s="849"/>
      <c r="X69" s="849"/>
      <c r="Y69" s="849"/>
      <c r="Z69" s="849"/>
      <c r="AA69" s="849">
        <v>12019</v>
      </c>
      <c r="AB69" s="849"/>
      <c r="AC69" s="849"/>
      <c r="AD69" s="849"/>
      <c r="AE69" s="849"/>
      <c r="AF69" s="849">
        <v>12019</v>
      </c>
      <c r="AG69" s="849"/>
      <c r="AH69" s="849"/>
      <c r="AI69" s="849"/>
      <c r="AJ69" s="849"/>
      <c r="AK69" s="849">
        <v>3394</v>
      </c>
      <c r="AL69" s="849"/>
      <c r="AM69" s="849"/>
      <c r="AN69" s="849"/>
      <c r="AO69" s="849"/>
      <c r="AP69" s="849" t="s">
        <v>546</v>
      </c>
      <c r="AQ69" s="849"/>
      <c r="AR69" s="849"/>
      <c r="AS69" s="849"/>
      <c r="AT69" s="849"/>
      <c r="AU69" s="849" t="s">
        <v>548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c r="C70" s="892"/>
      <c r="D70" s="892"/>
      <c r="E70" s="892"/>
      <c r="F70" s="892"/>
      <c r="G70" s="892"/>
      <c r="H70" s="892"/>
      <c r="I70" s="892"/>
      <c r="J70" s="892"/>
      <c r="K70" s="892"/>
      <c r="L70" s="892"/>
      <c r="M70" s="892"/>
      <c r="N70" s="892"/>
      <c r="O70" s="892"/>
      <c r="P70" s="893"/>
      <c r="Q70" s="894"/>
      <c r="R70" s="849"/>
      <c r="S70" s="849"/>
      <c r="T70" s="849"/>
      <c r="U70" s="849"/>
      <c r="V70" s="849"/>
      <c r="W70" s="849"/>
      <c r="X70" s="849"/>
      <c r="Y70" s="849"/>
      <c r="Z70" s="849"/>
      <c r="AA70" s="849"/>
      <c r="AB70" s="849"/>
      <c r="AC70" s="849"/>
      <c r="AD70" s="849"/>
      <c r="AE70" s="849"/>
      <c r="AF70" s="849"/>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364</v>
      </c>
      <c r="B88" s="808" t="s">
        <v>391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f>SUM(AF68:AJ69)</f>
        <v>12086</v>
      </c>
      <c r="AG88" s="860"/>
      <c r="AH88" s="860"/>
      <c r="AI88" s="860"/>
      <c r="AJ88" s="860"/>
      <c r="AK88" s="857"/>
      <c r="AL88" s="857"/>
      <c r="AM88" s="857"/>
      <c r="AN88" s="857"/>
      <c r="AO88" s="857"/>
      <c r="AP88" s="860" t="s">
        <v>551</v>
      </c>
      <c r="AQ88" s="860"/>
      <c r="AR88" s="860"/>
      <c r="AS88" s="860"/>
      <c r="AT88" s="860"/>
      <c r="AU88" s="860" t="s">
        <v>552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392</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f>SUM(CR7:CV8)</f>
        <v>123</v>
      </c>
      <c r="CS102" s="868"/>
      <c r="CT102" s="868"/>
      <c r="CU102" s="868"/>
      <c r="CV102" s="911"/>
      <c r="CW102" s="910" t="s">
        <v>550</v>
      </c>
      <c r="CX102" s="868"/>
      <c r="CY102" s="868"/>
      <c r="CZ102" s="868"/>
      <c r="DA102" s="911"/>
      <c r="DB102" s="910" t="s">
        <v>542</v>
      </c>
      <c r="DC102" s="868"/>
      <c r="DD102" s="868"/>
      <c r="DE102" s="868"/>
      <c r="DF102" s="911"/>
      <c r="DG102" s="910" t="s">
        <v>542</v>
      </c>
      <c r="DH102" s="868"/>
      <c r="DI102" s="868"/>
      <c r="DJ102" s="868"/>
      <c r="DK102" s="911"/>
      <c r="DL102" s="910" t="s">
        <v>542</v>
      </c>
      <c r="DM102" s="868"/>
      <c r="DN102" s="868"/>
      <c r="DO102" s="868"/>
      <c r="DP102" s="911"/>
      <c r="DQ102" s="910" t="s">
        <v>542</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399</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400</v>
      </c>
      <c r="AB109" s="913"/>
      <c r="AC109" s="913"/>
      <c r="AD109" s="913"/>
      <c r="AE109" s="914"/>
      <c r="AF109" s="912" t="s">
        <v>284</v>
      </c>
      <c r="AG109" s="913"/>
      <c r="AH109" s="913"/>
      <c r="AI109" s="913"/>
      <c r="AJ109" s="914"/>
      <c r="AK109" s="912" t="s">
        <v>283</v>
      </c>
      <c r="AL109" s="913"/>
      <c r="AM109" s="913"/>
      <c r="AN109" s="913"/>
      <c r="AO109" s="914"/>
      <c r="AP109" s="912" t="s">
        <v>401</v>
      </c>
      <c r="AQ109" s="913"/>
      <c r="AR109" s="913"/>
      <c r="AS109" s="913"/>
      <c r="AT109" s="915"/>
      <c r="AU109" s="934" t="s">
        <v>399</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400</v>
      </c>
      <c r="BR109" s="913"/>
      <c r="BS109" s="913"/>
      <c r="BT109" s="913"/>
      <c r="BU109" s="914"/>
      <c r="BV109" s="912" t="s">
        <v>284</v>
      </c>
      <c r="BW109" s="913"/>
      <c r="BX109" s="913"/>
      <c r="BY109" s="913"/>
      <c r="BZ109" s="914"/>
      <c r="CA109" s="912" t="s">
        <v>283</v>
      </c>
      <c r="CB109" s="913"/>
      <c r="CC109" s="913"/>
      <c r="CD109" s="913"/>
      <c r="CE109" s="914"/>
      <c r="CF109" s="935" t="s">
        <v>401</v>
      </c>
      <c r="CG109" s="935"/>
      <c r="CH109" s="935"/>
      <c r="CI109" s="935"/>
      <c r="CJ109" s="935"/>
      <c r="CK109" s="912" t="s">
        <v>402</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400</v>
      </c>
      <c r="DH109" s="913"/>
      <c r="DI109" s="913"/>
      <c r="DJ109" s="913"/>
      <c r="DK109" s="914"/>
      <c r="DL109" s="912" t="s">
        <v>284</v>
      </c>
      <c r="DM109" s="913"/>
      <c r="DN109" s="913"/>
      <c r="DO109" s="913"/>
      <c r="DP109" s="914"/>
      <c r="DQ109" s="912" t="s">
        <v>283</v>
      </c>
      <c r="DR109" s="913"/>
      <c r="DS109" s="913"/>
      <c r="DT109" s="913"/>
      <c r="DU109" s="914"/>
      <c r="DV109" s="912" t="s">
        <v>401</v>
      </c>
      <c r="DW109" s="913"/>
      <c r="DX109" s="913"/>
      <c r="DY109" s="913"/>
      <c r="DZ109" s="915"/>
    </row>
    <row r="110" spans="1:131" s="197" customFormat="1" ht="26.25" customHeight="1" x14ac:dyDescent="0.15">
      <c r="A110" s="916" t="s">
        <v>403</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2506462</v>
      </c>
      <c r="AB110" s="920"/>
      <c r="AC110" s="920"/>
      <c r="AD110" s="920"/>
      <c r="AE110" s="921"/>
      <c r="AF110" s="922">
        <v>2464583</v>
      </c>
      <c r="AG110" s="920"/>
      <c r="AH110" s="920"/>
      <c r="AI110" s="920"/>
      <c r="AJ110" s="921"/>
      <c r="AK110" s="922">
        <v>2373001</v>
      </c>
      <c r="AL110" s="920"/>
      <c r="AM110" s="920"/>
      <c r="AN110" s="920"/>
      <c r="AO110" s="921"/>
      <c r="AP110" s="923">
        <v>27.2</v>
      </c>
      <c r="AQ110" s="924"/>
      <c r="AR110" s="924"/>
      <c r="AS110" s="924"/>
      <c r="AT110" s="925"/>
      <c r="AU110" s="926" t="s">
        <v>60</v>
      </c>
      <c r="AV110" s="927"/>
      <c r="AW110" s="927"/>
      <c r="AX110" s="927"/>
      <c r="AY110" s="928"/>
      <c r="AZ110" s="970" t="s">
        <v>404</v>
      </c>
      <c r="BA110" s="917"/>
      <c r="BB110" s="917"/>
      <c r="BC110" s="917"/>
      <c r="BD110" s="917"/>
      <c r="BE110" s="917"/>
      <c r="BF110" s="917"/>
      <c r="BG110" s="917"/>
      <c r="BH110" s="917"/>
      <c r="BI110" s="917"/>
      <c r="BJ110" s="917"/>
      <c r="BK110" s="917"/>
      <c r="BL110" s="917"/>
      <c r="BM110" s="917"/>
      <c r="BN110" s="917"/>
      <c r="BO110" s="917"/>
      <c r="BP110" s="918"/>
      <c r="BQ110" s="956">
        <v>27070721</v>
      </c>
      <c r="BR110" s="957"/>
      <c r="BS110" s="957"/>
      <c r="BT110" s="957"/>
      <c r="BU110" s="957"/>
      <c r="BV110" s="957">
        <v>26491893</v>
      </c>
      <c r="BW110" s="957"/>
      <c r="BX110" s="957"/>
      <c r="BY110" s="957"/>
      <c r="BZ110" s="957"/>
      <c r="CA110" s="957">
        <v>25889054</v>
      </c>
      <c r="CB110" s="957"/>
      <c r="CC110" s="957"/>
      <c r="CD110" s="957"/>
      <c r="CE110" s="957"/>
      <c r="CF110" s="971">
        <v>297.10000000000002</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407</v>
      </c>
      <c r="DH110" s="957"/>
      <c r="DI110" s="957"/>
      <c r="DJ110" s="957"/>
      <c r="DK110" s="957"/>
      <c r="DL110" s="957" t="s">
        <v>407</v>
      </c>
      <c r="DM110" s="957"/>
      <c r="DN110" s="957"/>
      <c r="DO110" s="957"/>
      <c r="DP110" s="957"/>
      <c r="DQ110" s="957" t="s">
        <v>407</v>
      </c>
      <c r="DR110" s="957"/>
      <c r="DS110" s="957"/>
      <c r="DT110" s="957"/>
      <c r="DU110" s="957"/>
      <c r="DV110" s="958" t="s">
        <v>407</v>
      </c>
      <c r="DW110" s="958"/>
      <c r="DX110" s="958"/>
      <c r="DY110" s="958"/>
      <c r="DZ110" s="959"/>
    </row>
    <row r="111" spans="1:131" s="197" customFormat="1" ht="26.25" customHeight="1" x14ac:dyDescent="0.15">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409</v>
      </c>
      <c r="AB111" s="964"/>
      <c r="AC111" s="964"/>
      <c r="AD111" s="964"/>
      <c r="AE111" s="965"/>
      <c r="AF111" s="966" t="s">
        <v>409</v>
      </c>
      <c r="AG111" s="964"/>
      <c r="AH111" s="964"/>
      <c r="AI111" s="964"/>
      <c r="AJ111" s="965"/>
      <c r="AK111" s="966" t="s">
        <v>409</v>
      </c>
      <c r="AL111" s="964"/>
      <c r="AM111" s="964"/>
      <c r="AN111" s="964"/>
      <c r="AO111" s="965"/>
      <c r="AP111" s="967" t="s">
        <v>409</v>
      </c>
      <c r="AQ111" s="968"/>
      <c r="AR111" s="968"/>
      <c r="AS111" s="968"/>
      <c r="AT111" s="969"/>
      <c r="AU111" s="929"/>
      <c r="AV111" s="930"/>
      <c r="AW111" s="930"/>
      <c r="AX111" s="930"/>
      <c r="AY111" s="931"/>
      <c r="AZ111" s="979" t="s">
        <v>410</v>
      </c>
      <c r="BA111" s="980"/>
      <c r="BB111" s="980"/>
      <c r="BC111" s="980"/>
      <c r="BD111" s="980"/>
      <c r="BE111" s="980"/>
      <c r="BF111" s="980"/>
      <c r="BG111" s="980"/>
      <c r="BH111" s="980"/>
      <c r="BI111" s="980"/>
      <c r="BJ111" s="980"/>
      <c r="BK111" s="980"/>
      <c r="BL111" s="980"/>
      <c r="BM111" s="980"/>
      <c r="BN111" s="980"/>
      <c r="BO111" s="980"/>
      <c r="BP111" s="981"/>
      <c r="BQ111" s="949">
        <v>96839</v>
      </c>
      <c r="BR111" s="950"/>
      <c r="BS111" s="950"/>
      <c r="BT111" s="950"/>
      <c r="BU111" s="950"/>
      <c r="BV111" s="950">
        <v>48429</v>
      </c>
      <c r="BW111" s="950"/>
      <c r="BX111" s="950"/>
      <c r="BY111" s="950"/>
      <c r="BZ111" s="950"/>
      <c r="CA111" s="950" t="s">
        <v>407</v>
      </c>
      <c r="CB111" s="950"/>
      <c r="CC111" s="950"/>
      <c r="CD111" s="950"/>
      <c r="CE111" s="950"/>
      <c r="CF111" s="944" t="s">
        <v>407</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407</v>
      </c>
      <c r="DH111" s="950"/>
      <c r="DI111" s="950"/>
      <c r="DJ111" s="950"/>
      <c r="DK111" s="950"/>
      <c r="DL111" s="950" t="s">
        <v>407</v>
      </c>
      <c r="DM111" s="950"/>
      <c r="DN111" s="950"/>
      <c r="DO111" s="950"/>
      <c r="DP111" s="950"/>
      <c r="DQ111" s="950" t="s">
        <v>407</v>
      </c>
      <c r="DR111" s="950"/>
      <c r="DS111" s="950"/>
      <c r="DT111" s="950"/>
      <c r="DU111" s="950"/>
      <c r="DV111" s="951" t="s">
        <v>407</v>
      </c>
      <c r="DW111" s="951"/>
      <c r="DX111" s="951"/>
      <c r="DY111" s="951"/>
      <c r="DZ111" s="952"/>
    </row>
    <row r="112" spans="1:131" s="197"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7387599</v>
      </c>
      <c r="BR112" s="950"/>
      <c r="BS112" s="950"/>
      <c r="BT112" s="950"/>
      <c r="BU112" s="950"/>
      <c r="BV112" s="950">
        <v>7492173</v>
      </c>
      <c r="BW112" s="950"/>
      <c r="BX112" s="950"/>
      <c r="BY112" s="950"/>
      <c r="BZ112" s="950"/>
      <c r="CA112" s="950">
        <v>7331791</v>
      </c>
      <c r="CB112" s="950"/>
      <c r="CC112" s="950"/>
      <c r="CD112" s="950"/>
      <c r="CE112" s="950"/>
      <c r="CF112" s="944">
        <v>84.1</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950640</v>
      </c>
      <c r="AB113" s="964"/>
      <c r="AC113" s="964"/>
      <c r="AD113" s="964"/>
      <c r="AE113" s="965"/>
      <c r="AF113" s="966">
        <v>974838</v>
      </c>
      <c r="AG113" s="964"/>
      <c r="AH113" s="964"/>
      <c r="AI113" s="964"/>
      <c r="AJ113" s="965"/>
      <c r="AK113" s="966">
        <v>1005620</v>
      </c>
      <c r="AL113" s="964"/>
      <c r="AM113" s="964"/>
      <c r="AN113" s="964"/>
      <c r="AO113" s="965"/>
      <c r="AP113" s="967">
        <v>11.5</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t="s">
        <v>108</v>
      </c>
      <c r="BR113" s="950"/>
      <c r="BS113" s="950"/>
      <c r="BT113" s="950"/>
      <c r="BU113" s="950"/>
      <c r="BV113" s="950" t="s">
        <v>108</v>
      </c>
      <c r="BW113" s="950"/>
      <c r="BX113" s="950"/>
      <c r="BY113" s="950"/>
      <c r="BZ113" s="950"/>
      <c r="CA113" s="950" t="s">
        <v>108</v>
      </c>
      <c r="CB113" s="950"/>
      <c r="CC113" s="950"/>
      <c r="CD113" s="950"/>
      <c r="CE113" s="950"/>
      <c r="CF113" s="944" t="s">
        <v>108</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108</v>
      </c>
      <c r="AB114" s="989"/>
      <c r="AC114" s="989"/>
      <c r="AD114" s="989"/>
      <c r="AE114" s="990"/>
      <c r="AF114" s="991" t="s">
        <v>108</v>
      </c>
      <c r="AG114" s="989"/>
      <c r="AH114" s="989"/>
      <c r="AI114" s="989"/>
      <c r="AJ114" s="990"/>
      <c r="AK114" s="991" t="s">
        <v>108</v>
      </c>
      <c r="AL114" s="989"/>
      <c r="AM114" s="989"/>
      <c r="AN114" s="989"/>
      <c r="AO114" s="990"/>
      <c r="AP114" s="992" t="s">
        <v>108</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3245073</v>
      </c>
      <c r="BR114" s="950"/>
      <c r="BS114" s="950"/>
      <c r="BT114" s="950"/>
      <c r="BU114" s="950"/>
      <c r="BV114" s="950">
        <v>3217749</v>
      </c>
      <c r="BW114" s="950"/>
      <c r="BX114" s="950"/>
      <c r="BY114" s="950"/>
      <c r="BZ114" s="950"/>
      <c r="CA114" s="950">
        <v>3202465</v>
      </c>
      <c r="CB114" s="950"/>
      <c r="CC114" s="950"/>
      <c r="CD114" s="950"/>
      <c r="CE114" s="950"/>
      <c r="CF114" s="944">
        <v>36.700000000000003</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52435</v>
      </c>
      <c r="AB115" s="964"/>
      <c r="AC115" s="964"/>
      <c r="AD115" s="964"/>
      <c r="AE115" s="965"/>
      <c r="AF115" s="966">
        <v>52346</v>
      </c>
      <c r="AG115" s="964"/>
      <c r="AH115" s="964"/>
      <c r="AI115" s="964"/>
      <c r="AJ115" s="965"/>
      <c r="AK115" s="966">
        <v>50842</v>
      </c>
      <c r="AL115" s="964"/>
      <c r="AM115" s="964"/>
      <c r="AN115" s="964"/>
      <c r="AO115" s="965"/>
      <c r="AP115" s="967">
        <v>0.6</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v>2513</v>
      </c>
      <c r="BR115" s="950"/>
      <c r="BS115" s="950"/>
      <c r="BT115" s="950"/>
      <c r="BU115" s="950"/>
      <c r="BV115" s="950">
        <v>1763</v>
      </c>
      <c r="BW115" s="950"/>
      <c r="BX115" s="950"/>
      <c r="BY115" s="950"/>
      <c r="BZ115" s="950"/>
      <c r="CA115" s="950" t="s">
        <v>108</v>
      </c>
      <c r="CB115" s="950"/>
      <c r="CC115" s="950"/>
      <c r="CD115" s="950"/>
      <c r="CE115" s="950"/>
      <c r="CF115" s="944" t="s">
        <v>108</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x14ac:dyDescent="0.15">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3509537</v>
      </c>
      <c r="AB117" s="996"/>
      <c r="AC117" s="996"/>
      <c r="AD117" s="996"/>
      <c r="AE117" s="997"/>
      <c r="AF117" s="995">
        <v>3491767</v>
      </c>
      <c r="AG117" s="996"/>
      <c r="AH117" s="996"/>
      <c r="AI117" s="996"/>
      <c r="AJ117" s="997"/>
      <c r="AK117" s="995">
        <v>3429463</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402</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400</v>
      </c>
      <c r="AB118" s="913"/>
      <c r="AC118" s="913"/>
      <c r="AD118" s="913"/>
      <c r="AE118" s="914"/>
      <c r="AF118" s="912" t="s">
        <v>284</v>
      </c>
      <c r="AG118" s="913"/>
      <c r="AH118" s="913"/>
      <c r="AI118" s="913"/>
      <c r="AJ118" s="914"/>
      <c r="AK118" s="912" t="s">
        <v>283</v>
      </c>
      <c r="AL118" s="913"/>
      <c r="AM118" s="913"/>
      <c r="AN118" s="913"/>
      <c r="AO118" s="914"/>
      <c r="AP118" s="1020" t="s">
        <v>401</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431</v>
      </c>
      <c r="BP118" s="1024"/>
      <c r="BQ118" s="1015">
        <v>37802745</v>
      </c>
      <c r="BR118" s="1016"/>
      <c r="BS118" s="1016"/>
      <c r="BT118" s="1016"/>
      <c r="BU118" s="1016"/>
      <c r="BV118" s="1016">
        <v>37252007</v>
      </c>
      <c r="BW118" s="1016"/>
      <c r="BX118" s="1016"/>
      <c r="BY118" s="1016"/>
      <c r="BZ118" s="1016"/>
      <c r="CA118" s="1016">
        <v>36423310</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754637</v>
      </c>
      <c r="BR119" s="957"/>
      <c r="BS119" s="957"/>
      <c r="BT119" s="957"/>
      <c r="BU119" s="957"/>
      <c r="BV119" s="957">
        <v>632791</v>
      </c>
      <c r="BW119" s="957"/>
      <c r="BX119" s="957"/>
      <c r="BY119" s="957"/>
      <c r="BZ119" s="957"/>
      <c r="CA119" s="957">
        <v>627346</v>
      </c>
      <c r="CB119" s="957"/>
      <c r="CC119" s="957"/>
      <c r="CD119" s="957"/>
      <c r="CE119" s="957"/>
      <c r="CF119" s="971">
        <v>7.2</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96839</v>
      </c>
      <c r="DH119" s="1028"/>
      <c r="DI119" s="1028"/>
      <c r="DJ119" s="1028"/>
      <c r="DK119" s="1029"/>
      <c r="DL119" s="1030">
        <v>48429</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5048824</v>
      </c>
      <c r="BR120" s="950"/>
      <c r="BS120" s="950"/>
      <c r="BT120" s="950"/>
      <c r="BU120" s="950"/>
      <c r="BV120" s="950">
        <v>4873058</v>
      </c>
      <c r="BW120" s="950"/>
      <c r="BX120" s="950"/>
      <c r="BY120" s="950"/>
      <c r="BZ120" s="950"/>
      <c r="CA120" s="950">
        <v>4466879</v>
      </c>
      <c r="CB120" s="950"/>
      <c r="CC120" s="950"/>
      <c r="CD120" s="950"/>
      <c r="CE120" s="950"/>
      <c r="CF120" s="944">
        <v>51.3</v>
      </c>
      <c r="CG120" s="945"/>
      <c r="CH120" s="945"/>
      <c r="CI120" s="945"/>
      <c r="CJ120" s="945"/>
      <c r="CK120" s="1043" t="s">
        <v>437</v>
      </c>
      <c r="CL120" s="1044"/>
      <c r="CM120" s="1044"/>
      <c r="CN120" s="1044"/>
      <c r="CO120" s="1045"/>
      <c r="CP120" s="1051" t="s">
        <v>438</v>
      </c>
      <c r="CQ120" s="1052"/>
      <c r="CR120" s="1052"/>
      <c r="CS120" s="1052"/>
      <c r="CT120" s="1052"/>
      <c r="CU120" s="1052"/>
      <c r="CV120" s="1052"/>
      <c r="CW120" s="1052"/>
      <c r="CX120" s="1052"/>
      <c r="CY120" s="1052"/>
      <c r="CZ120" s="1052"/>
      <c r="DA120" s="1052"/>
      <c r="DB120" s="1052"/>
      <c r="DC120" s="1052"/>
      <c r="DD120" s="1052"/>
      <c r="DE120" s="1052"/>
      <c r="DF120" s="1053"/>
      <c r="DG120" s="956">
        <v>5523878</v>
      </c>
      <c r="DH120" s="957"/>
      <c r="DI120" s="957"/>
      <c r="DJ120" s="957"/>
      <c r="DK120" s="957"/>
      <c r="DL120" s="957">
        <v>5706157</v>
      </c>
      <c r="DM120" s="957"/>
      <c r="DN120" s="957"/>
      <c r="DO120" s="957"/>
      <c r="DP120" s="957"/>
      <c r="DQ120" s="957">
        <v>5627255</v>
      </c>
      <c r="DR120" s="957"/>
      <c r="DS120" s="957"/>
      <c r="DT120" s="957"/>
      <c r="DU120" s="957"/>
      <c r="DV120" s="958">
        <v>64.599999999999994</v>
      </c>
      <c r="DW120" s="958"/>
      <c r="DX120" s="958"/>
      <c r="DY120" s="958"/>
      <c r="DZ120" s="959"/>
    </row>
    <row r="121" spans="1:130" s="197" customFormat="1" ht="26.25" customHeight="1" x14ac:dyDescent="0.15">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15602241</v>
      </c>
      <c r="BR121" s="1016"/>
      <c r="BS121" s="1016"/>
      <c r="BT121" s="1016"/>
      <c r="BU121" s="1016"/>
      <c r="BV121" s="1016">
        <v>15520856</v>
      </c>
      <c r="BW121" s="1016"/>
      <c r="BX121" s="1016"/>
      <c r="BY121" s="1016"/>
      <c r="BZ121" s="1016"/>
      <c r="CA121" s="1016">
        <v>15266198</v>
      </c>
      <c r="CB121" s="1016"/>
      <c r="CC121" s="1016"/>
      <c r="CD121" s="1016"/>
      <c r="CE121" s="1016"/>
      <c r="CF121" s="1054">
        <v>175.2</v>
      </c>
      <c r="CG121" s="1055"/>
      <c r="CH121" s="1055"/>
      <c r="CI121" s="1055"/>
      <c r="CJ121" s="1055"/>
      <c r="CK121" s="1046"/>
      <c r="CL121" s="1047"/>
      <c r="CM121" s="1047"/>
      <c r="CN121" s="1047"/>
      <c r="CO121" s="1048"/>
      <c r="CP121" s="1037" t="s">
        <v>441</v>
      </c>
      <c r="CQ121" s="1038"/>
      <c r="CR121" s="1038"/>
      <c r="CS121" s="1038"/>
      <c r="CT121" s="1038"/>
      <c r="CU121" s="1038"/>
      <c r="CV121" s="1038"/>
      <c r="CW121" s="1038"/>
      <c r="CX121" s="1038"/>
      <c r="CY121" s="1038"/>
      <c r="CZ121" s="1038"/>
      <c r="DA121" s="1038"/>
      <c r="DB121" s="1038"/>
      <c r="DC121" s="1038"/>
      <c r="DD121" s="1038"/>
      <c r="DE121" s="1038"/>
      <c r="DF121" s="1039"/>
      <c r="DG121" s="949">
        <v>1398874</v>
      </c>
      <c r="DH121" s="950"/>
      <c r="DI121" s="950"/>
      <c r="DJ121" s="950"/>
      <c r="DK121" s="950"/>
      <c r="DL121" s="950">
        <v>1383332</v>
      </c>
      <c r="DM121" s="950"/>
      <c r="DN121" s="950"/>
      <c r="DO121" s="950"/>
      <c r="DP121" s="950"/>
      <c r="DQ121" s="950">
        <v>1406456</v>
      </c>
      <c r="DR121" s="950"/>
      <c r="DS121" s="950"/>
      <c r="DT121" s="950"/>
      <c r="DU121" s="950"/>
      <c r="DV121" s="951">
        <v>16.100000000000001</v>
      </c>
      <c r="DW121" s="951"/>
      <c r="DX121" s="951"/>
      <c r="DY121" s="951"/>
      <c r="DZ121" s="952"/>
    </row>
    <row r="122" spans="1:130" s="197" customFormat="1" ht="26.25" customHeight="1" x14ac:dyDescent="0.15">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442</v>
      </c>
      <c r="BP122" s="1024"/>
      <c r="BQ122" s="1064">
        <v>21405702</v>
      </c>
      <c r="BR122" s="1065"/>
      <c r="BS122" s="1065"/>
      <c r="BT122" s="1065"/>
      <c r="BU122" s="1065"/>
      <c r="BV122" s="1065">
        <v>21026705</v>
      </c>
      <c r="BW122" s="1065"/>
      <c r="BX122" s="1065"/>
      <c r="BY122" s="1065"/>
      <c r="BZ122" s="1065"/>
      <c r="CA122" s="1065">
        <v>20360423</v>
      </c>
      <c r="CB122" s="1065"/>
      <c r="CC122" s="1065"/>
      <c r="CD122" s="1065"/>
      <c r="CE122" s="1065"/>
      <c r="CF122" s="1017"/>
      <c r="CG122" s="1018"/>
      <c r="CH122" s="1018"/>
      <c r="CI122" s="1018"/>
      <c r="CJ122" s="1019"/>
      <c r="CK122" s="1046"/>
      <c r="CL122" s="1047"/>
      <c r="CM122" s="1047"/>
      <c r="CN122" s="1047"/>
      <c r="CO122" s="1048"/>
      <c r="CP122" s="1037" t="s">
        <v>443</v>
      </c>
      <c r="CQ122" s="1038"/>
      <c r="CR122" s="1038"/>
      <c r="CS122" s="1038"/>
      <c r="CT122" s="1038"/>
      <c r="CU122" s="1038"/>
      <c r="CV122" s="1038"/>
      <c r="CW122" s="1038"/>
      <c r="CX122" s="1038"/>
      <c r="CY122" s="1038"/>
      <c r="CZ122" s="1038"/>
      <c r="DA122" s="1038"/>
      <c r="DB122" s="1038"/>
      <c r="DC122" s="1038"/>
      <c r="DD122" s="1038"/>
      <c r="DE122" s="1038"/>
      <c r="DF122" s="1039"/>
      <c r="DG122" s="949">
        <v>454847</v>
      </c>
      <c r="DH122" s="950"/>
      <c r="DI122" s="950"/>
      <c r="DJ122" s="950"/>
      <c r="DK122" s="950"/>
      <c r="DL122" s="950">
        <v>396684</v>
      </c>
      <c r="DM122" s="950"/>
      <c r="DN122" s="950"/>
      <c r="DO122" s="950"/>
      <c r="DP122" s="950"/>
      <c r="DQ122" s="950">
        <v>295080</v>
      </c>
      <c r="DR122" s="950"/>
      <c r="DS122" s="950"/>
      <c r="DT122" s="950"/>
      <c r="DU122" s="950"/>
      <c r="DV122" s="951">
        <v>3.4</v>
      </c>
      <c r="DW122" s="951"/>
      <c r="DX122" s="951"/>
      <c r="DY122" s="951"/>
      <c r="DZ122" s="952"/>
    </row>
    <row r="123" spans="1:130" s="197" customFormat="1" ht="26.25" customHeight="1" thickBot="1" x14ac:dyDescent="0.2">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190.8</v>
      </c>
      <c r="BR123" s="1057"/>
      <c r="BS123" s="1057"/>
      <c r="BT123" s="1057"/>
      <c r="BU123" s="1057"/>
      <c r="BV123" s="1057">
        <v>190.6</v>
      </c>
      <c r="BW123" s="1057"/>
      <c r="BX123" s="1057"/>
      <c r="BY123" s="1057"/>
      <c r="BZ123" s="1057"/>
      <c r="CA123" s="1057">
        <v>184.3</v>
      </c>
      <c r="CB123" s="1057"/>
      <c r="CC123" s="1057"/>
      <c r="CD123" s="1057"/>
      <c r="CE123" s="1057"/>
      <c r="CF123" s="1058"/>
      <c r="CG123" s="1059"/>
      <c r="CH123" s="1059"/>
      <c r="CI123" s="1059"/>
      <c r="CJ123" s="1060"/>
      <c r="CK123" s="1046"/>
      <c r="CL123" s="1047"/>
      <c r="CM123" s="1047"/>
      <c r="CN123" s="1047"/>
      <c r="CO123" s="1048"/>
      <c r="CP123" s="1037" t="s">
        <v>445</v>
      </c>
      <c r="CQ123" s="1038"/>
      <c r="CR123" s="1038"/>
      <c r="CS123" s="1038"/>
      <c r="CT123" s="1038"/>
      <c r="CU123" s="1038"/>
      <c r="CV123" s="1038"/>
      <c r="CW123" s="1038"/>
      <c r="CX123" s="1038"/>
      <c r="CY123" s="1038"/>
      <c r="CZ123" s="1038"/>
      <c r="DA123" s="1038"/>
      <c r="DB123" s="1038"/>
      <c r="DC123" s="1038"/>
      <c r="DD123" s="1038"/>
      <c r="DE123" s="1038"/>
      <c r="DF123" s="1039"/>
      <c r="DG123" s="988">
        <v>10000</v>
      </c>
      <c r="DH123" s="989"/>
      <c r="DI123" s="989"/>
      <c r="DJ123" s="989"/>
      <c r="DK123" s="990"/>
      <c r="DL123" s="991">
        <v>6000</v>
      </c>
      <c r="DM123" s="989"/>
      <c r="DN123" s="989"/>
      <c r="DO123" s="989"/>
      <c r="DP123" s="990"/>
      <c r="DQ123" s="991">
        <v>3000</v>
      </c>
      <c r="DR123" s="989"/>
      <c r="DS123" s="989"/>
      <c r="DT123" s="989"/>
      <c r="DU123" s="990"/>
      <c r="DV123" s="992">
        <v>0</v>
      </c>
      <c r="DW123" s="993"/>
      <c r="DX123" s="993"/>
      <c r="DY123" s="993"/>
      <c r="DZ123" s="994"/>
    </row>
    <row r="124" spans="1:130" s="197" customFormat="1" ht="26.25" customHeight="1" x14ac:dyDescent="0.15">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446</v>
      </c>
      <c r="AB124" s="989"/>
      <c r="AC124" s="989"/>
      <c r="AD124" s="989"/>
      <c r="AE124" s="990"/>
      <c r="AF124" s="991" t="s">
        <v>446</v>
      </c>
      <c r="AG124" s="989"/>
      <c r="AH124" s="989"/>
      <c r="AI124" s="989"/>
      <c r="AJ124" s="990"/>
      <c r="AK124" s="991" t="s">
        <v>446</v>
      </c>
      <c r="AL124" s="989"/>
      <c r="AM124" s="989"/>
      <c r="AN124" s="989"/>
      <c r="AO124" s="990"/>
      <c r="AP124" s="992" t="s">
        <v>446</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447</v>
      </c>
      <c r="CQ124" s="1038"/>
      <c r="CR124" s="1038"/>
      <c r="CS124" s="1038"/>
      <c r="CT124" s="1038"/>
      <c r="CU124" s="1038"/>
      <c r="CV124" s="1038"/>
      <c r="CW124" s="1038"/>
      <c r="CX124" s="1038"/>
      <c r="CY124" s="1038"/>
      <c r="CZ124" s="1038"/>
      <c r="DA124" s="1038"/>
      <c r="DB124" s="1038"/>
      <c r="DC124" s="1038"/>
      <c r="DD124" s="1038"/>
      <c r="DE124" s="1038"/>
      <c r="DF124" s="1039"/>
      <c r="DG124" s="1027" t="s">
        <v>446</v>
      </c>
      <c r="DH124" s="1028"/>
      <c r="DI124" s="1028"/>
      <c r="DJ124" s="1028"/>
      <c r="DK124" s="1029"/>
      <c r="DL124" s="1030" t="s">
        <v>446</v>
      </c>
      <c r="DM124" s="1028"/>
      <c r="DN124" s="1028"/>
      <c r="DO124" s="1028"/>
      <c r="DP124" s="1029"/>
      <c r="DQ124" s="1030" t="s">
        <v>446</v>
      </c>
      <c r="DR124" s="1028"/>
      <c r="DS124" s="1028"/>
      <c r="DT124" s="1028"/>
      <c r="DU124" s="1029"/>
      <c r="DV124" s="1031" t="s">
        <v>446</v>
      </c>
      <c r="DW124" s="1032"/>
      <c r="DX124" s="1032"/>
      <c r="DY124" s="1032"/>
      <c r="DZ124" s="1033"/>
    </row>
    <row r="125" spans="1:130" s="197" customFormat="1" ht="26.25" customHeight="1" thickBot="1" x14ac:dyDescent="0.2">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446</v>
      </c>
      <c r="AB125" s="989"/>
      <c r="AC125" s="989"/>
      <c r="AD125" s="989"/>
      <c r="AE125" s="990"/>
      <c r="AF125" s="991" t="s">
        <v>446</v>
      </c>
      <c r="AG125" s="989"/>
      <c r="AH125" s="989"/>
      <c r="AI125" s="989"/>
      <c r="AJ125" s="990"/>
      <c r="AK125" s="991" t="s">
        <v>446</v>
      </c>
      <c r="AL125" s="989"/>
      <c r="AM125" s="989"/>
      <c r="AN125" s="989"/>
      <c r="AO125" s="990"/>
      <c r="AP125" s="992" t="s">
        <v>446</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448</v>
      </c>
      <c r="CL125" s="1044"/>
      <c r="CM125" s="1044"/>
      <c r="CN125" s="1044"/>
      <c r="CO125" s="1045"/>
      <c r="CP125" s="970" t="s">
        <v>449</v>
      </c>
      <c r="CQ125" s="917"/>
      <c r="CR125" s="917"/>
      <c r="CS125" s="917"/>
      <c r="CT125" s="917"/>
      <c r="CU125" s="917"/>
      <c r="CV125" s="917"/>
      <c r="CW125" s="917"/>
      <c r="CX125" s="917"/>
      <c r="CY125" s="917"/>
      <c r="CZ125" s="917"/>
      <c r="DA125" s="917"/>
      <c r="DB125" s="917"/>
      <c r="DC125" s="917"/>
      <c r="DD125" s="917"/>
      <c r="DE125" s="917"/>
      <c r="DF125" s="918"/>
      <c r="DG125" s="956" t="s">
        <v>446</v>
      </c>
      <c r="DH125" s="957"/>
      <c r="DI125" s="957"/>
      <c r="DJ125" s="957"/>
      <c r="DK125" s="957"/>
      <c r="DL125" s="957" t="s">
        <v>446</v>
      </c>
      <c r="DM125" s="957"/>
      <c r="DN125" s="957"/>
      <c r="DO125" s="957"/>
      <c r="DP125" s="957"/>
      <c r="DQ125" s="957" t="s">
        <v>446</v>
      </c>
      <c r="DR125" s="957"/>
      <c r="DS125" s="957"/>
      <c r="DT125" s="957"/>
      <c r="DU125" s="957"/>
      <c r="DV125" s="958" t="s">
        <v>446</v>
      </c>
      <c r="DW125" s="958"/>
      <c r="DX125" s="958"/>
      <c r="DY125" s="958"/>
      <c r="DZ125" s="959"/>
    </row>
    <row r="126" spans="1:130" s="197" customFormat="1" ht="26.25" customHeight="1" x14ac:dyDescent="0.15">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51242</v>
      </c>
      <c r="AB126" s="989"/>
      <c r="AC126" s="989"/>
      <c r="AD126" s="989"/>
      <c r="AE126" s="990"/>
      <c r="AF126" s="991">
        <v>50298</v>
      </c>
      <c r="AG126" s="989"/>
      <c r="AH126" s="989"/>
      <c r="AI126" s="989"/>
      <c r="AJ126" s="990"/>
      <c r="AK126" s="991">
        <v>49373</v>
      </c>
      <c r="AL126" s="989"/>
      <c r="AM126" s="989"/>
      <c r="AN126" s="989"/>
      <c r="AO126" s="990"/>
      <c r="AP126" s="992">
        <v>0.6</v>
      </c>
      <c r="AQ126" s="993"/>
      <c r="AR126" s="993"/>
      <c r="AS126" s="993"/>
      <c r="AT126" s="994"/>
      <c r="AU126" s="233"/>
      <c r="AV126" s="233"/>
      <c r="AW126" s="233"/>
      <c r="AX126" s="1066" t="s">
        <v>450</v>
      </c>
      <c r="AY126" s="1067"/>
      <c r="AZ126" s="1067"/>
      <c r="BA126" s="1067"/>
      <c r="BB126" s="1067"/>
      <c r="BC126" s="1067"/>
      <c r="BD126" s="1067"/>
      <c r="BE126" s="1068"/>
      <c r="BF126" s="1082" t="s">
        <v>451</v>
      </c>
      <c r="BG126" s="1067"/>
      <c r="BH126" s="1067"/>
      <c r="BI126" s="1067"/>
      <c r="BJ126" s="1067"/>
      <c r="BK126" s="1067"/>
      <c r="BL126" s="1068"/>
      <c r="BM126" s="1082" t="s">
        <v>452</v>
      </c>
      <c r="BN126" s="1067"/>
      <c r="BO126" s="1067"/>
      <c r="BP126" s="1067"/>
      <c r="BQ126" s="1067"/>
      <c r="BR126" s="1067"/>
      <c r="BS126" s="1068"/>
      <c r="BT126" s="1082" t="s">
        <v>453</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454</v>
      </c>
      <c r="CQ126" s="980"/>
      <c r="CR126" s="980"/>
      <c r="CS126" s="980"/>
      <c r="CT126" s="980"/>
      <c r="CU126" s="980"/>
      <c r="CV126" s="980"/>
      <c r="CW126" s="980"/>
      <c r="CX126" s="980"/>
      <c r="CY126" s="980"/>
      <c r="CZ126" s="980"/>
      <c r="DA126" s="980"/>
      <c r="DB126" s="980"/>
      <c r="DC126" s="980"/>
      <c r="DD126" s="980"/>
      <c r="DE126" s="980"/>
      <c r="DF126" s="981"/>
      <c r="DG126" s="949" t="s">
        <v>446</v>
      </c>
      <c r="DH126" s="950"/>
      <c r="DI126" s="950"/>
      <c r="DJ126" s="950"/>
      <c r="DK126" s="950"/>
      <c r="DL126" s="950" t="s">
        <v>446</v>
      </c>
      <c r="DM126" s="950"/>
      <c r="DN126" s="950"/>
      <c r="DO126" s="950"/>
      <c r="DP126" s="950"/>
      <c r="DQ126" s="950" t="s">
        <v>446</v>
      </c>
      <c r="DR126" s="950"/>
      <c r="DS126" s="950"/>
      <c r="DT126" s="950"/>
      <c r="DU126" s="950"/>
      <c r="DV126" s="951" t="s">
        <v>446</v>
      </c>
      <c r="DW126" s="951"/>
      <c r="DX126" s="951"/>
      <c r="DY126" s="951"/>
      <c r="DZ126" s="952"/>
    </row>
    <row r="127" spans="1:130" s="197" customFormat="1" ht="26.25" customHeight="1" thickBot="1" x14ac:dyDescent="0.2">
      <c r="A127" s="1006"/>
      <c r="B127" s="978"/>
      <c r="C127" s="1034" t="s">
        <v>455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1193</v>
      </c>
      <c r="AB127" s="989"/>
      <c r="AC127" s="989"/>
      <c r="AD127" s="989"/>
      <c r="AE127" s="990"/>
      <c r="AF127" s="991">
        <v>2048</v>
      </c>
      <c r="AG127" s="989"/>
      <c r="AH127" s="989"/>
      <c r="AI127" s="989"/>
      <c r="AJ127" s="990"/>
      <c r="AK127" s="991">
        <v>1469</v>
      </c>
      <c r="AL127" s="989"/>
      <c r="AM127" s="989"/>
      <c r="AN127" s="989"/>
      <c r="AO127" s="990"/>
      <c r="AP127" s="992">
        <v>0</v>
      </c>
      <c r="AQ127" s="993"/>
      <c r="AR127" s="993"/>
      <c r="AS127" s="993"/>
      <c r="AT127" s="994"/>
      <c r="AU127" s="233"/>
      <c r="AV127" s="233"/>
      <c r="AW127" s="233"/>
      <c r="AX127" s="916" t="s">
        <v>456</v>
      </c>
      <c r="AY127" s="917"/>
      <c r="AZ127" s="917"/>
      <c r="BA127" s="917"/>
      <c r="BB127" s="917"/>
      <c r="BC127" s="917"/>
      <c r="BD127" s="917"/>
      <c r="BE127" s="918"/>
      <c r="BF127" s="1071" t="s">
        <v>446</v>
      </c>
      <c r="BG127" s="1072"/>
      <c r="BH127" s="1072"/>
      <c r="BI127" s="1072"/>
      <c r="BJ127" s="1072"/>
      <c r="BK127" s="1072"/>
      <c r="BL127" s="1081"/>
      <c r="BM127" s="1071">
        <v>13.33</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457</v>
      </c>
      <c r="CQ127" s="1075"/>
      <c r="CR127" s="1075"/>
      <c r="CS127" s="1075"/>
      <c r="CT127" s="1075"/>
      <c r="CU127" s="1075"/>
      <c r="CV127" s="1075"/>
      <c r="CW127" s="1075"/>
      <c r="CX127" s="1075"/>
      <c r="CY127" s="1075"/>
      <c r="CZ127" s="1075"/>
      <c r="DA127" s="1075"/>
      <c r="DB127" s="1075"/>
      <c r="DC127" s="1075"/>
      <c r="DD127" s="1075"/>
      <c r="DE127" s="1075"/>
      <c r="DF127" s="1076"/>
      <c r="DG127" s="1077">
        <v>2513</v>
      </c>
      <c r="DH127" s="1078"/>
      <c r="DI127" s="1078"/>
      <c r="DJ127" s="1078"/>
      <c r="DK127" s="1078"/>
      <c r="DL127" s="1078">
        <v>1763</v>
      </c>
      <c r="DM127" s="1078"/>
      <c r="DN127" s="1078"/>
      <c r="DO127" s="1078"/>
      <c r="DP127" s="1078"/>
      <c r="DQ127" s="1078" t="s">
        <v>458</v>
      </c>
      <c r="DR127" s="1078"/>
      <c r="DS127" s="1078"/>
      <c r="DT127" s="1078"/>
      <c r="DU127" s="1078"/>
      <c r="DV127" s="1079" t="s">
        <v>458</v>
      </c>
      <c r="DW127" s="1079"/>
      <c r="DX127" s="1079"/>
      <c r="DY127" s="1079"/>
      <c r="DZ127" s="1080"/>
    </row>
    <row r="128" spans="1:130" s="197" customFormat="1" ht="26.25" customHeight="1" x14ac:dyDescent="0.15">
      <c r="A128" s="1101" t="s">
        <v>459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460</v>
      </c>
      <c r="X128" s="1103"/>
      <c r="Y128" s="1103"/>
      <c r="Z128" s="1104"/>
      <c r="AA128" s="1119">
        <v>504314</v>
      </c>
      <c r="AB128" s="1120"/>
      <c r="AC128" s="1120"/>
      <c r="AD128" s="1120"/>
      <c r="AE128" s="1121"/>
      <c r="AF128" s="1122">
        <v>515553</v>
      </c>
      <c r="AG128" s="1120"/>
      <c r="AH128" s="1120"/>
      <c r="AI128" s="1120"/>
      <c r="AJ128" s="1121"/>
      <c r="AK128" s="1122">
        <v>480881</v>
      </c>
      <c r="AL128" s="1120"/>
      <c r="AM128" s="1120"/>
      <c r="AN128" s="1120"/>
      <c r="AO128" s="1121"/>
      <c r="AP128" s="1123"/>
      <c r="AQ128" s="1124"/>
      <c r="AR128" s="1124"/>
      <c r="AS128" s="1124"/>
      <c r="AT128" s="1125"/>
      <c r="AU128" s="235"/>
      <c r="AV128" s="235"/>
      <c r="AW128" s="235"/>
      <c r="AX128" s="1084" t="s">
        <v>461</v>
      </c>
      <c r="AY128" s="980"/>
      <c r="AZ128" s="980"/>
      <c r="BA128" s="980"/>
      <c r="BB128" s="980"/>
      <c r="BC128" s="980"/>
      <c r="BD128" s="980"/>
      <c r="BE128" s="981"/>
      <c r="BF128" s="1096" t="s">
        <v>446</v>
      </c>
      <c r="BG128" s="1097"/>
      <c r="BH128" s="1097"/>
      <c r="BI128" s="1097"/>
      <c r="BJ128" s="1097"/>
      <c r="BK128" s="1097"/>
      <c r="BL128" s="1098"/>
      <c r="BM128" s="1096">
        <v>18.329999999999998</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462</v>
      </c>
      <c r="X129" s="1091"/>
      <c r="Y129" s="1091"/>
      <c r="Z129" s="1092"/>
      <c r="AA129" s="988">
        <v>9919753</v>
      </c>
      <c r="AB129" s="989"/>
      <c r="AC129" s="989"/>
      <c r="AD129" s="989"/>
      <c r="AE129" s="990"/>
      <c r="AF129" s="991">
        <v>9901766</v>
      </c>
      <c r="AG129" s="989"/>
      <c r="AH129" s="989"/>
      <c r="AI129" s="989"/>
      <c r="AJ129" s="990"/>
      <c r="AK129" s="991">
        <v>10012730</v>
      </c>
      <c r="AL129" s="989"/>
      <c r="AM129" s="989"/>
      <c r="AN129" s="989"/>
      <c r="AO129" s="990"/>
      <c r="AP129" s="1093"/>
      <c r="AQ129" s="1094"/>
      <c r="AR129" s="1094"/>
      <c r="AS129" s="1094"/>
      <c r="AT129" s="1095"/>
      <c r="AU129" s="235"/>
      <c r="AV129" s="235"/>
      <c r="AW129" s="235"/>
      <c r="AX129" s="1084" t="s">
        <v>463</v>
      </c>
      <c r="AY129" s="980"/>
      <c r="AZ129" s="980"/>
      <c r="BA129" s="980"/>
      <c r="BB129" s="980"/>
      <c r="BC129" s="980"/>
      <c r="BD129" s="980"/>
      <c r="BE129" s="981"/>
      <c r="BF129" s="1085">
        <v>19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465</v>
      </c>
      <c r="X130" s="1091"/>
      <c r="Y130" s="1091"/>
      <c r="Z130" s="1092"/>
      <c r="AA130" s="988">
        <v>1329075</v>
      </c>
      <c r="AB130" s="989"/>
      <c r="AC130" s="989"/>
      <c r="AD130" s="989"/>
      <c r="AE130" s="990"/>
      <c r="AF130" s="991">
        <v>1389845</v>
      </c>
      <c r="AG130" s="989"/>
      <c r="AH130" s="989"/>
      <c r="AI130" s="989"/>
      <c r="AJ130" s="990"/>
      <c r="AK130" s="991">
        <v>1298276</v>
      </c>
      <c r="AL130" s="989"/>
      <c r="AM130" s="989"/>
      <c r="AN130" s="989"/>
      <c r="AO130" s="990"/>
      <c r="AP130" s="1093"/>
      <c r="AQ130" s="1094"/>
      <c r="AR130" s="1094"/>
      <c r="AS130" s="1094"/>
      <c r="AT130" s="1095"/>
      <c r="AU130" s="235"/>
      <c r="AV130" s="235"/>
      <c r="AW130" s="235"/>
      <c r="AX130" s="1143" t="s">
        <v>466</v>
      </c>
      <c r="AY130" s="1075"/>
      <c r="AZ130" s="1075"/>
      <c r="BA130" s="1075"/>
      <c r="BB130" s="1075"/>
      <c r="BC130" s="1075"/>
      <c r="BD130" s="1075"/>
      <c r="BE130" s="1076"/>
      <c r="BF130" s="1105">
        <v>184.3</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467</v>
      </c>
      <c r="X131" s="1114"/>
      <c r="Y131" s="1114"/>
      <c r="Z131" s="1115"/>
      <c r="AA131" s="1027">
        <v>8590678</v>
      </c>
      <c r="AB131" s="1028"/>
      <c r="AC131" s="1028"/>
      <c r="AD131" s="1028"/>
      <c r="AE131" s="1029"/>
      <c r="AF131" s="1030">
        <v>8511921</v>
      </c>
      <c r="AG131" s="1028"/>
      <c r="AH131" s="1028"/>
      <c r="AI131" s="1028"/>
      <c r="AJ131" s="1029"/>
      <c r="AK131" s="1030">
        <v>8714454</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469</v>
      </c>
      <c r="W132" s="1131"/>
      <c r="X132" s="1131"/>
      <c r="Y132" s="1131"/>
      <c r="Z132" s="1132"/>
      <c r="AA132" s="1133">
        <v>19.511242299999999</v>
      </c>
      <c r="AB132" s="1134"/>
      <c r="AC132" s="1134"/>
      <c r="AD132" s="1134"/>
      <c r="AE132" s="1135"/>
      <c r="AF132" s="1136">
        <v>18.637026819999999</v>
      </c>
      <c r="AG132" s="1134"/>
      <c r="AH132" s="1134"/>
      <c r="AI132" s="1134"/>
      <c r="AJ132" s="1135"/>
      <c r="AK132" s="1136">
        <v>18.937571989999999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470</v>
      </c>
      <c r="W133" s="1138"/>
      <c r="X133" s="1138"/>
      <c r="Y133" s="1138"/>
      <c r="Z133" s="1139"/>
      <c r="AA133" s="1140">
        <v>18.399999999999999</v>
      </c>
      <c r="AB133" s="1141"/>
      <c r="AC133" s="1141"/>
      <c r="AD133" s="1141"/>
      <c r="AE133" s="1142"/>
      <c r="AF133" s="1140">
        <v>19.2</v>
      </c>
      <c r="AG133" s="1141"/>
      <c r="AH133" s="1141"/>
      <c r="AI133" s="1141"/>
      <c r="AJ133" s="1142"/>
      <c r="AK133" s="1140">
        <v>19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47" t="s">
        <v>473</v>
      </c>
      <c r="L7" s="254"/>
      <c r="M7" s="255" t="s">
        <v>474</v>
      </c>
      <c r="N7" s="256"/>
    </row>
    <row r="8" spans="1:16" x14ac:dyDescent="0.15">
      <c r="A8" s="248"/>
      <c r="B8" s="244"/>
      <c r="C8" s="244"/>
      <c r="D8" s="244"/>
      <c r="E8" s="244"/>
      <c r="F8" s="244"/>
      <c r="G8" s="257"/>
      <c r="H8" s="258"/>
      <c r="I8" s="258"/>
      <c r="J8" s="259"/>
      <c r="K8" s="1148"/>
      <c r="L8" s="260" t="s">
        <v>475</v>
      </c>
      <c r="M8" s="261" t="s">
        <v>476</v>
      </c>
      <c r="N8" s="262" t="s">
        <v>477</v>
      </c>
    </row>
    <row r="9" spans="1:16" x14ac:dyDescent="0.15">
      <c r="A9" s="248"/>
      <c r="B9" s="244"/>
      <c r="C9" s="244"/>
      <c r="D9" s="244"/>
      <c r="E9" s="244"/>
      <c r="F9" s="244"/>
      <c r="G9" s="1149" t="s">
        <v>478</v>
      </c>
      <c r="H9" s="1150"/>
      <c r="I9" s="1150"/>
      <c r="J9" s="1151"/>
      <c r="K9" s="263">
        <v>3106449</v>
      </c>
      <c r="L9" s="264">
        <v>67662</v>
      </c>
      <c r="M9" s="265">
        <v>88578</v>
      </c>
      <c r="N9" s="266">
        <v>-23.6</v>
      </c>
    </row>
    <row r="10" spans="1:16" x14ac:dyDescent="0.15">
      <c r="A10" s="248"/>
      <c r="B10" s="244"/>
      <c r="C10" s="244"/>
      <c r="D10" s="244"/>
      <c r="E10" s="244"/>
      <c r="F10" s="244"/>
      <c r="G10" s="1149" t="s">
        <v>479</v>
      </c>
      <c r="H10" s="1150"/>
      <c r="I10" s="1150"/>
      <c r="J10" s="1151"/>
      <c r="K10" s="267">
        <v>168813</v>
      </c>
      <c r="L10" s="268">
        <v>3677</v>
      </c>
      <c r="M10" s="269">
        <v>7040</v>
      </c>
      <c r="N10" s="270">
        <v>-47.8</v>
      </c>
    </row>
    <row r="11" spans="1:16" ht="13.5" customHeight="1" x14ac:dyDescent="0.15">
      <c r="A11" s="248"/>
      <c r="B11" s="244"/>
      <c r="C11" s="244"/>
      <c r="D11" s="244"/>
      <c r="E11" s="244"/>
      <c r="F11" s="244"/>
      <c r="G11" s="1149" t="s">
        <v>480</v>
      </c>
      <c r="H11" s="1150"/>
      <c r="I11" s="1150"/>
      <c r="J11" s="1151"/>
      <c r="K11" s="267">
        <v>7</v>
      </c>
      <c r="L11" s="268">
        <v>0</v>
      </c>
      <c r="M11" s="269">
        <v>8852</v>
      </c>
      <c r="N11" s="270">
        <v>-100</v>
      </c>
    </row>
    <row r="12" spans="1:16" ht="13.5" customHeight="1" x14ac:dyDescent="0.15">
      <c r="A12" s="248"/>
      <c r="B12" s="244"/>
      <c r="C12" s="244"/>
      <c r="D12" s="244"/>
      <c r="E12" s="244"/>
      <c r="F12" s="244"/>
      <c r="G12" s="1149" t="s">
        <v>481</v>
      </c>
      <c r="H12" s="1150"/>
      <c r="I12" s="1150"/>
      <c r="J12" s="1151"/>
      <c r="K12" s="267" t="s">
        <v>482</v>
      </c>
      <c r="L12" s="268" t="s">
        <v>482</v>
      </c>
      <c r="M12" s="269">
        <v>853</v>
      </c>
      <c r="N12" s="270" t="s">
        <v>482</v>
      </c>
    </row>
    <row r="13" spans="1:16" ht="13.5" customHeight="1" x14ac:dyDescent="0.15">
      <c r="A13" s="248"/>
      <c r="B13" s="244"/>
      <c r="C13" s="244"/>
      <c r="D13" s="244"/>
      <c r="E13" s="244"/>
      <c r="F13" s="244"/>
      <c r="G13" s="1149" t="s">
        <v>483</v>
      </c>
      <c r="H13" s="1150"/>
      <c r="I13" s="1150"/>
      <c r="J13" s="1151"/>
      <c r="K13" s="267" t="s">
        <v>482</v>
      </c>
      <c r="L13" s="268" t="s">
        <v>482</v>
      </c>
      <c r="M13" s="269">
        <v>12</v>
      </c>
      <c r="N13" s="270" t="s">
        <v>482</v>
      </c>
    </row>
    <row r="14" spans="1:16" ht="13.5" customHeight="1" x14ac:dyDescent="0.15">
      <c r="A14" s="248"/>
      <c r="B14" s="244"/>
      <c r="C14" s="244"/>
      <c r="D14" s="244"/>
      <c r="E14" s="244"/>
      <c r="F14" s="244"/>
      <c r="G14" s="1149" t="s">
        <v>484</v>
      </c>
      <c r="H14" s="1150"/>
      <c r="I14" s="1150"/>
      <c r="J14" s="1151"/>
      <c r="K14" s="267">
        <v>197845</v>
      </c>
      <c r="L14" s="268">
        <v>4309</v>
      </c>
      <c r="M14" s="269">
        <v>4061</v>
      </c>
      <c r="N14" s="270">
        <v>6.1</v>
      </c>
    </row>
    <row r="15" spans="1:16" ht="13.5" customHeight="1" x14ac:dyDescent="0.15">
      <c r="A15" s="248"/>
      <c r="B15" s="244"/>
      <c r="C15" s="244"/>
      <c r="D15" s="244"/>
      <c r="E15" s="244"/>
      <c r="F15" s="244"/>
      <c r="G15" s="1149" t="s">
        <v>485</v>
      </c>
      <c r="H15" s="1150"/>
      <c r="I15" s="1150"/>
      <c r="J15" s="1151"/>
      <c r="K15" s="267">
        <v>24437</v>
      </c>
      <c r="L15" s="268">
        <v>532</v>
      </c>
      <c r="M15" s="269">
        <v>2096</v>
      </c>
      <c r="N15" s="270">
        <v>-74.599999999999994</v>
      </c>
    </row>
    <row r="16" spans="1:16" x14ac:dyDescent="0.15">
      <c r="A16" s="248"/>
      <c r="B16" s="244"/>
      <c r="C16" s="244"/>
      <c r="D16" s="244"/>
      <c r="E16" s="244"/>
      <c r="F16" s="244"/>
      <c r="G16" s="1152" t="s">
        <v>486</v>
      </c>
      <c r="H16" s="1153"/>
      <c r="I16" s="1153"/>
      <c r="J16" s="1154"/>
      <c r="K16" s="268">
        <v>-177656</v>
      </c>
      <c r="L16" s="268">
        <v>-3870</v>
      </c>
      <c r="M16" s="269">
        <v>-9609</v>
      </c>
      <c r="N16" s="270">
        <v>-59.7</v>
      </c>
    </row>
    <row r="17" spans="1:16" x14ac:dyDescent="0.15">
      <c r="A17" s="248"/>
      <c r="B17" s="244"/>
      <c r="C17" s="244"/>
      <c r="D17" s="244"/>
      <c r="E17" s="244"/>
      <c r="F17" s="244"/>
      <c r="G17" s="1152" t="s">
        <v>167</v>
      </c>
      <c r="H17" s="1153"/>
      <c r="I17" s="1153"/>
      <c r="J17" s="1154"/>
      <c r="K17" s="268">
        <v>3319895</v>
      </c>
      <c r="L17" s="268">
        <v>72312</v>
      </c>
      <c r="M17" s="269">
        <v>101883</v>
      </c>
      <c r="N17" s="270">
        <v>-29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44" t="s">
        <v>491</v>
      </c>
      <c r="H21" s="1145"/>
      <c r="I21" s="1145"/>
      <c r="J21" s="1146"/>
      <c r="K21" s="280">
        <v>7.8</v>
      </c>
      <c r="L21" s="281">
        <v>9.81</v>
      </c>
      <c r="M21" s="282">
        <v>-2.0099999999999998</v>
      </c>
      <c r="N21" s="249"/>
      <c r="O21" s="283"/>
      <c r="P21" s="279"/>
    </row>
    <row r="22" spans="1:16" s="284" customFormat="1" x14ac:dyDescent="0.15">
      <c r="A22" s="279"/>
      <c r="B22" s="249"/>
      <c r="C22" s="249"/>
      <c r="D22" s="249"/>
      <c r="E22" s="249"/>
      <c r="F22" s="249"/>
      <c r="G22" s="1144" t="s">
        <v>492</v>
      </c>
      <c r="H22" s="1145"/>
      <c r="I22" s="1145"/>
      <c r="J22" s="1146"/>
      <c r="K22" s="285">
        <v>96.8</v>
      </c>
      <c r="L22" s="286">
        <v>97.8</v>
      </c>
      <c r="M22" s="287">
        <v>-1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47" t="s">
        <v>473</v>
      </c>
      <c r="L30" s="254"/>
      <c r="M30" s="255" t="s">
        <v>474</v>
      </c>
      <c r="N30" s="256"/>
    </row>
    <row r="31" spans="1:16" x14ac:dyDescent="0.15">
      <c r="A31" s="248"/>
      <c r="B31" s="244"/>
      <c r="C31" s="244"/>
      <c r="D31" s="244"/>
      <c r="E31" s="244"/>
      <c r="F31" s="244"/>
      <c r="G31" s="257"/>
      <c r="H31" s="258"/>
      <c r="I31" s="258"/>
      <c r="J31" s="259"/>
      <c r="K31" s="1148"/>
      <c r="L31" s="260" t="s">
        <v>475</v>
      </c>
      <c r="M31" s="261" t="s">
        <v>476</v>
      </c>
      <c r="N31" s="262" t="s">
        <v>477</v>
      </c>
    </row>
    <row r="32" spans="1:16" ht="27" customHeight="1" x14ac:dyDescent="0.15">
      <c r="A32" s="248"/>
      <c r="B32" s="244"/>
      <c r="C32" s="244"/>
      <c r="D32" s="244"/>
      <c r="E32" s="244"/>
      <c r="F32" s="244"/>
      <c r="G32" s="1160" t="s">
        <v>496</v>
      </c>
      <c r="H32" s="1161"/>
      <c r="I32" s="1161"/>
      <c r="J32" s="1162"/>
      <c r="K32" s="294">
        <v>2373001</v>
      </c>
      <c r="L32" s="294">
        <v>51687</v>
      </c>
      <c r="M32" s="295">
        <v>68295</v>
      </c>
      <c r="N32" s="296">
        <v>-24.3</v>
      </c>
    </row>
    <row r="33" spans="1:16" ht="13.5" customHeight="1" x14ac:dyDescent="0.15">
      <c r="A33" s="248"/>
      <c r="B33" s="244"/>
      <c r="C33" s="244"/>
      <c r="D33" s="244"/>
      <c r="E33" s="244"/>
      <c r="F33" s="244"/>
      <c r="G33" s="1160" t="s">
        <v>497</v>
      </c>
      <c r="H33" s="1161"/>
      <c r="I33" s="1161"/>
      <c r="J33" s="1162"/>
      <c r="K33" s="294" t="s">
        <v>482</v>
      </c>
      <c r="L33" s="294" t="s">
        <v>482</v>
      </c>
      <c r="M33" s="295" t="s">
        <v>482</v>
      </c>
      <c r="N33" s="296" t="s">
        <v>482</v>
      </c>
    </row>
    <row r="34" spans="1:16" ht="27" customHeight="1" x14ac:dyDescent="0.15">
      <c r="A34" s="248"/>
      <c r="B34" s="244"/>
      <c r="C34" s="244"/>
      <c r="D34" s="244"/>
      <c r="E34" s="244"/>
      <c r="F34" s="244"/>
      <c r="G34" s="1160" t="s">
        <v>498</v>
      </c>
      <c r="H34" s="1161"/>
      <c r="I34" s="1161"/>
      <c r="J34" s="1162"/>
      <c r="K34" s="294" t="s">
        <v>482</v>
      </c>
      <c r="L34" s="294" t="s">
        <v>482</v>
      </c>
      <c r="M34" s="295">
        <v>20</v>
      </c>
      <c r="N34" s="296" t="s">
        <v>482</v>
      </c>
    </row>
    <row r="35" spans="1:16" ht="27" customHeight="1" x14ac:dyDescent="0.15">
      <c r="A35" s="248"/>
      <c r="B35" s="244"/>
      <c r="C35" s="244"/>
      <c r="D35" s="244"/>
      <c r="E35" s="244"/>
      <c r="F35" s="244"/>
      <c r="G35" s="1160" t="s">
        <v>499</v>
      </c>
      <c r="H35" s="1161"/>
      <c r="I35" s="1161"/>
      <c r="J35" s="1162"/>
      <c r="K35" s="294">
        <v>1005620</v>
      </c>
      <c r="L35" s="294">
        <v>21904</v>
      </c>
      <c r="M35" s="295">
        <v>17270</v>
      </c>
      <c r="N35" s="296">
        <v>26.8</v>
      </c>
    </row>
    <row r="36" spans="1:16" ht="27" customHeight="1" x14ac:dyDescent="0.15">
      <c r="A36" s="248"/>
      <c r="B36" s="244"/>
      <c r="C36" s="244"/>
      <c r="D36" s="244"/>
      <c r="E36" s="244"/>
      <c r="F36" s="244"/>
      <c r="G36" s="1160" t="s">
        <v>500</v>
      </c>
      <c r="H36" s="1161"/>
      <c r="I36" s="1161"/>
      <c r="J36" s="1162"/>
      <c r="K36" s="294" t="s">
        <v>482</v>
      </c>
      <c r="L36" s="294" t="s">
        <v>482</v>
      </c>
      <c r="M36" s="295">
        <v>2908</v>
      </c>
      <c r="N36" s="296" t="s">
        <v>482</v>
      </c>
    </row>
    <row r="37" spans="1:16" ht="13.5" customHeight="1" x14ac:dyDescent="0.15">
      <c r="A37" s="248"/>
      <c r="B37" s="244"/>
      <c r="C37" s="244"/>
      <c r="D37" s="244"/>
      <c r="E37" s="244"/>
      <c r="F37" s="244"/>
      <c r="G37" s="1160" t="s">
        <v>501</v>
      </c>
      <c r="H37" s="1161"/>
      <c r="I37" s="1161"/>
      <c r="J37" s="1162"/>
      <c r="K37" s="294">
        <v>50842</v>
      </c>
      <c r="L37" s="294">
        <v>1107</v>
      </c>
      <c r="M37" s="295">
        <v>1444</v>
      </c>
      <c r="N37" s="296">
        <v>-23.3</v>
      </c>
    </row>
    <row r="38" spans="1:16" ht="27" customHeight="1" x14ac:dyDescent="0.15">
      <c r="A38" s="248"/>
      <c r="B38" s="244"/>
      <c r="C38" s="244"/>
      <c r="D38" s="244"/>
      <c r="E38" s="244"/>
      <c r="F38" s="244"/>
      <c r="G38" s="1163" t="s">
        <v>502</v>
      </c>
      <c r="H38" s="1164"/>
      <c r="I38" s="1164"/>
      <c r="J38" s="1165"/>
      <c r="K38" s="297" t="s">
        <v>482</v>
      </c>
      <c r="L38" s="297" t="s">
        <v>482</v>
      </c>
      <c r="M38" s="298">
        <v>7</v>
      </c>
      <c r="N38" s="299" t="s">
        <v>482</v>
      </c>
      <c r="O38" s="293"/>
    </row>
    <row r="39" spans="1:16" x14ac:dyDescent="0.15">
      <c r="A39" s="248"/>
      <c r="B39" s="244"/>
      <c r="C39" s="244"/>
      <c r="D39" s="244"/>
      <c r="E39" s="244"/>
      <c r="F39" s="244"/>
      <c r="G39" s="1163" t="s">
        <v>503</v>
      </c>
      <c r="H39" s="1164"/>
      <c r="I39" s="1164"/>
      <c r="J39" s="1165"/>
      <c r="K39" s="300">
        <v>-480881</v>
      </c>
      <c r="L39" s="300">
        <v>-10474</v>
      </c>
      <c r="M39" s="301">
        <v>-4412</v>
      </c>
      <c r="N39" s="302">
        <v>137.4</v>
      </c>
      <c r="O39" s="293"/>
    </row>
    <row r="40" spans="1:16" ht="27" customHeight="1" x14ac:dyDescent="0.15">
      <c r="A40" s="248"/>
      <c r="B40" s="244"/>
      <c r="C40" s="244"/>
      <c r="D40" s="244"/>
      <c r="E40" s="244"/>
      <c r="F40" s="244"/>
      <c r="G40" s="1160" t="s">
        <v>504</v>
      </c>
      <c r="H40" s="1161"/>
      <c r="I40" s="1161"/>
      <c r="J40" s="1162"/>
      <c r="K40" s="300">
        <v>-1298276</v>
      </c>
      <c r="L40" s="300">
        <v>-28278</v>
      </c>
      <c r="M40" s="301">
        <v>-58381</v>
      </c>
      <c r="N40" s="302">
        <v>-51.6</v>
      </c>
      <c r="O40" s="293"/>
    </row>
    <row r="41" spans="1:16" x14ac:dyDescent="0.15">
      <c r="A41" s="248"/>
      <c r="B41" s="244"/>
      <c r="C41" s="244"/>
      <c r="D41" s="244"/>
      <c r="E41" s="244"/>
      <c r="F41" s="244"/>
      <c r="G41" s="1166" t="s">
        <v>278</v>
      </c>
      <c r="H41" s="1167"/>
      <c r="I41" s="1167"/>
      <c r="J41" s="1168"/>
      <c r="K41" s="294">
        <v>1650306</v>
      </c>
      <c r="L41" s="300">
        <v>35946</v>
      </c>
      <c r="M41" s="301">
        <v>27153</v>
      </c>
      <c r="N41" s="302">
        <v>32.4</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55" t="s">
        <v>473</v>
      </c>
      <c r="J49" s="1157" t="s">
        <v>508</v>
      </c>
      <c r="K49" s="1158"/>
      <c r="L49" s="1158"/>
      <c r="M49" s="1158"/>
      <c r="N49" s="1159"/>
    </row>
    <row r="50" spans="1:14" x14ac:dyDescent="0.15">
      <c r="A50" s="248"/>
      <c r="B50" s="244"/>
      <c r="C50" s="244"/>
      <c r="D50" s="244"/>
      <c r="E50" s="244"/>
      <c r="F50" s="244"/>
      <c r="G50" s="312"/>
      <c r="H50" s="313"/>
      <c r="I50" s="1156"/>
      <c r="J50" s="314" t="s">
        <v>509</v>
      </c>
      <c r="K50" s="315" t="s">
        <v>510</v>
      </c>
      <c r="L50" s="316" t="s">
        <v>511</v>
      </c>
      <c r="M50" s="317" t="s">
        <v>512</v>
      </c>
      <c r="N50" s="318" t="s">
        <v>513</v>
      </c>
    </row>
    <row r="51" spans="1:14" x14ac:dyDescent="0.15">
      <c r="A51" s="248"/>
      <c r="B51" s="244"/>
      <c r="C51" s="244"/>
      <c r="D51" s="244"/>
      <c r="E51" s="244"/>
      <c r="F51" s="244"/>
      <c r="G51" s="310" t="s">
        <v>514</v>
      </c>
      <c r="H51" s="311"/>
      <c r="I51" s="319">
        <v>666599</v>
      </c>
      <c r="J51" s="320">
        <v>13848</v>
      </c>
      <c r="K51" s="321">
        <v>-56.3</v>
      </c>
      <c r="L51" s="322">
        <v>67201</v>
      </c>
      <c r="M51" s="323">
        <v>-14.6</v>
      </c>
      <c r="N51" s="324">
        <v>-41.7</v>
      </c>
    </row>
    <row r="52" spans="1:14" x14ac:dyDescent="0.15">
      <c r="A52" s="248"/>
      <c r="B52" s="244"/>
      <c r="C52" s="244"/>
      <c r="D52" s="244"/>
      <c r="E52" s="244"/>
      <c r="F52" s="244"/>
      <c r="G52" s="325"/>
      <c r="H52" s="326" t="s">
        <v>515</v>
      </c>
      <c r="I52" s="327">
        <v>353959</v>
      </c>
      <c r="J52" s="328">
        <v>7353</v>
      </c>
      <c r="K52" s="329">
        <v>0.2</v>
      </c>
      <c r="L52" s="330">
        <v>35210</v>
      </c>
      <c r="M52" s="331">
        <v>-7.6</v>
      </c>
      <c r="N52" s="332">
        <v>7.8</v>
      </c>
    </row>
    <row r="53" spans="1:14" x14ac:dyDescent="0.15">
      <c r="A53" s="248"/>
      <c r="B53" s="244"/>
      <c r="C53" s="244"/>
      <c r="D53" s="244"/>
      <c r="E53" s="244"/>
      <c r="F53" s="244"/>
      <c r="G53" s="310" t="s">
        <v>516</v>
      </c>
      <c r="H53" s="311"/>
      <c r="I53" s="319">
        <v>854959</v>
      </c>
      <c r="J53" s="320">
        <v>17956</v>
      </c>
      <c r="K53" s="321">
        <v>29.7</v>
      </c>
      <c r="L53" s="322">
        <v>75709</v>
      </c>
      <c r="M53" s="323">
        <v>12.7</v>
      </c>
      <c r="N53" s="324">
        <v>17</v>
      </c>
    </row>
    <row r="54" spans="1:14" x14ac:dyDescent="0.15">
      <c r="A54" s="248"/>
      <c r="B54" s="244"/>
      <c r="C54" s="244"/>
      <c r="D54" s="244"/>
      <c r="E54" s="244"/>
      <c r="F54" s="244"/>
      <c r="G54" s="325"/>
      <c r="H54" s="326" t="s">
        <v>515</v>
      </c>
      <c r="I54" s="327">
        <v>527390</v>
      </c>
      <c r="J54" s="328">
        <v>11077</v>
      </c>
      <c r="K54" s="329">
        <v>50.6</v>
      </c>
      <c r="L54" s="330">
        <v>35212</v>
      </c>
      <c r="M54" s="331">
        <v>0</v>
      </c>
      <c r="N54" s="332">
        <v>50.6</v>
      </c>
    </row>
    <row r="55" spans="1:14" x14ac:dyDescent="0.15">
      <c r="A55" s="248"/>
      <c r="B55" s="244"/>
      <c r="C55" s="244"/>
      <c r="D55" s="244"/>
      <c r="E55" s="244"/>
      <c r="F55" s="244"/>
      <c r="G55" s="310" t="s">
        <v>517</v>
      </c>
      <c r="H55" s="311"/>
      <c r="I55" s="319">
        <v>758016</v>
      </c>
      <c r="J55" s="320">
        <v>16044</v>
      </c>
      <c r="K55" s="321">
        <v>-10.6</v>
      </c>
      <c r="L55" s="322">
        <v>90961</v>
      </c>
      <c r="M55" s="323">
        <v>20.100000000000001</v>
      </c>
      <c r="N55" s="324">
        <v>-30.7</v>
      </c>
    </row>
    <row r="56" spans="1:14" x14ac:dyDescent="0.15">
      <c r="A56" s="248"/>
      <c r="B56" s="244"/>
      <c r="C56" s="244"/>
      <c r="D56" s="244"/>
      <c r="E56" s="244"/>
      <c r="F56" s="244"/>
      <c r="G56" s="325"/>
      <c r="H56" s="326" t="s">
        <v>515</v>
      </c>
      <c r="I56" s="327">
        <v>321899</v>
      </c>
      <c r="J56" s="328">
        <v>6813</v>
      </c>
      <c r="K56" s="329">
        <v>-38.5</v>
      </c>
      <c r="L56" s="330">
        <v>37720</v>
      </c>
      <c r="M56" s="331">
        <v>7.1</v>
      </c>
      <c r="N56" s="332">
        <v>-45.6</v>
      </c>
    </row>
    <row r="57" spans="1:14" x14ac:dyDescent="0.15">
      <c r="A57" s="248"/>
      <c r="B57" s="244"/>
      <c r="C57" s="244"/>
      <c r="D57" s="244"/>
      <c r="E57" s="244"/>
      <c r="F57" s="244"/>
      <c r="G57" s="310" t="s">
        <v>518</v>
      </c>
      <c r="H57" s="311"/>
      <c r="I57" s="319">
        <v>818188</v>
      </c>
      <c r="J57" s="320">
        <v>17588</v>
      </c>
      <c r="K57" s="321">
        <v>9.6</v>
      </c>
      <c r="L57" s="322">
        <v>106614</v>
      </c>
      <c r="M57" s="323">
        <v>17.2</v>
      </c>
      <c r="N57" s="324">
        <v>-7.6</v>
      </c>
    </row>
    <row r="58" spans="1:14" x14ac:dyDescent="0.15">
      <c r="A58" s="248"/>
      <c r="B58" s="244"/>
      <c r="C58" s="244"/>
      <c r="D58" s="244"/>
      <c r="E58" s="244"/>
      <c r="F58" s="244"/>
      <c r="G58" s="325"/>
      <c r="H58" s="326" t="s">
        <v>515</v>
      </c>
      <c r="I58" s="327">
        <v>443836</v>
      </c>
      <c r="J58" s="328">
        <v>9541</v>
      </c>
      <c r="K58" s="329">
        <v>40</v>
      </c>
      <c r="L58" s="330">
        <v>45545</v>
      </c>
      <c r="M58" s="331">
        <v>20.7</v>
      </c>
      <c r="N58" s="332">
        <v>19.3</v>
      </c>
    </row>
    <row r="59" spans="1:14" x14ac:dyDescent="0.15">
      <c r="A59" s="248"/>
      <c r="B59" s="244"/>
      <c r="C59" s="244"/>
      <c r="D59" s="244"/>
      <c r="E59" s="244"/>
      <c r="F59" s="244"/>
      <c r="G59" s="310" t="s">
        <v>519</v>
      </c>
      <c r="H59" s="311"/>
      <c r="I59" s="319">
        <v>1047751</v>
      </c>
      <c r="J59" s="320">
        <v>22821</v>
      </c>
      <c r="K59" s="321">
        <v>29.8</v>
      </c>
      <c r="L59" s="322">
        <v>85459</v>
      </c>
      <c r="M59" s="323">
        <v>-19.8</v>
      </c>
      <c r="N59" s="324">
        <v>49.6</v>
      </c>
    </row>
    <row r="60" spans="1:14" x14ac:dyDescent="0.15">
      <c r="A60" s="248"/>
      <c r="B60" s="244"/>
      <c r="C60" s="244"/>
      <c r="D60" s="244"/>
      <c r="E60" s="244"/>
      <c r="F60" s="244"/>
      <c r="G60" s="325"/>
      <c r="H60" s="326" t="s">
        <v>515</v>
      </c>
      <c r="I60" s="333">
        <v>580842</v>
      </c>
      <c r="J60" s="328">
        <v>12651</v>
      </c>
      <c r="K60" s="329">
        <v>32.6</v>
      </c>
      <c r="L60" s="330">
        <v>44378</v>
      </c>
      <c r="M60" s="331">
        <v>-2.6</v>
      </c>
      <c r="N60" s="332">
        <v>35.200000000000003</v>
      </c>
    </row>
    <row r="61" spans="1:14" x14ac:dyDescent="0.15">
      <c r="A61" s="248"/>
      <c r="B61" s="244"/>
      <c r="C61" s="244"/>
      <c r="D61" s="244"/>
      <c r="E61" s="244"/>
      <c r="F61" s="244"/>
      <c r="G61" s="310" t="s">
        <v>520</v>
      </c>
      <c r="H61" s="334"/>
      <c r="I61" s="335">
        <v>829103</v>
      </c>
      <c r="J61" s="336">
        <v>17651</v>
      </c>
      <c r="K61" s="337">
        <v>0.4</v>
      </c>
      <c r="L61" s="338">
        <v>85189</v>
      </c>
      <c r="M61" s="339">
        <v>3.1</v>
      </c>
      <c r="N61" s="324">
        <v>-2.7</v>
      </c>
    </row>
    <row r="62" spans="1:14" x14ac:dyDescent="0.15">
      <c r="A62" s="248"/>
      <c r="B62" s="244"/>
      <c r="C62" s="244"/>
      <c r="D62" s="244"/>
      <c r="E62" s="244"/>
      <c r="F62" s="244"/>
      <c r="G62" s="325"/>
      <c r="H62" s="326" t="s">
        <v>515</v>
      </c>
      <c r="I62" s="327">
        <v>445585</v>
      </c>
      <c r="J62" s="328">
        <v>9487</v>
      </c>
      <c r="K62" s="329">
        <v>17</v>
      </c>
      <c r="L62" s="330">
        <v>39613</v>
      </c>
      <c r="M62" s="331">
        <v>3.5</v>
      </c>
      <c r="N62" s="332">
        <v>13.5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69" t="s">
        <v>3</v>
      </c>
      <c r="D47" s="1169"/>
      <c r="E47" s="1170"/>
      <c r="F47" s="11">
        <v>2.76</v>
      </c>
      <c r="G47" s="12">
        <v>0.86</v>
      </c>
      <c r="H47" s="12">
        <v>2.91</v>
      </c>
      <c r="I47" s="12">
        <v>3.23</v>
      </c>
      <c r="J47" s="13">
        <v>2.29</v>
      </c>
    </row>
    <row r="48" spans="2:10" ht="57.75" customHeight="1" x14ac:dyDescent="0.15">
      <c r="B48" s="14"/>
      <c r="C48" s="1171" t="s">
        <v>4</v>
      </c>
      <c r="D48" s="1171"/>
      <c r="E48" s="1172"/>
      <c r="F48" s="15">
        <v>0.46</v>
      </c>
      <c r="G48" s="16">
        <v>0.83</v>
      </c>
      <c r="H48" s="16">
        <v>0.91</v>
      </c>
      <c r="I48" s="16">
        <v>0.75</v>
      </c>
      <c r="J48" s="17">
        <v>3.95</v>
      </c>
    </row>
    <row r="49" spans="2:10" ht="57.75" customHeight="1" thickBot="1" x14ac:dyDescent="0.2">
      <c r="B49" s="18"/>
      <c r="C49" s="1173" t="s">
        <v>5</v>
      </c>
      <c r="D49" s="1173"/>
      <c r="E49" s="1174"/>
      <c r="F49" s="19" t="s">
        <v>527</v>
      </c>
      <c r="G49" s="20" t="s">
        <v>528</v>
      </c>
      <c r="H49" s="20">
        <v>1.73</v>
      </c>
      <c r="I49" s="20" t="s">
        <v>529</v>
      </c>
      <c r="J49" s="21">
        <v>1.93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2017-02-20T05:32:30Z</cp:lastPrinted>
  <dcterms:created xsi:type="dcterms:W3CDTF">2017-02-15T18:02:22Z</dcterms:created>
  <dcterms:modified xsi:type="dcterms:W3CDTF">2017-05-16T06:58:26Z</dcterms:modified>
  <cp:category/>
</cp:coreProperties>
</file>